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itchellbaker/Documents/Medicine/Research/Mothersafe/SUBMISSION/"/>
    </mc:Choice>
  </mc:AlternateContent>
  <xr:revisionPtr revIDLastSave="0" documentId="13_ncr:1_{62716682-8321-3B45-B7F4-AF863374648B}" xr6:coauthVersionLast="47" xr6:coauthVersionMax="47" xr10:uidLastSave="{00000000-0000-0000-0000-000000000000}"/>
  <bookViews>
    <workbookView xWindow="0" yWindow="760" windowWidth="30240" windowHeight="17720" activeTab="2" xr2:uid="{CE70D8E7-BC8A-4C63-8DC4-94A8C4B9C36A}"/>
  </bookViews>
  <sheets>
    <sheet name="Table 1 - Direct Outcomes" sheetId="1" r:id="rId1"/>
    <sheet name="Table 2 - Indirect Outcomes" sheetId="3" r:id="rId2"/>
    <sheet name="Table 3 - COVID-19 Vaccines" sheetId="4" r:id="rId3"/>
  </sheets>
  <definedNames>
    <definedName name="_msoanchor_1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45" i="1"/>
  <c r="C16" i="1"/>
  <c r="D17" i="4"/>
  <c r="E17" i="4"/>
  <c r="F17" i="4"/>
  <c r="C17" i="4"/>
  <c r="C8" i="4"/>
  <c r="C23" i="4"/>
  <c r="D58" i="4"/>
  <c r="E58" i="4"/>
  <c r="F58" i="4"/>
  <c r="C58" i="4"/>
  <c r="D26" i="4"/>
  <c r="F23" i="4"/>
  <c r="E23" i="4"/>
  <c r="D23" i="4"/>
  <c r="F8" i="4"/>
  <c r="E8" i="4"/>
  <c r="D8" i="4"/>
  <c r="G2" i="1"/>
  <c r="C44" i="3"/>
  <c r="E56" i="3"/>
  <c r="E55" i="3"/>
  <c r="F55" i="3"/>
  <c r="E54" i="3"/>
  <c r="F54" i="3"/>
  <c r="E53" i="3"/>
  <c r="F53" i="3"/>
  <c r="E52" i="3"/>
  <c r="F52" i="3"/>
  <c r="E51" i="3"/>
  <c r="F51" i="3"/>
  <c r="E50" i="3"/>
  <c r="F50" i="3"/>
  <c r="E49" i="3"/>
  <c r="F49" i="3"/>
  <c r="E48" i="3"/>
  <c r="F48" i="3"/>
  <c r="E47" i="3"/>
  <c r="F47" i="3"/>
  <c r="E46" i="3"/>
  <c r="F46" i="3"/>
  <c r="E44" i="3"/>
  <c r="E43" i="3"/>
  <c r="F43" i="3"/>
  <c r="E42" i="3"/>
  <c r="F42" i="3"/>
  <c r="E41" i="3"/>
  <c r="F41" i="3"/>
  <c r="E40" i="3"/>
  <c r="F40" i="3"/>
  <c r="E39" i="3"/>
  <c r="F39" i="3"/>
  <c r="E38" i="3"/>
  <c r="F38" i="3"/>
  <c r="E37" i="3"/>
  <c r="F37" i="3"/>
  <c r="E34" i="3"/>
  <c r="E33" i="3"/>
  <c r="F33" i="3"/>
  <c r="E32" i="3"/>
  <c r="F32" i="3"/>
  <c r="E31" i="3"/>
  <c r="F31" i="3"/>
  <c r="E30" i="3"/>
  <c r="F30" i="3"/>
  <c r="E29" i="3"/>
  <c r="E28" i="3"/>
  <c r="E27" i="3"/>
  <c r="F27" i="3"/>
  <c r="E26" i="3"/>
  <c r="E24" i="3"/>
  <c r="E23" i="3"/>
  <c r="F23" i="3"/>
  <c r="E21" i="3"/>
  <c r="E20" i="3"/>
  <c r="F20" i="3"/>
  <c r="E19" i="3"/>
  <c r="F19" i="3"/>
  <c r="E18" i="3"/>
  <c r="F18" i="3"/>
  <c r="E17" i="3"/>
  <c r="F17" i="3"/>
  <c r="E15" i="3"/>
  <c r="E14" i="3"/>
  <c r="F14" i="3"/>
  <c r="E13" i="3"/>
  <c r="F13" i="3"/>
  <c r="E12" i="3"/>
  <c r="F12" i="3"/>
  <c r="E11" i="3"/>
  <c r="F11" i="3"/>
  <c r="E10" i="3"/>
  <c r="F10" i="3"/>
  <c r="E7" i="3"/>
  <c r="E6" i="3"/>
  <c r="F6" i="3"/>
  <c r="E5" i="3"/>
  <c r="F5" i="3"/>
  <c r="E4" i="3"/>
  <c r="F4" i="3"/>
  <c r="E3" i="3"/>
  <c r="F3" i="3"/>
  <c r="E2" i="3"/>
  <c r="G27" i="1"/>
  <c r="G28" i="1"/>
  <c r="G29" i="1"/>
  <c r="G30" i="1"/>
  <c r="G31" i="1"/>
  <c r="G32" i="1"/>
  <c r="G33" i="1"/>
  <c r="G34" i="1"/>
  <c r="G35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52" i="1"/>
  <c r="G53" i="1"/>
  <c r="G54" i="1"/>
  <c r="G55" i="1"/>
  <c r="G56" i="1"/>
  <c r="G57" i="1"/>
  <c r="G3" i="1"/>
  <c r="G4" i="1"/>
  <c r="G5" i="1"/>
  <c r="G6" i="1"/>
  <c r="G7" i="1"/>
  <c r="G11" i="1"/>
  <c r="G12" i="1"/>
  <c r="G13" i="1"/>
  <c r="G14" i="1"/>
  <c r="G15" i="1"/>
  <c r="G16" i="1"/>
  <c r="G18" i="1"/>
  <c r="G19" i="1"/>
  <c r="G20" i="1"/>
  <c r="G21" i="1"/>
  <c r="G22" i="1"/>
  <c r="H21" i="1"/>
  <c r="G24" i="1"/>
  <c r="G25" i="1"/>
  <c r="H6" i="1"/>
  <c r="H13" i="1"/>
  <c r="F2" i="3"/>
  <c r="F26" i="3"/>
  <c r="F29" i="3"/>
  <c r="F28" i="3"/>
  <c r="H29" i="1"/>
  <c r="H28" i="1"/>
  <c r="H56" i="1"/>
  <c r="H43" i="1"/>
  <c r="H55" i="1"/>
  <c r="H42" i="1"/>
  <c r="H54" i="1"/>
  <c r="H41" i="1"/>
  <c r="H53" i="1"/>
  <c r="H51" i="1"/>
  <c r="H38" i="1"/>
  <c r="H4" i="1"/>
  <c r="H50" i="1"/>
  <c r="H49" i="1"/>
  <c r="H48" i="1"/>
  <c r="H14" i="1"/>
  <c r="H40" i="1"/>
  <c r="H39" i="1"/>
  <c r="H15" i="1"/>
  <c r="H11" i="1"/>
  <c r="H24" i="1"/>
  <c r="H27" i="1"/>
  <c r="H3" i="1"/>
  <c r="H34" i="1"/>
  <c r="H5" i="1"/>
  <c r="H33" i="1"/>
  <c r="H19" i="1"/>
  <c r="H20" i="1"/>
  <c r="H32" i="1"/>
  <c r="H18" i="1"/>
  <c r="H52" i="1"/>
  <c r="H44" i="1"/>
  <c r="H30" i="1"/>
  <c r="H12" i="1"/>
  <c r="H47" i="1"/>
  <c r="H31" i="1"/>
  <c r="H2" i="1"/>
</calcChain>
</file>

<file path=xl/sharedStrings.xml><?xml version="1.0" encoding="utf-8"?>
<sst xmlns="http://schemas.openxmlformats.org/spreadsheetml/2006/main" count="168" uniqueCount="67">
  <si>
    <t>COVID-19 Vaccine</t>
  </si>
  <si>
    <t>Cold&amp;Flu</t>
  </si>
  <si>
    <t>Antibiotics</t>
  </si>
  <si>
    <t>Total Calls</t>
  </si>
  <si>
    <t>% Total Calls</t>
  </si>
  <si>
    <t>Year</t>
  </si>
  <si>
    <t>Total</t>
  </si>
  <si>
    <t>Mean, SD</t>
  </si>
  <si>
    <t>327(524)</t>
  </si>
  <si>
    <t>1074 (260)</t>
  </si>
  <si>
    <t>1378(169)</t>
  </si>
  <si>
    <t>2778(572)</t>
  </si>
  <si>
    <t>Call concern</t>
  </si>
  <si>
    <t>Pregnant</t>
  </si>
  <si>
    <t>Breastfeeding</t>
  </si>
  <si>
    <t>Planning</t>
  </si>
  <si>
    <t>Pregnant &amp; Breast Feeding </t>
  </si>
  <si>
    <t>Termination of pregnancy</t>
  </si>
  <si>
    <t>Trimester</t>
  </si>
  <si>
    <t xml:space="preserve">First </t>
  </si>
  <si>
    <t>Second</t>
  </si>
  <si>
    <t>Third</t>
  </si>
  <si>
    <t>Not provided</t>
  </si>
  <si>
    <t>CALD</t>
  </si>
  <si>
    <t>Yes</t>
  </si>
  <si>
    <t>MMM</t>
  </si>
  <si>
    <t>Interstate</t>
  </si>
  <si>
    <t>Mean(SD)</t>
  </si>
  <si>
    <t>204(445)</t>
  </si>
  <si>
    <t>671(1457)</t>
  </si>
  <si>
    <t>861(1784)</t>
  </si>
  <si>
    <t>1737(3687)</t>
  </si>
  <si>
    <t>Caller Type</t>
  </si>
  <si>
    <t>Consumer</t>
  </si>
  <si>
    <t>GP</t>
  </si>
  <si>
    <t>Allied Health</t>
  </si>
  <si>
    <t>Nurse/ midwife</t>
  </si>
  <si>
    <t>Pharmacist</t>
  </si>
  <si>
    <t>O&amp;G Specialist</t>
  </si>
  <si>
    <t>Psychiatrist</t>
  </si>
  <si>
    <t>Referred by</t>
  </si>
  <si>
    <t>Repeat caller</t>
  </si>
  <si>
    <t>Allied heath</t>
  </si>
  <si>
    <t>Nurse/Midwife</t>
  </si>
  <si>
    <t>O/G Specialist</t>
  </si>
  <si>
    <t>Friends/ family</t>
  </si>
  <si>
    <t>Fertility service</t>
  </si>
  <si>
    <t>Internet search</t>
  </si>
  <si>
    <t>Gov agency</t>
  </si>
  <si>
    <t>Endorsed NGO*</t>
  </si>
  <si>
    <t>- % totals are calculated from all calls</t>
  </si>
  <si>
    <t>- The average age was 32 without significant variation across categories.</t>
  </si>
  <si>
    <t xml:space="preserve">* Australian Breastfeeding Association, Family planning Australia, Karitane, Marie Stopes, NPS, Pregnancy Help, Tresillian. </t>
  </si>
  <si>
    <t>Antidepressants </t>
  </si>
  <si>
    <t>Non COVID-19 Vaccine</t>
  </si>
  <si>
    <t>1910 (205)</t>
  </si>
  <si>
    <t>324 (92)</t>
  </si>
  <si>
    <t>2234(230)</t>
  </si>
  <si>
    <t>1194(2187)</t>
  </si>
  <si>
    <t>203(431)</t>
  </si>
  <si>
    <t>1396(2616)</t>
  </si>
  <si>
    <t>mRNA</t>
  </si>
  <si>
    <t>Astra Zeneca</t>
  </si>
  <si>
    <t>Non specified COVID-19 vaccine</t>
  </si>
  <si>
    <t>All calls</t>
  </si>
  <si>
    <t>17583(1123)</t>
  </si>
  <si>
    <t>10989(21964)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</si>
</sst>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scheme val="minor"/>
    </font>
    <font>
      <b/>
      <u/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0" fillId="0" borderId="0" xfId="1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1" xfId="1" applyNumberFormat="1" applyFon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0" fillId="0" borderId="0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81F6-72C2-4C74-BBCB-BE684904D37E}">
  <dimension ref="A1:P64"/>
  <sheetViews>
    <sheetView workbookViewId="0">
      <selection activeCell="P10" sqref="P10"/>
    </sheetView>
  </sheetViews>
  <sheetFormatPr baseColWidth="10" defaultColWidth="8.6640625" defaultRowHeight="15" x14ac:dyDescent="0.2"/>
  <cols>
    <col min="1" max="1" width="23.1640625" style="12" customWidth="1"/>
    <col min="2" max="2" width="24.5" style="5" customWidth="1"/>
    <col min="3" max="3" width="12.1640625" style="27" customWidth="1"/>
    <col min="4" max="4" width="18.6640625" style="3" customWidth="1"/>
    <col min="5" max="5" width="20.83203125" style="3" customWidth="1"/>
    <col min="6" max="6" width="17.33203125" style="3" customWidth="1"/>
    <col min="7" max="7" width="15.83203125" style="3" customWidth="1"/>
    <col min="8" max="10" width="14.5" style="6" customWidth="1"/>
    <col min="11" max="12" width="14.5" style="3" customWidth="1"/>
    <col min="13" max="13" width="13.5" style="3" customWidth="1"/>
    <col min="14" max="14" width="9.5" style="3" bestFit="1" customWidth="1"/>
    <col min="15" max="15" width="8.6640625" style="3"/>
    <col min="17" max="16384" width="8.6640625" style="3"/>
  </cols>
  <sheetData>
    <row r="1" spans="1:16" x14ac:dyDescent="0.2">
      <c r="A1" s="29"/>
      <c r="B1" s="29"/>
      <c r="C1" s="30" t="s">
        <v>64</v>
      </c>
      <c r="D1" s="10" t="s">
        <v>0</v>
      </c>
      <c r="E1" s="10" t="s">
        <v>1</v>
      </c>
      <c r="F1" s="10" t="s">
        <v>2</v>
      </c>
      <c r="G1" s="10" t="s">
        <v>3</v>
      </c>
      <c r="H1" s="11" t="s">
        <v>4</v>
      </c>
      <c r="I1"/>
      <c r="J1" s="3"/>
      <c r="P1" s="3"/>
    </row>
    <row r="2" spans="1:16" x14ac:dyDescent="0.2">
      <c r="A2" s="10" t="s">
        <v>5</v>
      </c>
      <c r="B2" s="2">
        <v>2019</v>
      </c>
      <c r="C2" s="31">
        <v>18508</v>
      </c>
      <c r="D2" s="1">
        <v>0</v>
      </c>
      <c r="E2" s="1">
        <v>1166</v>
      </c>
      <c r="F2" s="1">
        <v>1679</v>
      </c>
      <c r="G2" s="1">
        <f>D2+E2+F2</f>
        <v>2845</v>
      </c>
      <c r="H2" s="9">
        <f>G2/G7</f>
        <v>0.20479412611575007</v>
      </c>
      <c r="I2"/>
      <c r="J2" s="3"/>
      <c r="P2" s="3"/>
    </row>
    <row r="3" spans="1:16" x14ac:dyDescent="0.2">
      <c r="A3" s="10"/>
      <c r="B3" s="2">
        <v>2020</v>
      </c>
      <c r="C3" s="31">
        <v>17762</v>
      </c>
      <c r="D3" s="1">
        <v>0</v>
      </c>
      <c r="E3" s="1">
        <v>764</v>
      </c>
      <c r="F3" s="1">
        <v>1341</v>
      </c>
      <c r="G3" s="1">
        <f t="shared" ref="G3:G25" si="0">D3+E3+F3</f>
        <v>2105</v>
      </c>
      <c r="H3" s="9">
        <f>G3/G7</f>
        <v>0.15152605816297149</v>
      </c>
      <c r="I3"/>
      <c r="J3" s="3"/>
      <c r="P3" s="3"/>
    </row>
    <row r="4" spans="1:16" x14ac:dyDescent="0.2">
      <c r="A4" s="10"/>
      <c r="B4" s="2">
        <v>2021</v>
      </c>
      <c r="C4" s="31">
        <v>19002</v>
      </c>
      <c r="D4" s="1">
        <v>1362</v>
      </c>
      <c r="E4" s="1">
        <v>921</v>
      </c>
      <c r="F4" s="1">
        <v>1424</v>
      </c>
      <c r="G4" s="1">
        <f t="shared" si="0"/>
        <v>3707</v>
      </c>
      <c r="H4" s="9">
        <f>G4/G7</f>
        <v>0.26684422689317594</v>
      </c>
      <c r="I4"/>
      <c r="J4" s="3"/>
      <c r="P4" s="3"/>
    </row>
    <row r="5" spans="1:16" x14ac:dyDescent="0.2">
      <c r="A5" s="10"/>
      <c r="B5" s="2">
        <v>2022</v>
      </c>
      <c r="C5" s="31">
        <v>16704</v>
      </c>
      <c r="D5" s="1">
        <v>215</v>
      </c>
      <c r="E5" s="1">
        <v>1524</v>
      </c>
      <c r="F5" s="1">
        <v>1242</v>
      </c>
      <c r="G5" s="1">
        <f t="shared" si="0"/>
        <v>2981</v>
      </c>
      <c r="H5" s="9">
        <f>G5/G7</f>
        <v>0.21458393319896343</v>
      </c>
      <c r="I5"/>
      <c r="J5" s="3"/>
      <c r="P5" s="3"/>
    </row>
    <row r="6" spans="1:16" x14ac:dyDescent="0.2">
      <c r="A6" s="10"/>
      <c r="B6" s="2">
        <v>2023</v>
      </c>
      <c r="C6" s="31">
        <v>15938</v>
      </c>
      <c r="D6" s="1">
        <v>56</v>
      </c>
      <c r="E6" s="1">
        <v>995</v>
      </c>
      <c r="F6" s="1">
        <v>1203</v>
      </c>
      <c r="G6" s="1">
        <f t="shared" si="0"/>
        <v>2254</v>
      </c>
      <c r="H6" s="9">
        <f>G6/G7</f>
        <v>0.16225165562913907</v>
      </c>
      <c r="I6"/>
      <c r="J6" s="3"/>
      <c r="P6" s="3"/>
    </row>
    <row r="7" spans="1:16" s="16" customFormat="1" x14ac:dyDescent="0.2">
      <c r="A7" s="10" t="s">
        <v>6</v>
      </c>
      <c r="B7" s="2"/>
      <c r="C7" s="31">
        <v>87914</v>
      </c>
      <c r="D7" s="2">
        <v>1633</v>
      </c>
      <c r="E7" s="2">
        <v>5370</v>
      </c>
      <c r="F7" s="2">
        <v>6889</v>
      </c>
      <c r="G7" s="2">
        <f t="shared" si="0"/>
        <v>13892</v>
      </c>
      <c r="H7" s="8"/>
    </row>
    <row r="8" spans="1:16" s="5" customFormat="1" x14ac:dyDescent="0.2">
      <c r="A8" s="10" t="s">
        <v>7</v>
      </c>
      <c r="B8" s="2"/>
      <c r="C8" s="32" t="s">
        <v>65</v>
      </c>
      <c r="D8" s="2" t="s">
        <v>8</v>
      </c>
      <c r="E8" s="2" t="s">
        <v>9</v>
      </c>
      <c r="F8" s="2" t="s">
        <v>10</v>
      </c>
      <c r="G8" s="2" t="s">
        <v>11</v>
      </c>
      <c r="H8" s="8"/>
    </row>
    <row r="9" spans="1:16" s="5" customFormat="1" x14ac:dyDescent="0.2">
      <c r="A9" s="10"/>
      <c r="B9" s="2"/>
      <c r="C9" s="31"/>
      <c r="D9" s="2"/>
      <c r="E9" s="2"/>
      <c r="F9" s="2"/>
      <c r="G9" s="2"/>
      <c r="H9" s="8"/>
    </row>
    <row r="10" spans="1:16" x14ac:dyDescent="0.2">
      <c r="A10" s="10"/>
      <c r="B10" s="33"/>
      <c r="C10" s="31"/>
      <c r="D10" s="33"/>
      <c r="E10" s="33"/>
      <c r="F10" s="33"/>
      <c r="G10" s="33"/>
      <c r="H10" s="33"/>
      <c r="I10"/>
      <c r="J10" s="3"/>
      <c r="P10" s="3"/>
    </row>
    <row r="11" spans="1:16" s="17" customFormat="1" x14ac:dyDescent="0.2">
      <c r="A11" s="10" t="s">
        <v>12</v>
      </c>
      <c r="B11" s="2" t="s">
        <v>13</v>
      </c>
      <c r="C11" s="31">
        <v>45538</v>
      </c>
      <c r="D11" s="1">
        <v>848</v>
      </c>
      <c r="E11" s="1">
        <v>3292</v>
      </c>
      <c r="F11" s="1">
        <v>3270</v>
      </c>
      <c r="G11" s="1">
        <f t="shared" si="0"/>
        <v>7410</v>
      </c>
      <c r="H11" s="9">
        <f>G11/G16</f>
        <v>0.54525386313465785</v>
      </c>
    </row>
    <row r="12" spans="1:16" ht="112" customHeight="1" x14ac:dyDescent="0.2">
      <c r="A12" s="10"/>
      <c r="B12" s="2" t="s">
        <v>14</v>
      </c>
      <c r="C12" s="31">
        <v>30240</v>
      </c>
      <c r="D12" s="1">
        <v>602</v>
      </c>
      <c r="E12" s="1">
        <v>1835</v>
      </c>
      <c r="F12" s="1">
        <v>3036</v>
      </c>
      <c r="G12" s="1">
        <f t="shared" si="0"/>
        <v>5473</v>
      </c>
      <c r="H12" s="9">
        <f>G12/G16</f>
        <v>0.40272259013980866</v>
      </c>
      <c r="I12"/>
      <c r="J12" s="3"/>
      <c r="P12" s="3"/>
    </row>
    <row r="13" spans="1:16" x14ac:dyDescent="0.2">
      <c r="A13" s="10"/>
      <c r="B13" s="2" t="s">
        <v>15</v>
      </c>
      <c r="C13" s="31">
        <v>6537</v>
      </c>
      <c r="D13" s="1">
        <v>136</v>
      </c>
      <c r="E13" s="1">
        <v>116</v>
      </c>
      <c r="F13" s="1">
        <v>315</v>
      </c>
      <c r="G13" s="1">
        <f t="shared" si="0"/>
        <v>567</v>
      </c>
      <c r="H13" s="9">
        <f>G13/G16</f>
        <v>4.1721854304635764E-2</v>
      </c>
      <c r="I13"/>
      <c r="J13" s="3"/>
      <c r="P13" s="3"/>
    </row>
    <row r="14" spans="1:16" x14ac:dyDescent="0.2">
      <c r="A14" s="10"/>
      <c r="B14" s="2" t="s">
        <v>16</v>
      </c>
      <c r="C14" s="31">
        <v>1114</v>
      </c>
      <c r="D14" s="1">
        <v>18</v>
      </c>
      <c r="E14" s="1">
        <v>25</v>
      </c>
      <c r="F14" s="1">
        <v>76</v>
      </c>
      <c r="G14" s="1">
        <f t="shared" si="0"/>
        <v>119</v>
      </c>
      <c r="H14" s="9">
        <f>G14/G16</f>
        <v>8.7564385577630615E-3</v>
      </c>
      <c r="I14"/>
      <c r="J14" s="3"/>
      <c r="P14" s="3"/>
    </row>
    <row r="15" spans="1:16" x14ac:dyDescent="0.2">
      <c r="A15" s="10"/>
      <c r="B15" s="2" t="s">
        <v>17</v>
      </c>
      <c r="C15" s="31">
        <v>164</v>
      </c>
      <c r="D15" s="1">
        <v>1</v>
      </c>
      <c r="E15" s="1">
        <v>8</v>
      </c>
      <c r="F15" s="1">
        <v>12</v>
      </c>
      <c r="G15" s="1">
        <f t="shared" si="0"/>
        <v>21</v>
      </c>
      <c r="H15" s="9">
        <f>G15/G16</f>
        <v>1.5452538631346578E-3</v>
      </c>
      <c r="I15"/>
      <c r="J15" s="3"/>
      <c r="P15" s="3"/>
    </row>
    <row r="16" spans="1:16" s="5" customFormat="1" x14ac:dyDescent="0.2">
      <c r="A16" s="10" t="s">
        <v>6</v>
      </c>
      <c r="B16" s="2"/>
      <c r="C16" s="31">
        <f>SUM(C11:C15)</f>
        <v>83593</v>
      </c>
      <c r="D16" s="2">
        <v>1605</v>
      </c>
      <c r="E16" s="2">
        <v>5276</v>
      </c>
      <c r="F16" s="2">
        <v>6709</v>
      </c>
      <c r="G16" s="2">
        <f t="shared" si="0"/>
        <v>13590</v>
      </c>
      <c r="H16" s="8"/>
    </row>
    <row r="17" spans="1:16" x14ac:dyDescent="0.2">
      <c r="A17" s="10"/>
      <c r="B17" s="33"/>
      <c r="C17" s="31"/>
      <c r="D17" s="33"/>
      <c r="E17" s="33"/>
      <c r="F17" s="33"/>
      <c r="G17" s="33"/>
      <c r="H17" s="33"/>
      <c r="I17"/>
      <c r="J17" s="3"/>
      <c r="P17" s="3"/>
    </row>
    <row r="18" spans="1:16" x14ac:dyDescent="0.2">
      <c r="A18" s="10" t="s">
        <v>18</v>
      </c>
      <c r="B18" s="2" t="s">
        <v>19</v>
      </c>
      <c r="C18" s="31">
        <v>18908</v>
      </c>
      <c r="D18" s="1">
        <v>310</v>
      </c>
      <c r="E18" s="1">
        <v>800</v>
      </c>
      <c r="F18" s="1">
        <v>1234</v>
      </c>
      <c r="G18" s="1">
        <f t="shared" si="0"/>
        <v>2344</v>
      </c>
      <c r="H18" s="9">
        <f>G18/G22</f>
        <v>0.16873020443420675</v>
      </c>
      <c r="I18"/>
      <c r="J18" s="3"/>
      <c r="P18" s="3"/>
    </row>
    <row r="19" spans="1:16" x14ac:dyDescent="0.2">
      <c r="A19" s="10"/>
      <c r="B19" s="2" t="s">
        <v>20</v>
      </c>
      <c r="C19" s="31">
        <v>16102</v>
      </c>
      <c r="D19" s="1">
        <v>312</v>
      </c>
      <c r="E19" s="1">
        <v>1452</v>
      </c>
      <c r="F19" s="1">
        <v>1248</v>
      </c>
      <c r="G19" s="1">
        <f t="shared" si="0"/>
        <v>3012</v>
      </c>
      <c r="H19" s="9">
        <f>G19/G22</f>
        <v>0.21681543334293119</v>
      </c>
      <c r="I19"/>
      <c r="J19" s="3"/>
      <c r="P19" s="3"/>
    </row>
    <row r="20" spans="1:16" x14ac:dyDescent="0.2">
      <c r="A20" s="10"/>
      <c r="B20" s="2" t="s">
        <v>21</v>
      </c>
      <c r="C20" s="31">
        <v>11974</v>
      </c>
      <c r="D20" s="1">
        <v>212</v>
      </c>
      <c r="E20" s="1">
        <v>1118</v>
      </c>
      <c r="F20" s="1">
        <v>904</v>
      </c>
      <c r="G20" s="1">
        <f t="shared" si="0"/>
        <v>2234</v>
      </c>
      <c r="H20" s="9">
        <f>G20/G22</f>
        <v>0.16081197811690182</v>
      </c>
      <c r="I20"/>
      <c r="J20" s="3"/>
      <c r="P20" s="3"/>
    </row>
    <row r="21" spans="1:16" x14ac:dyDescent="0.2">
      <c r="A21" s="10"/>
      <c r="B21" s="2" t="s">
        <v>22</v>
      </c>
      <c r="C21" s="31">
        <v>40930</v>
      </c>
      <c r="D21" s="1">
        <v>799</v>
      </c>
      <c r="E21" s="1">
        <v>2000</v>
      </c>
      <c r="F21" s="1">
        <v>3503</v>
      </c>
      <c r="G21" s="1">
        <f t="shared" si="0"/>
        <v>6302</v>
      </c>
      <c r="H21" s="9">
        <f>G21/G22</f>
        <v>0.45364238410596025</v>
      </c>
      <c r="I21"/>
      <c r="J21" s="3"/>
      <c r="P21" s="3"/>
    </row>
    <row r="22" spans="1:16" x14ac:dyDescent="0.2">
      <c r="A22" s="10"/>
      <c r="B22" s="2" t="s">
        <v>6</v>
      </c>
      <c r="C22" s="31">
        <v>87914</v>
      </c>
      <c r="D22" s="2">
        <v>1633</v>
      </c>
      <c r="E22" s="2">
        <v>5370</v>
      </c>
      <c r="F22" s="2">
        <v>6889</v>
      </c>
      <c r="G22" s="2">
        <f t="shared" si="0"/>
        <v>13892</v>
      </c>
      <c r="H22" s="9"/>
      <c r="I22"/>
      <c r="J22" s="3"/>
      <c r="P22" s="3"/>
    </row>
    <row r="23" spans="1:16" x14ac:dyDescent="0.2">
      <c r="A23" s="10"/>
      <c r="B23" s="33"/>
      <c r="C23" s="31"/>
      <c r="D23" s="33"/>
      <c r="E23" s="33"/>
      <c r="F23" s="33"/>
      <c r="G23" s="33"/>
      <c r="H23" s="33"/>
      <c r="I23"/>
      <c r="J23" s="3"/>
      <c r="P23" s="3"/>
    </row>
    <row r="24" spans="1:16" x14ac:dyDescent="0.2">
      <c r="A24" s="10" t="s">
        <v>23</v>
      </c>
      <c r="B24" s="2" t="s">
        <v>24</v>
      </c>
      <c r="C24" s="31">
        <v>6435</v>
      </c>
      <c r="D24" s="1">
        <v>137</v>
      </c>
      <c r="E24" s="1">
        <v>476</v>
      </c>
      <c r="F24" s="1">
        <v>603</v>
      </c>
      <c r="G24" s="1">
        <f t="shared" si="0"/>
        <v>1216</v>
      </c>
      <c r="H24" s="9">
        <f>G24/G25</f>
        <v>8.7551299589603282E-2</v>
      </c>
      <c r="I24"/>
      <c r="J24" s="3"/>
      <c r="P24" s="3"/>
    </row>
    <row r="25" spans="1:16" s="5" customFormat="1" x14ac:dyDescent="0.2">
      <c r="A25" s="10" t="s">
        <v>6</v>
      </c>
      <c r="B25" s="2"/>
      <c r="C25" s="31"/>
      <c r="D25" s="2">
        <v>1630</v>
      </c>
      <c r="E25" s="2">
        <v>5370</v>
      </c>
      <c r="F25" s="2">
        <v>6889</v>
      </c>
      <c r="G25" s="2">
        <f t="shared" si="0"/>
        <v>13889</v>
      </c>
      <c r="H25" s="8"/>
    </row>
    <row r="26" spans="1:16" x14ac:dyDescent="0.2">
      <c r="A26" s="19"/>
      <c r="B26" s="33"/>
      <c r="C26" s="31"/>
      <c r="D26" s="33"/>
      <c r="E26" s="33"/>
      <c r="F26" s="33"/>
      <c r="G26" s="33"/>
      <c r="H26" s="33"/>
      <c r="I26"/>
      <c r="J26" s="3"/>
      <c r="P26" s="3"/>
    </row>
    <row r="27" spans="1:16" x14ac:dyDescent="0.2">
      <c r="A27" s="10" t="s">
        <v>25</v>
      </c>
      <c r="B27" s="2" t="s">
        <v>26</v>
      </c>
      <c r="C27" s="31">
        <v>5840</v>
      </c>
      <c r="D27" s="1">
        <v>64</v>
      </c>
      <c r="E27" s="1">
        <v>174</v>
      </c>
      <c r="F27" s="1">
        <v>343</v>
      </c>
      <c r="G27" s="1">
        <f t="shared" ref="G27:G35" si="1">D27+E27+F27</f>
        <v>581</v>
      </c>
      <c r="H27" s="9">
        <f>G27/G35</f>
        <v>4.1822631730492367E-2</v>
      </c>
      <c r="I27"/>
      <c r="J27" s="3"/>
      <c r="P27" s="3"/>
    </row>
    <row r="28" spans="1:16" x14ac:dyDescent="0.2">
      <c r="A28" s="19"/>
      <c r="B28" s="2">
        <v>1</v>
      </c>
      <c r="C28" s="31">
        <v>68725</v>
      </c>
      <c r="D28" s="1">
        <v>1379</v>
      </c>
      <c r="E28" s="1">
        <v>4513</v>
      </c>
      <c r="F28" s="1">
        <v>5561</v>
      </c>
      <c r="G28" s="1">
        <f t="shared" si="1"/>
        <v>11453</v>
      </c>
      <c r="H28" s="9">
        <f>G28/G35</f>
        <v>0.82443132738266633</v>
      </c>
      <c r="I28"/>
      <c r="J28" s="3"/>
      <c r="P28" s="3"/>
    </row>
    <row r="29" spans="1:16" x14ac:dyDescent="0.2">
      <c r="A29" s="19"/>
      <c r="B29" s="2">
        <v>2</v>
      </c>
      <c r="C29" s="31">
        <v>1770</v>
      </c>
      <c r="D29" s="1">
        <v>23</v>
      </c>
      <c r="E29" s="1">
        <v>99</v>
      </c>
      <c r="F29" s="1">
        <v>134</v>
      </c>
      <c r="G29" s="1">
        <f t="shared" si="1"/>
        <v>256</v>
      </c>
      <c r="H29" s="9">
        <f>G29/G35</f>
        <v>1.8427872156636913E-2</v>
      </c>
      <c r="I29"/>
      <c r="J29" s="3"/>
      <c r="P29" s="3"/>
    </row>
    <row r="30" spans="1:16" x14ac:dyDescent="0.2">
      <c r="A30" s="19"/>
      <c r="B30" s="2">
        <v>3</v>
      </c>
      <c r="C30" s="31">
        <v>3521</v>
      </c>
      <c r="D30" s="1">
        <v>42</v>
      </c>
      <c r="E30" s="1">
        <v>157</v>
      </c>
      <c r="F30" s="1">
        <v>248</v>
      </c>
      <c r="G30" s="1">
        <f t="shared" si="1"/>
        <v>447</v>
      </c>
      <c r="H30" s="9">
        <f>G30/G35</f>
        <v>3.2176792398502733E-2</v>
      </c>
      <c r="I30"/>
      <c r="J30" s="3"/>
      <c r="P30" s="3"/>
    </row>
    <row r="31" spans="1:16" x14ac:dyDescent="0.2">
      <c r="A31" s="19"/>
      <c r="B31" s="2">
        <v>4</v>
      </c>
      <c r="C31" s="31">
        <v>618</v>
      </c>
      <c r="D31" s="1">
        <v>13</v>
      </c>
      <c r="E31" s="1">
        <v>20</v>
      </c>
      <c r="F31" s="1">
        <v>45</v>
      </c>
      <c r="G31" s="1">
        <f t="shared" si="1"/>
        <v>78</v>
      </c>
      <c r="H31" s="9">
        <f>G31/G35</f>
        <v>5.6147422977253095E-3</v>
      </c>
      <c r="I31"/>
      <c r="J31" s="3"/>
      <c r="P31" s="3"/>
    </row>
    <row r="32" spans="1:16" x14ac:dyDescent="0.2">
      <c r="A32" s="19"/>
      <c r="B32" s="2">
        <v>5</v>
      </c>
      <c r="C32" s="31">
        <v>7230</v>
      </c>
      <c r="D32" s="1">
        <v>111</v>
      </c>
      <c r="E32" s="1">
        <v>401</v>
      </c>
      <c r="F32" s="1">
        <v>528</v>
      </c>
      <c r="G32" s="1">
        <f t="shared" si="1"/>
        <v>1040</v>
      </c>
      <c r="H32" s="9">
        <f>G32/G35</f>
        <v>7.4863230636337458E-2</v>
      </c>
      <c r="I32"/>
      <c r="J32" s="3"/>
      <c r="P32" s="3"/>
    </row>
    <row r="33" spans="1:16" x14ac:dyDescent="0.2">
      <c r="A33" s="19"/>
      <c r="B33" s="2">
        <v>6</v>
      </c>
      <c r="C33" s="31">
        <v>135</v>
      </c>
      <c r="D33" s="1">
        <v>1</v>
      </c>
      <c r="E33" s="1">
        <v>5</v>
      </c>
      <c r="F33" s="1">
        <v>23</v>
      </c>
      <c r="G33" s="1">
        <f t="shared" si="1"/>
        <v>29</v>
      </c>
      <c r="H33" s="9">
        <f>G33/G35</f>
        <v>2.0875323927440253E-3</v>
      </c>
      <c r="I33"/>
      <c r="J33" s="3"/>
      <c r="P33" s="3"/>
    </row>
    <row r="34" spans="1:16" x14ac:dyDescent="0.2">
      <c r="A34" s="19"/>
      <c r="B34" s="2">
        <v>7</v>
      </c>
      <c r="C34" s="31">
        <v>75</v>
      </c>
      <c r="D34" s="1">
        <v>0</v>
      </c>
      <c r="E34" s="1">
        <v>1</v>
      </c>
      <c r="F34" s="1">
        <v>7</v>
      </c>
      <c r="G34" s="1">
        <f t="shared" si="1"/>
        <v>8</v>
      </c>
      <c r="H34" s="9">
        <f>G34/G35</f>
        <v>5.7587100489490354E-4</v>
      </c>
      <c r="I34"/>
      <c r="J34" s="3"/>
      <c r="P34" s="3"/>
    </row>
    <row r="35" spans="1:16" x14ac:dyDescent="0.2">
      <c r="A35" s="10" t="s">
        <v>6</v>
      </c>
      <c r="B35" s="2"/>
      <c r="C35" s="32">
        <v>87914</v>
      </c>
      <c r="D35" s="2">
        <v>1633</v>
      </c>
      <c r="E35" s="2">
        <v>5370</v>
      </c>
      <c r="F35" s="2">
        <v>6889</v>
      </c>
      <c r="G35" s="2">
        <f t="shared" si="1"/>
        <v>13892</v>
      </c>
      <c r="H35" s="9"/>
      <c r="I35"/>
      <c r="J35" s="3"/>
      <c r="P35" s="3"/>
    </row>
    <row r="36" spans="1:16" x14ac:dyDescent="0.2">
      <c r="A36" s="10" t="s">
        <v>27</v>
      </c>
      <c r="B36" s="2"/>
      <c r="C36" s="32" t="s">
        <v>66</v>
      </c>
      <c r="D36" s="2" t="s">
        <v>28</v>
      </c>
      <c r="E36" s="2" t="s">
        <v>29</v>
      </c>
      <c r="F36" s="2" t="s">
        <v>30</v>
      </c>
      <c r="G36" s="2" t="s">
        <v>31</v>
      </c>
      <c r="H36" s="9"/>
      <c r="I36"/>
      <c r="J36" s="3"/>
      <c r="P36" s="3"/>
    </row>
    <row r="37" spans="1:16" x14ac:dyDescent="0.2">
      <c r="A37" s="19"/>
      <c r="B37" s="33"/>
      <c r="C37" s="31"/>
      <c r="D37" s="33"/>
      <c r="E37" s="33"/>
      <c r="F37" s="33"/>
      <c r="G37" s="33"/>
      <c r="H37" s="33"/>
      <c r="I37"/>
      <c r="J37" s="3"/>
      <c r="P37" s="3"/>
    </row>
    <row r="38" spans="1:16" x14ac:dyDescent="0.2">
      <c r="A38" s="10" t="s">
        <v>32</v>
      </c>
      <c r="B38" s="2" t="s">
        <v>33</v>
      </c>
      <c r="C38" s="31">
        <v>64470</v>
      </c>
      <c r="D38" s="1">
        <v>1439</v>
      </c>
      <c r="E38" s="1">
        <v>4923</v>
      </c>
      <c r="F38" s="1">
        <v>4730</v>
      </c>
      <c r="G38" s="1">
        <f t="shared" ref="G38:G45" si="2">D38+E38+F38</f>
        <v>11092</v>
      </c>
      <c r="H38" s="9">
        <f>G38/G45</f>
        <v>0.80916253282754591</v>
      </c>
      <c r="I38"/>
      <c r="J38" s="3"/>
      <c r="P38" s="3"/>
    </row>
    <row r="39" spans="1:16" x14ac:dyDescent="0.2">
      <c r="A39" s="19"/>
      <c r="B39" s="2" t="s">
        <v>34</v>
      </c>
      <c r="C39" s="31">
        <v>10365</v>
      </c>
      <c r="D39" s="1">
        <v>105</v>
      </c>
      <c r="E39" s="1">
        <v>172</v>
      </c>
      <c r="F39" s="1">
        <v>1295</v>
      </c>
      <c r="G39" s="1">
        <f t="shared" si="2"/>
        <v>1572</v>
      </c>
      <c r="H39" s="9">
        <f>G39/G45</f>
        <v>0.11467756054858477</v>
      </c>
      <c r="I39"/>
      <c r="J39" s="3"/>
      <c r="P39" s="3"/>
    </row>
    <row r="40" spans="1:16" x14ac:dyDescent="0.2">
      <c r="A40" s="19"/>
      <c r="B40" s="2" t="s">
        <v>35</v>
      </c>
      <c r="C40" s="31">
        <v>4104</v>
      </c>
      <c r="D40" s="1">
        <v>27</v>
      </c>
      <c r="E40" s="1">
        <v>37</v>
      </c>
      <c r="F40" s="1">
        <v>388</v>
      </c>
      <c r="G40" s="1">
        <f t="shared" si="2"/>
        <v>452</v>
      </c>
      <c r="H40" s="9">
        <f>G40/G45</f>
        <v>3.2973446162824625E-2</v>
      </c>
      <c r="I40"/>
      <c r="J40" s="3"/>
      <c r="P40" s="3"/>
    </row>
    <row r="41" spans="1:16" x14ac:dyDescent="0.2">
      <c r="A41" s="19"/>
      <c r="B41" s="2" t="s">
        <v>36</v>
      </c>
      <c r="C41" s="31">
        <v>2696</v>
      </c>
      <c r="D41" s="1">
        <v>17</v>
      </c>
      <c r="E41" s="1">
        <v>46</v>
      </c>
      <c r="F41" s="1">
        <v>143</v>
      </c>
      <c r="G41" s="1">
        <f t="shared" si="2"/>
        <v>206</v>
      </c>
      <c r="H41" s="9">
        <f>G41/G45</f>
        <v>1.5027721038809455E-2</v>
      </c>
      <c r="I41"/>
      <c r="J41" s="3"/>
      <c r="P41" s="3"/>
    </row>
    <row r="42" spans="1:16" x14ac:dyDescent="0.2">
      <c r="A42" s="19"/>
      <c r="B42" s="2" t="s">
        <v>37</v>
      </c>
      <c r="C42" s="31">
        <v>2475</v>
      </c>
      <c r="D42" s="1">
        <v>14</v>
      </c>
      <c r="E42" s="1">
        <v>106</v>
      </c>
      <c r="F42" s="1">
        <v>162</v>
      </c>
      <c r="G42" s="1">
        <f t="shared" si="2"/>
        <v>282</v>
      </c>
      <c r="H42" s="9">
        <f>G42/G45</f>
        <v>2.0571928800700322E-2</v>
      </c>
      <c r="I42" s="15"/>
      <c r="J42" s="15"/>
    </row>
    <row r="43" spans="1:16" x14ac:dyDescent="0.2">
      <c r="A43" s="19"/>
      <c r="B43" s="2" t="s">
        <v>38</v>
      </c>
      <c r="C43" s="31">
        <v>1026</v>
      </c>
      <c r="D43" s="1">
        <v>7</v>
      </c>
      <c r="E43" s="1">
        <v>7</v>
      </c>
      <c r="F43" s="1">
        <v>86</v>
      </c>
      <c r="G43" s="1">
        <f t="shared" si="2"/>
        <v>100</v>
      </c>
      <c r="H43" s="9">
        <f>G43/G45</f>
        <v>7.2950102130142983E-3</v>
      </c>
      <c r="I43" s="15"/>
      <c r="J43" s="15"/>
    </row>
    <row r="44" spans="1:16" x14ac:dyDescent="0.2">
      <c r="A44" s="19"/>
      <c r="B44" s="2" t="s">
        <v>39</v>
      </c>
      <c r="C44" s="31">
        <v>806</v>
      </c>
      <c r="D44" s="1">
        <v>1</v>
      </c>
      <c r="E44" s="1">
        <v>1</v>
      </c>
      <c r="F44" s="1">
        <v>4</v>
      </c>
      <c r="G44" s="1">
        <f t="shared" si="2"/>
        <v>6</v>
      </c>
      <c r="H44" s="9">
        <f>G44/G45</f>
        <v>4.3770061278085792E-4</v>
      </c>
      <c r="I44" s="15"/>
      <c r="J44" s="15"/>
    </row>
    <row r="45" spans="1:16" x14ac:dyDescent="0.2">
      <c r="A45" s="10" t="s">
        <v>6</v>
      </c>
      <c r="B45" s="2"/>
      <c r="C45" s="32">
        <f>SUM(C38:C44)</f>
        <v>85942</v>
      </c>
      <c r="D45" s="2">
        <v>1608</v>
      </c>
      <c r="E45" s="2">
        <v>5292</v>
      </c>
      <c r="F45" s="2">
        <v>6808</v>
      </c>
      <c r="G45" s="2">
        <f t="shared" si="2"/>
        <v>13708</v>
      </c>
      <c r="H45" s="9"/>
      <c r="I45" s="15"/>
      <c r="J45" s="15"/>
    </row>
    <row r="46" spans="1:16" x14ac:dyDescent="0.2">
      <c r="A46" s="10"/>
      <c r="B46" s="33"/>
      <c r="C46" s="31"/>
      <c r="D46" s="33"/>
      <c r="E46" s="33"/>
      <c r="F46" s="33"/>
      <c r="G46" s="33"/>
      <c r="H46" s="33"/>
      <c r="I46" s="28"/>
      <c r="J46" s="5"/>
    </row>
    <row r="47" spans="1:16" x14ac:dyDescent="0.2">
      <c r="A47" s="10" t="s">
        <v>40</v>
      </c>
      <c r="B47" s="2" t="s">
        <v>41</v>
      </c>
      <c r="C47" s="31">
        <v>36126</v>
      </c>
      <c r="D47" s="1">
        <v>556</v>
      </c>
      <c r="E47" s="1">
        <v>1629</v>
      </c>
      <c r="F47" s="1">
        <v>3147</v>
      </c>
      <c r="G47" s="1">
        <f t="shared" ref="G47:G57" si="3">D47+E47+F47</f>
        <v>5332</v>
      </c>
      <c r="H47" s="9">
        <f>G47/G57</f>
        <v>0.41113424319531189</v>
      </c>
      <c r="I47" s="15"/>
      <c r="J47" s="15"/>
    </row>
    <row r="48" spans="1:16" x14ac:dyDescent="0.2">
      <c r="A48" s="19"/>
      <c r="B48" s="2" t="s">
        <v>34</v>
      </c>
      <c r="C48" s="31">
        <v>13788</v>
      </c>
      <c r="D48" s="1">
        <v>354</v>
      </c>
      <c r="E48" s="1">
        <v>881</v>
      </c>
      <c r="F48" s="1">
        <v>1045</v>
      </c>
      <c r="G48" s="1">
        <f t="shared" si="3"/>
        <v>2280</v>
      </c>
      <c r="H48" s="9">
        <f>G48/G57</f>
        <v>0.17580383992597734</v>
      </c>
      <c r="I48" s="15"/>
      <c r="J48" s="15"/>
    </row>
    <row r="49" spans="1:10" x14ac:dyDescent="0.2">
      <c r="A49" s="19"/>
      <c r="B49" s="2" t="s">
        <v>42</v>
      </c>
      <c r="C49" s="31">
        <v>9108</v>
      </c>
      <c r="D49" s="1">
        <v>149</v>
      </c>
      <c r="E49" s="1">
        <v>717</v>
      </c>
      <c r="F49" s="1">
        <v>646</v>
      </c>
      <c r="G49" s="1">
        <f t="shared" si="3"/>
        <v>1512</v>
      </c>
      <c r="H49" s="9">
        <f>G49/G57</f>
        <v>0.11658570437196392</v>
      </c>
      <c r="I49" s="15"/>
      <c r="J49" s="15"/>
    </row>
    <row r="50" spans="1:10" x14ac:dyDescent="0.2">
      <c r="A50" s="19"/>
      <c r="B50" s="2" t="s">
        <v>43</v>
      </c>
      <c r="C50" s="31">
        <v>7903</v>
      </c>
      <c r="D50" s="1">
        <v>175</v>
      </c>
      <c r="E50" s="1">
        <v>750</v>
      </c>
      <c r="F50" s="1">
        <v>539</v>
      </c>
      <c r="G50" s="1">
        <f t="shared" si="3"/>
        <v>1464</v>
      </c>
      <c r="H50" s="9">
        <f>G50/G57</f>
        <v>0.11288457089983807</v>
      </c>
      <c r="I50" s="15"/>
      <c r="J50" s="15"/>
    </row>
    <row r="51" spans="1:10" x14ac:dyDescent="0.2">
      <c r="A51" s="19"/>
      <c r="B51" s="2" t="s">
        <v>44</v>
      </c>
      <c r="C51" s="31">
        <v>3979</v>
      </c>
      <c r="D51" s="1">
        <v>88</v>
      </c>
      <c r="E51" s="1">
        <v>369</v>
      </c>
      <c r="F51" s="1">
        <v>290</v>
      </c>
      <c r="G51" s="1">
        <f t="shared" si="3"/>
        <v>747</v>
      </c>
      <c r="H51" s="9">
        <f>G51/G57</f>
        <v>5.7598889659958359E-2</v>
      </c>
      <c r="I51" s="15"/>
      <c r="J51" s="15"/>
    </row>
    <row r="52" spans="1:10" x14ac:dyDescent="0.2">
      <c r="A52" s="19"/>
      <c r="B52" s="2" t="s">
        <v>45</v>
      </c>
      <c r="C52" s="31">
        <v>3429</v>
      </c>
      <c r="D52" s="1">
        <v>99</v>
      </c>
      <c r="E52" s="1">
        <v>304</v>
      </c>
      <c r="F52" s="1">
        <v>280</v>
      </c>
      <c r="G52" s="1">
        <f t="shared" si="3"/>
        <v>683</v>
      </c>
      <c r="H52" s="9">
        <f>G52/G57</f>
        <v>5.2664045030457247E-2</v>
      </c>
      <c r="I52" s="15"/>
      <c r="J52" s="15"/>
    </row>
    <row r="53" spans="1:10" x14ac:dyDescent="0.2">
      <c r="A53" s="19"/>
      <c r="B53" s="2" t="s">
        <v>46</v>
      </c>
      <c r="C53" s="31">
        <v>2018</v>
      </c>
      <c r="D53" s="1">
        <v>50</v>
      </c>
      <c r="E53" s="1">
        <v>120</v>
      </c>
      <c r="F53" s="1">
        <v>168</v>
      </c>
      <c r="G53" s="1">
        <f t="shared" si="3"/>
        <v>338</v>
      </c>
      <c r="H53" s="9">
        <f>G53/G57</f>
        <v>2.6062148199552781E-2</v>
      </c>
      <c r="I53" s="15"/>
      <c r="J53" s="15"/>
    </row>
    <row r="54" spans="1:10" x14ac:dyDescent="0.2">
      <c r="A54" s="19"/>
      <c r="B54" s="2" t="s">
        <v>47</v>
      </c>
      <c r="C54" s="31">
        <v>1737</v>
      </c>
      <c r="D54" s="1">
        <v>48</v>
      </c>
      <c r="E54" s="1">
        <v>149</v>
      </c>
      <c r="F54" s="1">
        <v>141</v>
      </c>
      <c r="G54" s="1">
        <f t="shared" si="3"/>
        <v>338</v>
      </c>
      <c r="H54" s="9">
        <f>G54/G57</f>
        <v>2.6062148199552781E-2</v>
      </c>
      <c r="I54" s="15"/>
      <c r="J54" s="15"/>
    </row>
    <row r="55" spans="1:10" x14ac:dyDescent="0.2">
      <c r="A55" s="19"/>
      <c r="B55" s="2" t="s">
        <v>48</v>
      </c>
      <c r="C55" s="31">
        <v>872</v>
      </c>
      <c r="D55" s="1">
        <v>15</v>
      </c>
      <c r="E55" s="1">
        <v>55</v>
      </c>
      <c r="F55" s="1">
        <v>54</v>
      </c>
      <c r="G55" s="1">
        <f t="shared" si="3"/>
        <v>124</v>
      </c>
      <c r="H55" s="9">
        <f>G55/G57</f>
        <v>9.561261469658416E-3</v>
      </c>
      <c r="I55" s="15"/>
      <c r="J55" s="15"/>
    </row>
    <row r="56" spans="1:10" x14ac:dyDescent="0.2">
      <c r="A56" s="19"/>
      <c r="B56" s="2" t="s">
        <v>49</v>
      </c>
      <c r="C56" s="31">
        <v>762</v>
      </c>
      <c r="D56" s="1">
        <v>20</v>
      </c>
      <c r="E56" s="1">
        <v>45</v>
      </c>
      <c r="F56" s="1">
        <v>86</v>
      </c>
      <c r="G56" s="1">
        <f t="shared" si="3"/>
        <v>151</v>
      </c>
      <c r="H56" s="9">
        <f>G56/G57</f>
        <v>1.1643149047729201E-2</v>
      </c>
      <c r="I56" s="15"/>
      <c r="J56" s="15"/>
    </row>
    <row r="57" spans="1:10" x14ac:dyDescent="0.2">
      <c r="A57" s="10" t="s">
        <v>6</v>
      </c>
      <c r="B57" s="2"/>
      <c r="C57" s="32">
        <f>SUM(C47:C56)</f>
        <v>79722</v>
      </c>
      <c r="D57" s="2">
        <v>1554</v>
      </c>
      <c r="E57" s="2">
        <v>5019</v>
      </c>
      <c r="F57" s="2">
        <v>6396</v>
      </c>
      <c r="G57" s="2">
        <f t="shared" si="3"/>
        <v>12969</v>
      </c>
      <c r="H57" s="9"/>
      <c r="I57" s="15"/>
      <c r="J57" s="15"/>
    </row>
    <row r="62" spans="1:10" x14ac:dyDescent="0.2">
      <c r="B62" s="5" t="s">
        <v>50</v>
      </c>
    </row>
    <row r="63" spans="1:10" x14ac:dyDescent="0.2">
      <c r="B63" s="5" t="s">
        <v>51</v>
      </c>
    </row>
    <row r="64" spans="1:10" x14ac:dyDescent="0.2">
      <c r="B64" s="5" t="s">
        <v>52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7F75-65F8-4FD8-81C5-30741105707A}">
  <dimension ref="A1:F56"/>
  <sheetViews>
    <sheetView topLeftCell="A7" workbookViewId="0">
      <selection activeCell="M27" sqref="M27"/>
    </sheetView>
  </sheetViews>
  <sheetFormatPr baseColWidth="10" defaultColWidth="8.6640625" defaultRowHeight="15" x14ac:dyDescent="0.2"/>
  <cols>
    <col min="1" max="1" width="15.83203125" style="12" customWidth="1"/>
    <col min="2" max="2" width="27.5" style="5" customWidth="1"/>
    <col min="3" max="3" width="25.5" style="3" customWidth="1"/>
    <col min="4" max="4" width="22.5" style="3" customWidth="1"/>
    <col min="5" max="5" width="25.83203125" style="3" customWidth="1"/>
    <col min="6" max="6" width="19.5" style="7" customWidth="1"/>
    <col min="7" max="9" width="8.6640625" style="3"/>
    <col min="10" max="10" width="17.6640625" style="3" customWidth="1"/>
    <col min="11" max="11" width="23.1640625" style="3" customWidth="1"/>
    <col min="12" max="16384" width="8.6640625" style="3"/>
  </cols>
  <sheetData>
    <row r="1" spans="1:6" x14ac:dyDescent="0.2">
      <c r="A1" s="38"/>
      <c r="B1" s="39"/>
      <c r="C1" s="10" t="s">
        <v>53</v>
      </c>
      <c r="D1" s="10" t="s">
        <v>54</v>
      </c>
      <c r="E1" s="10" t="s">
        <v>3</v>
      </c>
      <c r="F1" s="11" t="s">
        <v>4</v>
      </c>
    </row>
    <row r="2" spans="1:6" x14ac:dyDescent="0.2">
      <c r="A2" s="13" t="s">
        <v>5</v>
      </c>
      <c r="B2" s="2">
        <v>2019</v>
      </c>
      <c r="C2" s="1">
        <v>1918</v>
      </c>
      <c r="D2" s="1">
        <v>507</v>
      </c>
      <c r="E2" s="1">
        <f t="shared" ref="E2:E7" si="0">C2+D2</f>
        <v>2425</v>
      </c>
      <c r="F2" s="8">
        <f>E2/E7</f>
        <v>0.21707993912809953</v>
      </c>
    </row>
    <row r="3" spans="1:6" x14ac:dyDescent="0.2">
      <c r="A3" s="14"/>
      <c r="B3" s="2">
        <v>2020</v>
      </c>
      <c r="C3" s="1">
        <v>2104</v>
      </c>
      <c r="D3" s="1">
        <v>301</v>
      </c>
      <c r="E3" s="1">
        <f t="shared" si="0"/>
        <v>2405</v>
      </c>
      <c r="F3" s="8">
        <f>E3/E7</f>
        <v>0.21528958911467191</v>
      </c>
    </row>
    <row r="4" spans="1:6" x14ac:dyDescent="0.2">
      <c r="A4" s="14"/>
      <c r="B4" s="2">
        <v>2021</v>
      </c>
      <c r="C4" s="1">
        <v>2169</v>
      </c>
      <c r="D4" s="1">
        <v>266</v>
      </c>
      <c r="E4" s="1">
        <f t="shared" si="0"/>
        <v>2435</v>
      </c>
      <c r="F4" s="8">
        <f>E4/E7</f>
        <v>0.21797511413481335</v>
      </c>
    </row>
    <row r="5" spans="1:6" x14ac:dyDescent="0.2">
      <c r="A5" s="14"/>
      <c r="B5" s="2">
        <v>2022</v>
      </c>
      <c r="C5" s="1">
        <v>1688</v>
      </c>
      <c r="D5" s="1">
        <v>264</v>
      </c>
      <c r="E5" s="1">
        <f t="shared" si="0"/>
        <v>1952</v>
      </c>
      <c r="F5" s="8">
        <f>E5/E7</f>
        <v>0.17473816131053621</v>
      </c>
    </row>
    <row r="6" spans="1:6" x14ac:dyDescent="0.2">
      <c r="A6" s="14"/>
      <c r="B6" s="2">
        <v>2023</v>
      </c>
      <c r="C6" s="1">
        <v>1671</v>
      </c>
      <c r="D6" s="1">
        <v>283</v>
      </c>
      <c r="E6" s="1">
        <f t="shared" si="0"/>
        <v>1954</v>
      </c>
      <c r="F6" s="8">
        <f>E6/E7</f>
        <v>0.17491719631187896</v>
      </c>
    </row>
    <row r="7" spans="1:6" s="5" customFormat="1" x14ac:dyDescent="0.2">
      <c r="A7" s="13" t="s">
        <v>6</v>
      </c>
      <c r="B7" s="2"/>
      <c r="C7" s="2">
        <v>9550</v>
      </c>
      <c r="D7" s="2">
        <v>1621</v>
      </c>
      <c r="E7" s="2">
        <f t="shared" si="0"/>
        <v>11171</v>
      </c>
      <c r="F7" s="8"/>
    </row>
    <row r="8" spans="1:6" s="5" customFormat="1" x14ac:dyDescent="0.2">
      <c r="A8" s="14" t="s">
        <v>7</v>
      </c>
      <c r="B8" s="4"/>
      <c r="C8" s="18" t="s">
        <v>55</v>
      </c>
      <c r="D8" s="18" t="s">
        <v>56</v>
      </c>
      <c r="E8" s="18" t="s">
        <v>57</v>
      </c>
      <c r="F8" s="20"/>
    </row>
    <row r="9" spans="1:6" x14ac:dyDescent="0.2">
      <c r="A9" s="14"/>
      <c r="B9" s="35"/>
      <c r="C9" s="36"/>
      <c r="D9" s="36"/>
      <c r="E9" s="36"/>
      <c r="F9" s="37"/>
    </row>
    <row r="10" spans="1:6" x14ac:dyDescent="0.2">
      <c r="A10" s="13" t="s">
        <v>12</v>
      </c>
      <c r="B10" s="2" t="s">
        <v>13</v>
      </c>
      <c r="C10" s="1">
        <v>4401</v>
      </c>
      <c r="D10" s="1">
        <v>1021</v>
      </c>
      <c r="E10" s="1">
        <f t="shared" ref="E10:E15" si="1">C10+D10</f>
        <v>5422</v>
      </c>
      <c r="F10" s="8">
        <f>E10/E15</f>
        <v>0.49670208867717114</v>
      </c>
    </row>
    <row r="11" spans="1:6" x14ac:dyDescent="0.2">
      <c r="A11" s="14"/>
      <c r="B11" s="2" t="s">
        <v>14</v>
      </c>
      <c r="C11" s="1">
        <v>2610</v>
      </c>
      <c r="D11" s="1">
        <v>350</v>
      </c>
      <c r="E11" s="1">
        <f t="shared" si="1"/>
        <v>2960</v>
      </c>
      <c r="F11" s="8">
        <f>E11/E15</f>
        <v>0.27116159765481862</v>
      </c>
    </row>
    <row r="12" spans="1:6" x14ac:dyDescent="0.2">
      <c r="A12" s="14"/>
      <c r="B12" s="2" t="s">
        <v>15</v>
      </c>
      <c r="C12" s="1">
        <v>2120</v>
      </c>
      <c r="D12" s="1">
        <v>169</v>
      </c>
      <c r="E12" s="1">
        <f t="shared" si="1"/>
        <v>2289</v>
      </c>
      <c r="F12" s="8">
        <f>E12/E15</f>
        <v>0.20969219494320263</v>
      </c>
    </row>
    <row r="13" spans="1:6" x14ac:dyDescent="0.2">
      <c r="A13" s="14"/>
      <c r="B13" s="2" t="s">
        <v>16</v>
      </c>
      <c r="C13" s="1">
        <v>199</v>
      </c>
      <c r="D13" s="1">
        <v>16</v>
      </c>
      <c r="E13" s="1">
        <f t="shared" si="1"/>
        <v>215</v>
      </c>
      <c r="F13" s="8">
        <f>E13/E15</f>
        <v>1.9695859289116893E-2</v>
      </c>
    </row>
    <row r="14" spans="1:6" x14ac:dyDescent="0.2">
      <c r="A14" s="14"/>
      <c r="B14" s="2" t="s">
        <v>17</v>
      </c>
      <c r="C14" s="1">
        <v>23</v>
      </c>
      <c r="D14" s="1">
        <v>7</v>
      </c>
      <c r="E14" s="1">
        <f t="shared" si="1"/>
        <v>30</v>
      </c>
      <c r="F14" s="8">
        <f>E14/E15</f>
        <v>2.748259435690729E-3</v>
      </c>
    </row>
    <row r="15" spans="1:6" x14ac:dyDescent="0.2">
      <c r="A15" s="13" t="s">
        <v>6</v>
      </c>
      <c r="B15" s="2"/>
      <c r="C15" s="2">
        <v>9353</v>
      </c>
      <c r="D15" s="2">
        <v>1563</v>
      </c>
      <c r="E15" s="2">
        <f t="shared" si="1"/>
        <v>10916</v>
      </c>
      <c r="F15" s="8"/>
    </row>
    <row r="16" spans="1:6" x14ac:dyDescent="0.2">
      <c r="A16" s="14"/>
      <c r="B16" s="35"/>
      <c r="C16" s="36"/>
      <c r="D16" s="36"/>
      <c r="E16" s="36"/>
      <c r="F16" s="37"/>
    </row>
    <row r="17" spans="1:6" x14ac:dyDescent="0.2">
      <c r="A17" s="13" t="s">
        <v>18</v>
      </c>
      <c r="B17" s="2" t="s">
        <v>19</v>
      </c>
      <c r="C17" s="1">
        <v>2658</v>
      </c>
      <c r="D17" s="1">
        <v>423</v>
      </c>
      <c r="E17" s="1">
        <f>C17+D17</f>
        <v>3081</v>
      </c>
      <c r="F17" s="8">
        <f>E17/E21</f>
        <v>0.27580341956852567</v>
      </c>
    </row>
    <row r="18" spans="1:6" x14ac:dyDescent="0.2">
      <c r="A18" s="14"/>
      <c r="B18" s="2" t="s">
        <v>20</v>
      </c>
      <c r="C18" s="1">
        <v>1171</v>
      </c>
      <c r="D18" s="1">
        <v>306</v>
      </c>
      <c r="E18" s="1">
        <f>C18+D18</f>
        <v>1477</v>
      </c>
      <c r="F18" s="8">
        <f>E18/E21</f>
        <v>0.13221734849163011</v>
      </c>
    </row>
    <row r="19" spans="1:6" x14ac:dyDescent="0.2">
      <c r="A19" s="14"/>
      <c r="B19" s="2" t="s">
        <v>21</v>
      </c>
      <c r="C19" s="1">
        <v>746</v>
      </c>
      <c r="D19" s="1">
        <v>293</v>
      </c>
      <c r="E19" s="1">
        <f>C19+D19</f>
        <v>1039</v>
      </c>
      <c r="F19" s="8">
        <f>E19/E21</f>
        <v>9.3008683197565126E-2</v>
      </c>
    </row>
    <row r="20" spans="1:6" x14ac:dyDescent="0.2">
      <c r="A20" s="14"/>
      <c r="B20" s="2" t="s">
        <v>22</v>
      </c>
      <c r="C20" s="1">
        <v>4975</v>
      </c>
      <c r="D20" s="1">
        <v>599</v>
      </c>
      <c r="E20" s="1">
        <f>C20+D20</f>
        <v>5574</v>
      </c>
      <c r="F20" s="8">
        <f>E20/E21</f>
        <v>0.49897054874227914</v>
      </c>
    </row>
    <row r="21" spans="1:6" x14ac:dyDescent="0.2">
      <c r="A21" s="14"/>
      <c r="B21" s="2" t="s">
        <v>6</v>
      </c>
      <c r="C21" s="2">
        <v>9550</v>
      </c>
      <c r="D21" s="2">
        <v>1621</v>
      </c>
      <c r="E21" s="2">
        <f>C21+D21</f>
        <v>11171</v>
      </c>
      <c r="F21" s="8"/>
    </row>
    <row r="22" spans="1:6" x14ac:dyDescent="0.2">
      <c r="A22" s="14"/>
      <c r="B22" s="35"/>
      <c r="C22" s="36"/>
      <c r="D22" s="36"/>
      <c r="E22" s="36"/>
      <c r="F22" s="37"/>
    </row>
    <row r="23" spans="1:6" x14ac:dyDescent="0.2">
      <c r="A23" s="13" t="s">
        <v>23</v>
      </c>
      <c r="B23" s="2" t="s">
        <v>24</v>
      </c>
      <c r="C23" s="1">
        <v>570</v>
      </c>
      <c r="D23" s="1">
        <v>170</v>
      </c>
      <c r="E23" s="1">
        <f>C23+D23</f>
        <v>740</v>
      </c>
      <c r="F23" s="8">
        <f>E23/E24</f>
        <v>6.6242950496822134E-2</v>
      </c>
    </row>
    <row r="24" spans="1:6" x14ac:dyDescent="0.2">
      <c r="B24" s="2" t="s">
        <v>6</v>
      </c>
      <c r="C24" s="2">
        <v>9550</v>
      </c>
      <c r="D24" s="2">
        <v>1621</v>
      </c>
      <c r="E24" s="2">
        <f>C24+D24</f>
        <v>11171</v>
      </c>
      <c r="F24" s="8"/>
    </row>
    <row r="25" spans="1:6" x14ac:dyDescent="0.2">
      <c r="B25" s="35"/>
      <c r="C25" s="36"/>
      <c r="D25" s="36"/>
      <c r="E25" s="36"/>
      <c r="F25" s="37"/>
    </row>
    <row r="26" spans="1:6" x14ac:dyDescent="0.2">
      <c r="A26" s="10" t="s">
        <v>25</v>
      </c>
      <c r="B26" s="2" t="s">
        <v>26</v>
      </c>
      <c r="C26" s="1">
        <v>490</v>
      </c>
      <c r="D26" s="1">
        <v>91</v>
      </c>
      <c r="E26" s="1">
        <f>C26+D26</f>
        <v>581</v>
      </c>
      <c r="F26" s="8">
        <f>E26/E34</f>
        <v>5.2009667890072511E-2</v>
      </c>
    </row>
    <row r="27" spans="1:6" x14ac:dyDescent="0.2">
      <c r="B27" s="2">
        <v>1</v>
      </c>
      <c r="C27" s="1">
        <v>6899</v>
      </c>
      <c r="D27" s="1">
        <v>1339</v>
      </c>
      <c r="E27" s="1">
        <f t="shared" ref="E27:E56" si="2">C27+D27</f>
        <v>8238</v>
      </c>
      <c r="F27" s="8">
        <f>E27/E34</f>
        <v>0.7374451705308388</v>
      </c>
    </row>
    <row r="28" spans="1:6" x14ac:dyDescent="0.2">
      <c r="B28" s="2">
        <v>2</v>
      </c>
      <c r="C28" s="1">
        <v>225</v>
      </c>
      <c r="D28" s="1">
        <v>31</v>
      </c>
      <c r="E28" s="1">
        <f t="shared" si="2"/>
        <v>256</v>
      </c>
      <c r="F28" s="8">
        <f>E29/E34</f>
        <v>6.3825977978694839E-2</v>
      </c>
    </row>
    <row r="29" spans="1:6" x14ac:dyDescent="0.2">
      <c r="B29" s="2">
        <v>3</v>
      </c>
      <c r="C29" s="1">
        <v>660</v>
      </c>
      <c r="D29" s="1">
        <v>53</v>
      </c>
      <c r="E29" s="1">
        <f t="shared" si="2"/>
        <v>713</v>
      </c>
      <c r="F29" s="8">
        <f>E29/E34</f>
        <v>6.3825977978694839E-2</v>
      </c>
    </row>
    <row r="30" spans="1:6" x14ac:dyDescent="0.2">
      <c r="B30" s="2">
        <v>4</v>
      </c>
      <c r="C30" s="1">
        <v>84</v>
      </c>
      <c r="D30" s="1">
        <v>7</v>
      </c>
      <c r="E30" s="1">
        <f t="shared" si="2"/>
        <v>91</v>
      </c>
      <c r="F30" s="8">
        <f>E30/E34</f>
        <v>8.1460925610956948E-3</v>
      </c>
    </row>
    <row r="31" spans="1:6" x14ac:dyDescent="0.2">
      <c r="B31" s="2">
        <v>5</v>
      </c>
      <c r="C31" s="1">
        <v>1161</v>
      </c>
      <c r="D31" s="1">
        <v>95</v>
      </c>
      <c r="E31" s="1">
        <f t="shared" si="2"/>
        <v>1256</v>
      </c>
      <c r="F31" s="8">
        <f>E31/E34</f>
        <v>0.11243398084325486</v>
      </c>
    </row>
    <row r="32" spans="1:6" x14ac:dyDescent="0.2">
      <c r="B32" s="2">
        <v>6</v>
      </c>
      <c r="C32" s="1">
        <v>15</v>
      </c>
      <c r="D32" s="1">
        <v>3</v>
      </c>
      <c r="E32" s="1">
        <f t="shared" si="2"/>
        <v>18</v>
      </c>
      <c r="F32" s="8">
        <f>E32/E34</f>
        <v>1.6113150120848625E-3</v>
      </c>
    </row>
    <row r="33" spans="1:6" x14ac:dyDescent="0.2">
      <c r="B33" s="2">
        <v>7</v>
      </c>
      <c r="C33" s="1">
        <v>16</v>
      </c>
      <c r="D33" s="1">
        <v>2</v>
      </c>
      <c r="E33" s="1">
        <f t="shared" si="2"/>
        <v>18</v>
      </c>
      <c r="F33" s="8">
        <f>E33/E34</f>
        <v>1.6113150120848625E-3</v>
      </c>
    </row>
    <row r="34" spans="1:6" x14ac:dyDescent="0.2">
      <c r="A34" s="10" t="s">
        <v>6</v>
      </c>
      <c r="C34" s="2">
        <v>9550</v>
      </c>
      <c r="D34" s="2">
        <v>1621</v>
      </c>
      <c r="E34" s="2">
        <f t="shared" si="2"/>
        <v>11171</v>
      </c>
      <c r="F34" s="8"/>
    </row>
    <row r="35" spans="1:6" x14ac:dyDescent="0.2">
      <c r="A35" s="14" t="s">
        <v>7</v>
      </c>
      <c r="C35" s="18" t="s">
        <v>58</v>
      </c>
      <c r="D35" s="18" t="s">
        <v>59</v>
      </c>
      <c r="E35" s="18" t="s">
        <v>60</v>
      </c>
      <c r="F35" s="20"/>
    </row>
    <row r="36" spans="1:6" x14ac:dyDescent="0.2">
      <c r="B36" s="35"/>
      <c r="C36" s="36"/>
      <c r="D36" s="36"/>
      <c r="E36" s="36"/>
      <c r="F36" s="37"/>
    </row>
    <row r="37" spans="1:6" x14ac:dyDescent="0.2">
      <c r="A37" s="10" t="s">
        <v>32</v>
      </c>
      <c r="B37" s="2" t="s">
        <v>33</v>
      </c>
      <c r="C37" s="1">
        <v>5469</v>
      </c>
      <c r="D37" s="1">
        <v>1015</v>
      </c>
      <c r="E37" s="1">
        <f t="shared" si="2"/>
        <v>6484</v>
      </c>
      <c r="F37" s="8">
        <f>E37/E44</f>
        <v>0.59020571636628438</v>
      </c>
    </row>
    <row r="38" spans="1:6" x14ac:dyDescent="0.2">
      <c r="B38" s="2" t="s">
        <v>34</v>
      </c>
      <c r="C38" s="1">
        <v>2170</v>
      </c>
      <c r="D38" s="1">
        <v>377</v>
      </c>
      <c r="E38" s="1">
        <f t="shared" si="2"/>
        <v>2547</v>
      </c>
      <c r="F38" s="8">
        <f>E38/E44</f>
        <v>0.2318405243036592</v>
      </c>
    </row>
    <row r="39" spans="1:6" x14ac:dyDescent="0.2">
      <c r="B39" s="2" t="s">
        <v>35</v>
      </c>
      <c r="C39" s="1">
        <v>621</v>
      </c>
      <c r="D39" s="1">
        <v>89</v>
      </c>
      <c r="E39" s="1">
        <f t="shared" si="2"/>
        <v>710</v>
      </c>
      <c r="F39" s="8">
        <f>E39/E44</f>
        <v>6.4627707991989802E-2</v>
      </c>
    </row>
    <row r="40" spans="1:6" x14ac:dyDescent="0.2">
      <c r="B40" s="2" t="s">
        <v>36</v>
      </c>
      <c r="C40" s="1">
        <v>453</v>
      </c>
      <c r="D40" s="1">
        <v>76</v>
      </c>
      <c r="E40" s="1">
        <f t="shared" si="2"/>
        <v>529</v>
      </c>
      <c r="F40" s="8">
        <f>E40/E44</f>
        <v>4.8152193701074097E-2</v>
      </c>
    </row>
    <row r="41" spans="1:6" x14ac:dyDescent="0.2">
      <c r="B41" s="2" t="s">
        <v>37</v>
      </c>
      <c r="C41" s="1">
        <v>143</v>
      </c>
      <c r="D41" s="1">
        <v>16</v>
      </c>
      <c r="E41" s="1">
        <f t="shared" si="2"/>
        <v>159</v>
      </c>
      <c r="F41" s="8">
        <f>E41/E44</f>
        <v>1.4472965592572365E-2</v>
      </c>
    </row>
    <row r="42" spans="1:6" x14ac:dyDescent="0.2">
      <c r="B42" s="2" t="s">
        <v>38</v>
      </c>
      <c r="C42" s="1">
        <v>130</v>
      </c>
      <c r="D42" s="1">
        <v>26</v>
      </c>
      <c r="E42" s="1">
        <f t="shared" si="2"/>
        <v>156</v>
      </c>
      <c r="F42" s="8">
        <f>E42/E44</f>
        <v>1.4199890770071E-2</v>
      </c>
    </row>
    <row r="43" spans="1:6" x14ac:dyDescent="0.2">
      <c r="B43" s="2" t="s">
        <v>39</v>
      </c>
      <c r="C43" s="1">
        <v>401</v>
      </c>
      <c r="D43" s="1">
        <v>0</v>
      </c>
      <c r="E43" s="1">
        <f t="shared" si="2"/>
        <v>401</v>
      </c>
      <c r="F43" s="8">
        <f>E43/E44</f>
        <v>3.6501001274349174E-2</v>
      </c>
    </row>
    <row r="44" spans="1:6" x14ac:dyDescent="0.2">
      <c r="A44" s="10" t="s">
        <v>6</v>
      </c>
      <c r="C44" s="2">
        <f>SUM(C37:C43)</f>
        <v>9387</v>
      </c>
      <c r="D44" s="2">
        <v>1599</v>
      </c>
      <c r="E44" s="2">
        <f t="shared" si="2"/>
        <v>10986</v>
      </c>
      <c r="F44" s="8"/>
    </row>
    <row r="45" spans="1:6" x14ac:dyDescent="0.2">
      <c r="B45" s="35"/>
      <c r="C45" s="36"/>
      <c r="D45" s="36"/>
      <c r="E45" s="36"/>
      <c r="F45" s="37"/>
    </row>
    <row r="46" spans="1:6" x14ac:dyDescent="0.2">
      <c r="A46" s="10" t="s">
        <v>40</v>
      </c>
      <c r="B46" s="2" t="s">
        <v>41</v>
      </c>
      <c r="C46" s="1">
        <v>4551</v>
      </c>
      <c r="D46" s="1">
        <v>763</v>
      </c>
      <c r="E46" s="1">
        <f t="shared" si="2"/>
        <v>5314</v>
      </c>
      <c r="F46" s="8">
        <f>E46/E56</f>
        <v>0.51537193288720784</v>
      </c>
    </row>
    <row r="47" spans="1:6" x14ac:dyDescent="0.2">
      <c r="B47" s="2" t="s">
        <v>34</v>
      </c>
      <c r="C47" s="1">
        <v>1790</v>
      </c>
      <c r="D47" s="1">
        <v>289</v>
      </c>
      <c r="E47" s="1">
        <f t="shared" si="2"/>
        <v>2079</v>
      </c>
      <c r="F47" s="8">
        <f>E47/E56</f>
        <v>0.20162932790224034</v>
      </c>
    </row>
    <row r="48" spans="1:6" x14ac:dyDescent="0.2">
      <c r="B48" s="2" t="s">
        <v>42</v>
      </c>
      <c r="C48" s="1">
        <v>1193</v>
      </c>
      <c r="D48" s="1">
        <v>128</v>
      </c>
      <c r="E48" s="1">
        <f t="shared" si="2"/>
        <v>1321</v>
      </c>
      <c r="F48" s="8">
        <f>E48/E56</f>
        <v>0.12811560469401609</v>
      </c>
    </row>
    <row r="49" spans="1:6" x14ac:dyDescent="0.2">
      <c r="B49" s="2" t="s">
        <v>43</v>
      </c>
      <c r="C49" s="1">
        <v>440</v>
      </c>
      <c r="D49" s="1">
        <v>110</v>
      </c>
      <c r="E49" s="1">
        <f t="shared" si="2"/>
        <v>550</v>
      </c>
      <c r="F49" s="8">
        <f>E49/E56</f>
        <v>5.3341092037629718E-2</v>
      </c>
    </row>
    <row r="50" spans="1:6" x14ac:dyDescent="0.2">
      <c r="B50" s="2" t="s">
        <v>44</v>
      </c>
      <c r="C50" s="1">
        <v>227</v>
      </c>
      <c r="D50" s="1">
        <v>78</v>
      </c>
      <c r="E50" s="1">
        <f t="shared" si="2"/>
        <v>305</v>
      </c>
      <c r="F50" s="8">
        <f>E50/E56</f>
        <v>2.9580060129958296E-2</v>
      </c>
    </row>
    <row r="51" spans="1:6" x14ac:dyDescent="0.2">
      <c r="B51" s="2" t="s">
        <v>45</v>
      </c>
      <c r="C51" s="1">
        <v>235</v>
      </c>
      <c r="D51" s="1">
        <v>45</v>
      </c>
      <c r="E51" s="1">
        <f t="shared" si="2"/>
        <v>280</v>
      </c>
      <c r="F51" s="8">
        <f>E51/E56</f>
        <v>2.7155465037338764E-2</v>
      </c>
    </row>
    <row r="52" spans="1:6" x14ac:dyDescent="0.2">
      <c r="B52" s="2" t="s">
        <v>46</v>
      </c>
      <c r="C52" s="1">
        <v>195</v>
      </c>
      <c r="D52" s="1">
        <v>48</v>
      </c>
      <c r="E52" s="1">
        <f t="shared" si="2"/>
        <v>243</v>
      </c>
      <c r="F52" s="8">
        <f>E52/E56</f>
        <v>2.3567064300261856E-2</v>
      </c>
    </row>
    <row r="53" spans="1:6" x14ac:dyDescent="0.2">
      <c r="B53" s="2" t="s">
        <v>47</v>
      </c>
      <c r="C53" s="1">
        <v>105</v>
      </c>
      <c r="D53" s="1">
        <v>22</v>
      </c>
      <c r="E53" s="1">
        <f t="shared" si="2"/>
        <v>127</v>
      </c>
      <c r="F53" s="8">
        <f>E53/E56</f>
        <v>1.2316943070507225E-2</v>
      </c>
    </row>
    <row r="54" spans="1:6" x14ac:dyDescent="0.2">
      <c r="B54" s="2" t="s">
        <v>48</v>
      </c>
      <c r="C54" s="1">
        <v>36</v>
      </c>
      <c r="D54" s="1">
        <v>8</v>
      </c>
      <c r="E54" s="1">
        <f t="shared" si="2"/>
        <v>44</v>
      </c>
      <c r="F54" s="8">
        <f>E54/E56</f>
        <v>4.2672873630103777E-3</v>
      </c>
    </row>
    <row r="55" spans="1:6" x14ac:dyDescent="0.2">
      <c r="B55" s="2" t="s">
        <v>49</v>
      </c>
      <c r="C55" s="1">
        <v>42</v>
      </c>
      <c r="D55" s="1">
        <v>6</v>
      </c>
      <c r="E55" s="1">
        <f t="shared" si="2"/>
        <v>48</v>
      </c>
      <c r="F55" s="8">
        <f>E55/E56</f>
        <v>4.6552225778295027E-3</v>
      </c>
    </row>
    <row r="56" spans="1:6" x14ac:dyDescent="0.2">
      <c r="A56" s="10" t="s">
        <v>6</v>
      </c>
      <c r="B56" s="2"/>
      <c r="C56" s="2">
        <v>8814</v>
      </c>
      <c r="D56" s="2">
        <v>1497</v>
      </c>
      <c r="E56" s="2">
        <f t="shared" si="2"/>
        <v>10311</v>
      </c>
      <c r="F56" s="8"/>
    </row>
  </sheetData>
  <mergeCells count="7">
    <mergeCell ref="B36:F36"/>
    <mergeCell ref="B45:F45"/>
    <mergeCell ref="A1:B1"/>
    <mergeCell ref="B9:F9"/>
    <mergeCell ref="B16:F16"/>
    <mergeCell ref="B22:F22"/>
    <mergeCell ref="B25:F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7A9A-1DE6-4F40-A025-0D8B141BED00}">
  <dimension ref="A2:I65"/>
  <sheetViews>
    <sheetView tabSelected="1" workbookViewId="0">
      <selection activeCell="J13" sqref="J13"/>
    </sheetView>
  </sheetViews>
  <sheetFormatPr baseColWidth="10" defaultColWidth="8.83203125" defaultRowHeight="15" x14ac:dyDescent="0.2"/>
  <cols>
    <col min="1" max="1" width="18" style="25" customWidth="1"/>
    <col min="2" max="2" width="24.5" style="25" customWidth="1"/>
    <col min="3" max="3" width="17.83203125" style="25" customWidth="1"/>
    <col min="4" max="5" width="9.1640625" style="25"/>
    <col min="6" max="6" width="28.6640625" style="25" customWidth="1"/>
    <col min="9" max="9" width="9.1640625" style="26"/>
  </cols>
  <sheetData>
    <row r="2" spans="1:6" ht="32" x14ac:dyDescent="0.2">
      <c r="A2" s="34"/>
      <c r="B2" s="34"/>
      <c r="C2" s="22" t="s">
        <v>0</v>
      </c>
      <c r="D2" s="22" t="s">
        <v>61</v>
      </c>
      <c r="E2" s="22" t="s">
        <v>62</v>
      </c>
      <c r="F2" s="22" t="s">
        <v>63</v>
      </c>
    </row>
    <row r="3" spans="1:6" ht="16" x14ac:dyDescent="0.2">
      <c r="A3" s="23" t="s">
        <v>5</v>
      </c>
      <c r="B3" s="24">
        <v>2019</v>
      </c>
      <c r="C3" s="25">
        <v>0</v>
      </c>
      <c r="D3" s="25">
        <v>0</v>
      </c>
      <c r="E3" s="25">
        <v>0</v>
      </c>
      <c r="F3" s="25">
        <v>0</v>
      </c>
    </row>
    <row r="4" spans="1:6" x14ac:dyDescent="0.2">
      <c r="A4" s="23"/>
      <c r="B4" s="24">
        <v>2020</v>
      </c>
      <c r="C4" s="25">
        <v>0</v>
      </c>
      <c r="D4" s="25">
        <v>0</v>
      </c>
      <c r="E4" s="25">
        <v>0</v>
      </c>
      <c r="F4" s="25">
        <v>0</v>
      </c>
    </row>
    <row r="5" spans="1:6" x14ac:dyDescent="0.2">
      <c r="A5" s="23"/>
      <c r="B5" s="24">
        <v>2021</v>
      </c>
      <c r="C5" s="25">
        <v>1362</v>
      </c>
      <c r="D5" s="25">
        <v>609</v>
      </c>
      <c r="E5" s="25">
        <v>241</v>
      </c>
      <c r="F5" s="25">
        <v>515</v>
      </c>
    </row>
    <row r="6" spans="1:6" x14ac:dyDescent="0.2">
      <c r="A6" s="23"/>
      <c r="B6" s="24">
        <v>2022</v>
      </c>
      <c r="C6" s="25">
        <v>215</v>
      </c>
      <c r="D6" s="25">
        <v>68</v>
      </c>
      <c r="E6" s="25">
        <v>2</v>
      </c>
      <c r="F6" s="25">
        <v>145</v>
      </c>
    </row>
    <row r="7" spans="1:6" x14ac:dyDescent="0.2">
      <c r="A7" s="23"/>
      <c r="B7" s="24">
        <v>2023</v>
      </c>
      <c r="C7" s="25">
        <v>56</v>
      </c>
      <c r="D7" s="25">
        <v>6</v>
      </c>
      <c r="E7" s="25">
        <v>0</v>
      </c>
      <c r="F7" s="25">
        <v>50</v>
      </c>
    </row>
    <row r="8" spans="1:6" ht="16" x14ac:dyDescent="0.2">
      <c r="A8" s="23" t="s">
        <v>6</v>
      </c>
      <c r="B8" s="24"/>
      <c r="C8" s="25">
        <f>SUM(C3:C7)</f>
        <v>1633</v>
      </c>
      <c r="D8" s="25">
        <f>SUM(D3:D7)</f>
        <v>683</v>
      </c>
      <c r="E8" s="25">
        <f>SUM(E3:E7)</f>
        <v>243</v>
      </c>
      <c r="F8" s="25">
        <f>SUM(F3:F7)</f>
        <v>710</v>
      </c>
    </row>
    <row r="9" spans="1:6" ht="16" x14ac:dyDescent="0.2">
      <c r="A9" s="23" t="s">
        <v>7</v>
      </c>
      <c r="B9" s="24"/>
    </row>
    <row r="10" spans="1:6" x14ac:dyDescent="0.2">
      <c r="A10" s="23"/>
      <c r="B10" s="24"/>
    </row>
    <row r="11" spans="1:6" x14ac:dyDescent="0.2">
      <c r="A11" s="23"/>
      <c r="B11" s="24"/>
    </row>
    <row r="12" spans="1:6" ht="16" x14ac:dyDescent="0.2">
      <c r="A12" s="23" t="s">
        <v>12</v>
      </c>
      <c r="B12" s="24" t="s">
        <v>13</v>
      </c>
      <c r="C12" s="25">
        <v>848</v>
      </c>
      <c r="D12" s="25">
        <v>436</v>
      </c>
      <c r="E12" s="25">
        <v>46</v>
      </c>
      <c r="F12" s="25">
        <v>368</v>
      </c>
    </row>
    <row r="13" spans="1:6" ht="16" x14ac:dyDescent="0.2">
      <c r="A13" s="23"/>
      <c r="B13" s="24" t="s">
        <v>14</v>
      </c>
      <c r="C13" s="25">
        <v>602</v>
      </c>
      <c r="D13" s="25">
        <v>198</v>
      </c>
      <c r="E13" s="25">
        <v>165</v>
      </c>
      <c r="F13" s="25">
        <v>240</v>
      </c>
    </row>
    <row r="14" spans="1:6" ht="16" x14ac:dyDescent="0.2">
      <c r="A14" s="23"/>
      <c r="B14" s="24" t="s">
        <v>15</v>
      </c>
      <c r="C14" s="25">
        <v>136</v>
      </c>
      <c r="D14" s="25">
        <v>33</v>
      </c>
      <c r="E14" s="25">
        <v>23</v>
      </c>
      <c r="F14" s="25">
        <v>80</v>
      </c>
    </row>
    <row r="15" spans="1:6" ht="16" x14ac:dyDescent="0.2">
      <c r="A15" s="23"/>
      <c r="B15" s="24" t="s">
        <v>16</v>
      </c>
      <c r="C15" s="25">
        <v>18</v>
      </c>
      <c r="D15" s="25">
        <v>9</v>
      </c>
      <c r="E15" s="25">
        <v>4</v>
      </c>
      <c r="F15" s="25">
        <v>5</v>
      </c>
    </row>
    <row r="16" spans="1:6" ht="16" x14ac:dyDescent="0.2">
      <c r="A16" s="23"/>
      <c r="B16" s="24" t="s">
        <v>17</v>
      </c>
      <c r="C16" s="25">
        <v>1</v>
      </c>
      <c r="D16" s="25">
        <v>1</v>
      </c>
      <c r="E16" s="25">
        <v>0</v>
      </c>
      <c r="F16" s="25">
        <v>1</v>
      </c>
    </row>
    <row r="17" spans="1:6" ht="16" x14ac:dyDescent="0.2">
      <c r="A17" s="23" t="s">
        <v>6</v>
      </c>
      <c r="B17" s="24"/>
      <c r="C17" s="25">
        <f>SUM(C12:C16)</f>
        <v>1605</v>
      </c>
      <c r="D17" s="25">
        <f t="shared" ref="D17:F17" si="0">SUM(D12:D16)</f>
        <v>677</v>
      </c>
      <c r="E17" s="25">
        <f t="shared" si="0"/>
        <v>238</v>
      </c>
      <c r="F17" s="25">
        <f t="shared" si="0"/>
        <v>694</v>
      </c>
    </row>
    <row r="18" spans="1:6" x14ac:dyDescent="0.2">
      <c r="A18" s="23"/>
      <c r="B18" s="24"/>
    </row>
    <row r="19" spans="1:6" ht="16" x14ac:dyDescent="0.2">
      <c r="A19" s="23" t="s">
        <v>18</v>
      </c>
      <c r="B19" s="24" t="s">
        <v>19</v>
      </c>
      <c r="C19" s="25">
        <v>310</v>
      </c>
      <c r="D19" s="25">
        <v>158</v>
      </c>
      <c r="E19" s="25">
        <v>25</v>
      </c>
      <c r="F19" s="25">
        <v>127</v>
      </c>
    </row>
    <row r="20" spans="1:6" ht="16" x14ac:dyDescent="0.2">
      <c r="A20" s="23"/>
      <c r="B20" s="24" t="s">
        <v>20</v>
      </c>
      <c r="C20" s="25">
        <v>312</v>
      </c>
      <c r="D20" s="25">
        <v>172</v>
      </c>
      <c r="E20" s="25">
        <v>10</v>
      </c>
      <c r="F20" s="25">
        <v>132</v>
      </c>
    </row>
    <row r="21" spans="1:6" ht="16" x14ac:dyDescent="0.2">
      <c r="A21" s="23"/>
      <c r="B21" s="24" t="s">
        <v>21</v>
      </c>
      <c r="C21" s="25">
        <v>212</v>
      </c>
      <c r="D21" s="25">
        <v>103</v>
      </c>
      <c r="E21" s="25">
        <v>10</v>
      </c>
      <c r="F21" s="25">
        <v>99</v>
      </c>
    </row>
    <row r="22" spans="1:6" ht="16" x14ac:dyDescent="0.2">
      <c r="A22" s="23"/>
      <c r="B22" s="24" t="s">
        <v>22</v>
      </c>
      <c r="C22" s="25">
        <v>799</v>
      </c>
      <c r="D22" s="25">
        <v>250</v>
      </c>
      <c r="E22" s="25">
        <v>198</v>
      </c>
      <c r="F22" s="25">
        <v>352</v>
      </c>
    </row>
    <row r="23" spans="1:6" ht="16" x14ac:dyDescent="0.2">
      <c r="A23" s="23"/>
      <c r="B23" s="24" t="s">
        <v>6</v>
      </c>
      <c r="C23" s="25">
        <f>SUM(C19:C22)</f>
        <v>1633</v>
      </c>
      <c r="D23" s="25">
        <f>SUM(D19:D22)</f>
        <v>683</v>
      </c>
      <c r="E23" s="25">
        <f>SUM(E19:E22)</f>
        <v>243</v>
      </c>
      <c r="F23" s="25">
        <f>SUM(F19:F22)</f>
        <v>710</v>
      </c>
    </row>
    <row r="24" spans="1:6" x14ac:dyDescent="0.2">
      <c r="A24" s="23"/>
      <c r="B24" s="24"/>
    </row>
    <row r="25" spans="1:6" ht="16" x14ac:dyDescent="0.2">
      <c r="A25" s="23" t="s">
        <v>23</v>
      </c>
      <c r="B25" s="24" t="s">
        <v>24</v>
      </c>
      <c r="C25" s="25">
        <v>137</v>
      </c>
      <c r="D25" s="25">
        <v>61</v>
      </c>
      <c r="E25" s="25">
        <v>12</v>
      </c>
      <c r="F25" s="25">
        <v>64</v>
      </c>
    </row>
    <row r="26" spans="1:6" ht="16" x14ac:dyDescent="0.2">
      <c r="A26" s="23" t="s">
        <v>6</v>
      </c>
      <c r="B26" s="24"/>
      <c r="D26" s="25">
        <f>SUM(D19:D22)</f>
        <v>683</v>
      </c>
    </row>
    <row r="27" spans="1:6" x14ac:dyDescent="0.2">
      <c r="A27" s="21"/>
      <c r="B27" s="24"/>
    </row>
    <row r="28" spans="1:6" ht="16" x14ac:dyDescent="0.2">
      <c r="A28" s="23" t="s">
        <v>25</v>
      </c>
      <c r="B28" s="24" t="s">
        <v>26</v>
      </c>
      <c r="C28" s="25">
        <v>64</v>
      </c>
      <c r="D28" s="25">
        <v>64</v>
      </c>
      <c r="E28" s="25">
        <v>25</v>
      </c>
      <c r="F28" s="25">
        <v>26</v>
      </c>
    </row>
    <row r="29" spans="1:6" x14ac:dyDescent="0.2">
      <c r="A29" s="21"/>
      <c r="B29" s="24">
        <v>1</v>
      </c>
      <c r="C29" s="25">
        <v>1379</v>
      </c>
      <c r="D29" s="25">
        <v>1379</v>
      </c>
      <c r="E29" s="25">
        <v>570</v>
      </c>
      <c r="F29" s="25">
        <v>614</v>
      </c>
    </row>
    <row r="30" spans="1:6" x14ac:dyDescent="0.2">
      <c r="A30" s="21"/>
      <c r="B30" s="24">
        <v>2</v>
      </c>
      <c r="C30" s="25">
        <v>23</v>
      </c>
      <c r="D30" s="25">
        <v>23</v>
      </c>
      <c r="E30" s="25">
        <v>10</v>
      </c>
      <c r="F30" s="25">
        <v>11</v>
      </c>
    </row>
    <row r="31" spans="1:6" x14ac:dyDescent="0.2">
      <c r="A31" s="21"/>
      <c r="B31" s="24">
        <v>3</v>
      </c>
      <c r="C31" s="25">
        <v>42</v>
      </c>
      <c r="D31" s="25">
        <v>42</v>
      </c>
      <c r="E31" s="25">
        <v>16</v>
      </c>
      <c r="F31" s="25">
        <v>21</v>
      </c>
    </row>
    <row r="32" spans="1:6" x14ac:dyDescent="0.2">
      <c r="A32" s="21"/>
      <c r="B32" s="24">
        <v>4</v>
      </c>
      <c r="C32" s="25">
        <v>13</v>
      </c>
      <c r="D32" s="25">
        <v>13</v>
      </c>
      <c r="E32" s="25">
        <v>6</v>
      </c>
      <c r="F32" s="25">
        <v>4</v>
      </c>
    </row>
    <row r="33" spans="1:6" x14ac:dyDescent="0.2">
      <c r="A33" s="21"/>
      <c r="B33" s="24">
        <v>5</v>
      </c>
      <c r="C33" s="25">
        <v>111</v>
      </c>
      <c r="D33" s="25">
        <v>111</v>
      </c>
      <c r="E33" s="25">
        <v>56</v>
      </c>
      <c r="F33" s="25">
        <v>33</v>
      </c>
    </row>
    <row r="34" spans="1:6" x14ac:dyDescent="0.2">
      <c r="A34" s="21"/>
      <c r="B34" s="24">
        <v>6</v>
      </c>
      <c r="C34" s="25">
        <v>1</v>
      </c>
      <c r="D34" s="25">
        <v>1</v>
      </c>
      <c r="E34" s="25">
        <v>0</v>
      </c>
      <c r="F34" s="25">
        <v>1</v>
      </c>
    </row>
    <row r="35" spans="1:6" x14ac:dyDescent="0.2">
      <c r="A35" s="21"/>
      <c r="B35" s="24">
        <v>7</v>
      </c>
      <c r="C35" s="25">
        <v>0</v>
      </c>
      <c r="D35" s="25">
        <v>0</v>
      </c>
      <c r="E35" s="25">
        <v>0</v>
      </c>
      <c r="F35" s="25">
        <v>0</v>
      </c>
    </row>
    <row r="36" spans="1:6" ht="16" x14ac:dyDescent="0.2">
      <c r="A36" s="23" t="s">
        <v>6</v>
      </c>
      <c r="B36" s="24"/>
    </row>
    <row r="37" spans="1:6" ht="16" x14ac:dyDescent="0.2">
      <c r="A37" s="23" t="s">
        <v>27</v>
      </c>
      <c r="B37" s="24"/>
    </row>
    <row r="38" spans="1:6" x14ac:dyDescent="0.2">
      <c r="A38" s="21"/>
      <c r="B38" s="24"/>
    </row>
    <row r="39" spans="1:6" ht="16" x14ac:dyDescent="0.2">
      <c r="A39" s="23" t="s">
        <v>32</v>
      </c>
      <c r="B39" s="24" t="s">
        <v>33</v>
      </c>
      <c r="C39" s="25">
        <v>1439</v>
      </c>
      <c r="D39" s="25">
        <v>632</v>
      </c>
      <c r="E39" s="25">
        <v>182</v>
      </c>
      <c r="F39" s="25">
        <v>626</v>
      </c>
    </row>
    <row r="40" spans="1:6" ht="16" x14ac:dyDescent="0.2">
      <c r="A40" s="21"/>
      <c r="B40" s="24" t="s">
        <v>34</v>
      </c>
      <c r="C40" s="25">
        <v>105</v>
      </c>
      <c r="D40" s="25">
        <v>22</v>
      </c>
      <c r="E40" s="25">
        <v>43</v>
      </c>
      <c r="F40" s="25">
        <v>42</v>
      </c>
    </row>
    <row r="41" spans="1:6" ht="16" x14ac:dyDescent="0.2">
      <c r="A41" s="21"/>
      <c r="B41" s="24" t="s">
        <v>35</v>
      </c>
      <c r="C41" s="25">
        <v>27</v>
      </c>
      <c r="D41" s="25">
        <v>5</v>
      </c>
      <c r="E41" s="25">
        <v>7</v>
      </c>
      <c r="F41" s="25">
        <v>15</v>
      </c>
    </row>
    <row r="42" spans="1:6" ht="16" x14ac:dyDescent="0.2">
      <c r="A42" s="21"/>
      <c r="B42" s="24" t="s">
        <v>36</v>
      </c>
      <c r="C42" s="25">
        <v>17</v>
      </c>
      <c r="D42" s="25">
        <v>8</v>
      </c>
      <c r="E42" s="25">
        <v>0</v>
      </c>
      <c r="F42" s="25">
        <v>9</v>
      </c>
    </row>
    <row r="43" spans="1:6" ht="16" x14ac:dyDescent="0.2">
      <c r="A43" s="21"/>
      <c r="B43" s="24" t="s">
        <v>37</v>
      </c>
      <c r="C43" s="25">
        <v>14</v>
      </c>
      <c r="D43" s="25">
        <v>5</v>
      </c>
      <c r="E43" s="25">
        <v>5</v>
      </c>
      <c r="F43" s="25">
        <v>4</v>
      </c>
    </row>
    <row r="44" spans="1:6" ht="16" x14ac:dyDescent="0.2">
      <c r="A44" s="21"/>
      <c r="B44" s="24" t="s">
        <v>38</v>
      </c>
      <c r="C44" s="25">
        <v>7</v>
      </c>
      <c r="D44" s="25">
        <v>1</v>
      </c>
      <c r="E44" s="25">
        <v>4</v>
      </c>
      <c r="F44" s="25">
        <v>6</v>
      </c>
    </row>
    <row r="45" spans="1:6" ht="16" x14ac:dyDescent="0.2">
      <c r="A45" s="21"/>
      <c r="B45" s="24" t="s">
        <v>39</v>
      </c>
      <c r="C45" s="25">
        <v>1</v>
      </c>
      <c r="D45" s="25">
        <v>0</v>
      </c>
      <c r="E45" s="25">
        <v>0</v>
      </c>
      <c r="F45" s="25">
        <v>1</v>
      </c>
    </row>
    <row r="46" spans="1:6" ht="16" x14ac:dyDescent="0.2">
      <c r="A46" s="23" t="s">
        <v>6</v>
      </c>
      <c r="B46" s="24"/>
    </row>
    <row r="47" spans="1:6" x14ac:dyDescent="0.2">
      <c r="A47" s="23"/>
      <c r="B47" s="24"/>
    </row>
    <row r="48" spans="1:6" ht="16" x14ac:dyDescent="0.2">
      <c r="A48" s="23" t="s">
        <v>40</v>
      </c>
      <c r="B48" s="24" t="s">
        <v>41</v>
      </c>
      <c r="C48" s="25">
        <v>556</v>
      </c>
      <c r="D48" s="25">
        <v>223</v>
      </c>
      <c r="E48" s="25">
        <v>82</v>
      </c>
      <c r="F48" s="25">
        <v>256</v>
      </c>
    </row>
    <row r="49" spans="1:6" ht="16" x14ac:dyDescent="0.2">
      <c r="A49" s="21"/>
      <c r="B49" s="24" t="s">
        <v>34</v>
      </c>
      <c r="C49" s="25">
        <v>354</v>
      </c>
      <c r="D49" s="25">
        <v>134</v>
      </c>
      <c r="E49" s="25">
        <v>60</v>
      </c>
      <c r="F49" s="25">
        <v>160</v>
      </c>
    </row>
    <row r="50" spans="1:6" ht="16" x14ac:dyDescent="0.2">
      <c r="A50" s="21"/>
      <c r="B50" s="24" t="s">
        <v>42</v>
      </c>
      <c r="C50" s="25">
        <v>149</v>
      </c>
      <c r="D50" s="25">
        <v>68</v>
      </c>
      <c r="E50" s="25">
        <v>19</v>
      </c>
      <c r="F50" s="25">
        <v>62</v>
      </c>
    </row>
    <row r="51" spans="1:6" ht="16" x14ac:dyDescent="0.2">
      <c r="A51" s="21"/>
      <c r="B51" s="24" t="s">
        <v>43</v>
      </c>
      <c r="C51" s="25">
        <v>175</v>
      </c>
      <c r="D51" s="25">
        <v>92</v>
      </c>
      <c r="E51" s="25">
        <v>18</v>
      </c>
      <c r="F51" s="25">
        <v>65</v>
      </c>
    </row>
    <row r="52" spans="1:6" ht="16" x14ac:dyDescent="0.2">
      <c r="A52" s="21"/>
      <c r="B52" s="24" t="s">
        <v>44</v>
      </c>
      <c r="C52" s="25">
        <v>88</v>
      </c>
      <c r="D52" s="25">
        <v>40</v>
      </c>
      <c r="E52" s="25">
        <v>11</v>
      </c>
      <c r="F52" s="25">
        <v>37</v>
      </c>
    </row>
    <row r="53" spans="1:6" ht="16" x14ac:dyDescent="0.2">
      <c r="A53" s="21"/>
      <c r="B53" s="24" t="s">
        <v>45</v>
      </c>
      <c r="C53" s="25">
        <v>99</v>
      </c>
      <c r="D53" s="25">
        <v>46</v>
      </c>
      <c r="E53" s="25">
        <v>17</v>
      </c>
      <c r="F53" s="25">
        <v>36</v>
      </c>
    </row>
    <row r="54" spans="1:6" ht="16" x14ac:dyDescent="0.2">
      <c r="A54" s="21"/>
      <c r="B54" s="24" t="s">
        <v>46</v>
      </c>
      <c r="C54" s="25">
        <v>50</v>
      </c>
      <c r="D54" s="25">
        <v>15</v>
      </c>
      <c r="E54" s="25">
        <v>3</v>
      </c>
      <c r="F54" s="25">
        <v>32</v>
      </c>
    </row>
    <row r="55" spans="1:6" ht="16" x14ac:dyDescent="0.2">
      <c r="A55" s="21"/>
      <c r="B55" s="24" t="s">
        <v>47</v>
      </c>
      <c r="C55" s="25">
        <v>48</v>
      </c>
      <c r="D55" s="25">
        <v>24</v>
      </c>
      <c r="E55" s="25">
        <v>9</v>
      </c>
      <c r="F55" s="25">
        <v>15</v>
      </c>
    </row>
    <row r="56" spans="1:6" ht="16" x14ac:dyDescent="0.2">
      <c r="A56" s="21"/>
      <c r="B56" s="24" t="s">
        <v>48</v>
      </c>
      <c r="C56" s="25">
        <v>15</v>
      </c>
      <c r="D56" s="25">
        <v>7</v>
      </c>
      <c r="E56" s="25">
        <v>5</v>
      </c>
      <c r="F56" s="25">
        <v>3</v>
      </c>
    </row>
    <row r="57" spans="1:6" ht="16" x14ac:dyDescent="0.2">
      <c r="A57" s="21"/>
      <c r="B57" s="24" t="s">
        <v>49</v>
      </c>
      <c r="C57" s="25">
        <v>20</v>
      </c>
      <c r="D57" s="25">
        <v>9</v>
      </c>
      <c r="E57" s="25">
        <v>5</v>
      </c>
      <c r="F57" s="25">
        <v>6</v>
      </c>
    </row>
    <row r="58" spans="1:6" ht="16" x14ac:dyDescent="0.2">
      <c r="A58" s="23" t="s">
        <v>6</v>
      </c>
      <c r="B58" s="24"/>
      <c r="C58" s="25">
        <f>SUM(C48:C57)</f>
        <v>1554</v>
      </c>
      <c r="D58" s="25">
        <f t="shared" ref="D58:F58" si="1">SUM(D48:D57)</f>
        <v>658</v>
      </c>
      <c r="E58" s="25">
        <f t="shared" si="1"/>
        <v>229</v>
      </c>
      <c r="F58" s="25">
        <f t="shared" si="1"/>
        <v>672</v>
      </c>
    </row>
    <row r="59" spans="1:6" x14ac:dyDescent="0.2">
      <c r="A59" s="21"/>
      <c r="B59" s="24"/>
    </row>
    <row r="60" spans="1:6" x14ac:dyDescent="0.2">
      <c r="A60" s="21"/>
      <c r="B60" s="24"/>
    </row>
    <row r="61" spans="1:6" x14ac:dyDescent="0.2">
      <c r="A61" s="21"/>
      <c r="B61" s="24"/>
    </row>
    <row r="62" spans="1:6" x14ac:dyDescent="0.2">
      <c r="A62" s="21"/>
      <c r="B62" s="24"/>
    </row>
    <row r="63" spans="1:6" ht="32" x14ac:dyDescent="0.2">
      <c r="A63" s="21"/>
      <c r="B63" s="24" t="s">
        <v>50</v>
      </c>
    </row>
    <row r="64" spans="1:6" ht="48" x14ac:dyDescent="0.2">
      <c r="A64" s="21"/>
      <c r="B64" s="24" t="s">
        <v>51</v>
      </c>
    </row>
    <row r="65" spans="1:2" ht="80" x14ac:dyDescent="0.2">
      <c r="A65" s="21"/>
      <c r="B65" s="24" t="s">
        <v>52</v>
      </c>
    </row>
  </sheetData>
  <mergeCells count="1"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3BAEB5DE75D14C9FA0BB9459A70294" ma:contentTypeVersion="3" ma:contentTypeDescription="Create a new document." ma:contentTypeScope="" ma:versionID="1b238823ed29758720f9f1ae9ff9e41f">
  <xsd:schema xmlns:xsd="http://www.w3.org/2001/XMLSchema" xmlns:xs="http://www.w3.org/2001/XMLSchema" xmlns:p="http://schemas.microsoft.com/office/2006/metadata/properties" xmlns:ns2="93dd3f9b-c43d-4100-9257-c379fcc030b7" targetNamespace="http://schemas.microsoft.com/office/2006/metadata/properties" ma:root="true" ma:fieldsID="40d91b70b9f1bafc0e03511bea6c0f1e" ns2:_="">
    <xsd:import namespace="93dd3f9b-c43d-4100-9257-c379fcc030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d3f9b-c43d-4100-9257-c379fcc030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f F F Y X M / F y 1 2 l A A A A 9 w A A A B I A H A B D b 2 5 m a W c v U G F j a 2 F n Z S 5 4 b W w g o h g A K K A U A A A A A A A A A A A A A A A A A A A A A A A A A A A A h Y 9 N D o I w G E S v Q r q n P x A S Q 0 q J c S u J i d G 4 b U q F R v g w t F j u 5 s I j e Q U x i r p z O W / e Y u Z + v f F 8 b J v g o n t r O s g Q w x Q F G l R X G q g y N L h j u E C 5 4 B u p T r L S w S S D T U d b Z q h 2 7 p w S 4 r 3 H P s Z d X 5 G I U k Y O x X q r a t 1 K 9 J H N f z k 0 Y J 0 E p Z H g + 9 c Y E W G W U M x o E m P K y U x 5 Y e B r R N P g Z / s D + W p o 3 N B r o S F c 7 j i Z I y f v E + I B U E s D B B Q A A g A I A H x R W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8 U V h c K I p H u A 4 A A A A R A A A A E w A c A E Z v c m 1 1 b G F z L 1 N l Y 3 R p b 2 4 x L m 0 g o h g A K K A U A A A A A A A A A A A A A A A A A A A A A A A A A A A A K 0 5 N L s n M z 1 M I h t C G 1 g B Q S w E C L Q A U A A I A C A B 8 U V h c z 8 X L X a U A A A D 3 A A A A E g A A A A A A A A A A A A A A A A A A A A A A Q 2 9 u Z m l n L 1 B h Y 2 t h Z 2 U u e G 1 s U E s B A i 0 A F A A C A A g A f F F Y X A / K 6 a u k A A A A 6 Q A A A B M A A A A A A A A A A A A A A A A A 8 Q A A A F t D b 2 5 0 Z W 5 0 X 1 R 5 c G V z X S 5 4 b W x Q S w E C L Q A U A A I A C A B 8 U V h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H A 7 g + + x 5 9 0 C h 6 v H v m 8 b V V g A A A A A C A A A A A A A D Z g A A w A A A A B A A A A D P I R 4 o a v 4 y b K 1 P p L v 0 9 y Q f A A A A A A S A A A C g A A A A E A A A A G W R R k A p k Z Y K M U n H I 8 d I m C d Q A A A A y 5 1 t c h r G x R 1 w j g P t g P 5 P G X p r b S w T x W A V / R T R 9 h D B i Z f C l E n I / W 6 4 Y a B k u J N q Y z W 8 L l Z v T l c g O x K g J R E P Y / F p e B Y 7 1 8 W C w 6 Q d X S 1 E b k 5 z X L Y U A A A A o g y o 7 z 1 0 B l T 2 E k q h W u 2 y i A g V Z X o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E64A8D-5590-4485-82D5-FB9984CDD6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14320E-5688-467C-BE6F-52404E9C8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d3f9b-c43d-4100-9257-c379fcc03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327EBE-BC75-4823-988D-D725E894D5E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A8BED17-2EF7-4E1F-8BD5-F74B316AEA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1 - Direct Outcomes</vt:lpstr>
      <vt:lpstr>Table 2 - Indirect Outcomes</vt:lpstr>
      <vt:lpstr>Table 3 - COVID-19 Vaccines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Penelope Fotheringham</dc:creator>
  <cp:keywords/>
  <dc:description/>
  <cp:lastModifiedBy>Mitch Baker</cp:lastModifiedBy>
  <cp:revision/>
  <dcterms:created xsi:type="dcterms:W3CDTF">2026-02-16T00:38:17Z</dcterms:created>
  <dcterms:modified xsi:type="dcterms:W3CDTF">2026-06-10T09:58:50Z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0x0101000F3BAEB5DE75D14C9FA0BB9459A70294</vt:lpwstr>
  </property>
</Properties>
</file>