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論文　Figure\Fig3. Selective loss of highly unsaturated cardiolipin species in ccRCC tumor tissues\Fig.3C_3D_CL_bound_fatty_acids_analysis_and_foldchange_raw\"/>
    </mc:Choice>
  </mc:AlternateContent>
  <xr:revisionPtr revIDLastSave="0" documentId="13_ncr:1_{D477F9C7-B897-41DA-8EB1-B27A5F8F55BF}" xr6:coauthVersionLast="47" xr6:coauthVersionMax="47" xr10:uidLastSave="{00000000-0000-0000-0000-000000000000}"/>
  <bookViews>
    <workbookView xWindow="-110" yWindow="-110" windowWidth="19420" windowHeight="10300" xr2:uid="{55EB69A3-97C8-42C4-B6CF-53CED76AE292}"/>
  </bookViews>
  <sheets>
    <sheet name="CL bound fatty acids raw" sheetId="1" r:id="rId1"/>
  </sheets>
  <definedNames>
    <definedName name="_xlchart.v1.0" hidden="1">'CL bound fatty acids raw'!$M$67</definedName>
    <definedName name="_xlchart.v1.1" hidden="1">'CL bound fatty acids raw'!$M$68:$M$77</definedName>
    <definedName name="_xlchart.v1.10" hidden="1">'CL bound fatty acids raw'!$R$67</definedName>
    <definedName name="_xlchart.v1.11" hidden="1">'CL bound fatty acids raw'!$R$68:$R$77</definedName>
    <definedName name="_xlchart.v1.12" hidden="1">'CL bound fatty acids raw'!$S$67</definedName>
    <definedName name="_xlchart.v1.13" hidden="1">'CL bound fatty acids raw'!$S$68:$S$77</definedName>
    <definedName name="_xlchart.v1.14" hidden="1">'CL bound fatty acids raw'!$T$67</definedName>
    <definedName name="_xlchart.v1.15" hidden="1">'CL bound fatty acids raw'!$T$68:$T$77</definedName>
    <definedName name="_xlchart.v1.16" hidden="1">'CL bound fatty acids raw'!$U$67</definedName>
    <definedName name="_xlchart.v1.17" hidden="1">'CL bound fatty acids raw'!$U$68:$U$77</definedName>
    <definedName name="_xlchart.v1.18" hidden="1">'CL bound fatty acids raw'!$V$67</definedName>
    <definedName name="_xlchart.v1.19" hidden="1">'CL bound fatty acids raw'!$V$68:$V$77</definedName>
    <definedName name="_xlchart.v1.2" hidden="1">'CL bound fatty acids raw'!$N$67</definedName>
    <definedName name="_xlchart.v1.20" hidden="1">'CL bound fatty acids raw'!$W$67</definedName>
    <definedName name="_xlchart.v1.21" hidden="1">'CL bound fatty acids raw'!$W$68:$W$77</definedName>
    <definedName name="_xlchart.v1.22" hidden="1">'CL bound fatty acids raw'!$A$67</definedName>
    <definedName name="_xlchart.v1.23" hidden="1">'CL bound fatty acids raw'!$A$68:$A$77</definedName>
    <definedName name="_xlchart.v1.24" hidden="1">'CL bound fatty acids raw'!$B$67</definedName>
    <definedName name="_xlchart.v1.25" hidden="1">'CL bound fatty acids raw'!$B$68:$B$77</definedName>
    <definedName name="_xlchart.v1.26" hidden="1">'CL bound fatty acids raw'!$C$67</definedName>
    <definedName name="_xlchart.v1.27" hidden="1">'CL bound fatty acids raw'!$C$68:$C$77</definedName>
    <definedName name="_xlchart.v1.28" hidden="1">'CL bound fatty acids raw'!$D$67</definedName>
    <definedName name="_xlchart.v1.29" hidden="1">'CL bound fatty acids raw'!$D$68:$D$77</definedName>
    <definedName name="_xlchart.v1.3" hidden="1">'CL bound fatty acids raw'!$N$68:$N$77</definedName>
    <definedName name="_xlchart.v1.30" hidden="1">'CL bound fatty acids raw'!$E$67</definedName>
    <definedName name="_xlchart.v1.31" hidden="1">'CL bound fatty acids raw'!$E$68:$E$77</definedName>
    <definedName name="_xlchart.v1.32" hidden="1">'CL bound fatty acids raw'!$F$67</definedName>
    <definedName name="_xlchart.v1.33" hidden="1">'CL bound fatty acids raw'!$F$68:$F$77</definedName>
    <definedName name="_xlchart.v1.34" hidden="1">'CL bound fatty acids raw'!$G$67</definedName>
    <definedName name="_xlchart.v1.35" hidden="1">'CL bound fatty acids raw'!$G$68:$G$77</definedName>
    <definedName name="_xlchart.v1.36" hidden="1">'CL bound fatty acids raw'!$H$67</definedName>
    <definedName name="_xlchart.v1.37" hidden="1">'CL bound fatty acids raw'!$H$68:$H$77</definedName>
    <definedName name="_xlchart.v1.38" hidden="1">'CL bound fatty acids raw'!$I$67</definedName>
    <definedName name="_xlchart.v1.39" hidden="1">'CL bound fatty acids raw'!$I$68:$I$77</definedName>
    <definedName name="_xlchart.v1.4" hidden="1">'CL bound fatty acids raw'!$O$67</definedName>
    <definedName name="_xlchart.v1.40" hidden="1">'CL bound fatty acids raw'!$J$67</definedName>
    <definedName name="_xlchart.v1.41" hidden="1">'CL bound fatty acids raw'!$J$68:$J$77</definedName>
    <definedName name="_xlchart.v1.42" hidden="1">'CL bound fatty acids raw'!$K$67</definedName>
    <definedName name="_xlchart.v1.43" hidden="1">'CL bound fatty acids raw'!$K$68:$K$77</definedName>
    <definedName name="_xlchart.v1.5" hidden="1">'CL bound fatty acids raw'!$O$68:$O$77</definedName>
    <definedName name="_xlchart.v1.6" hidden="1">'CL bound fatty acids raw'!$P$67</definedName>
    <definedName name="_xlchart.v1.7" hidden="1">'CL bound fatty acids raw'!$P$68:$P$77</definedName>
    <definedName name="_xlchart.v1.8" hidden="1">'CL bound fatty acids raw'!$Q$67</definedName>
    <definedName name="_xlchart.v1.9" hidden="1">'CL bound fatty acids raw'!$Q$68:$Q$77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1" i="1" l="1"/>
  <c r="T63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F53" i="1" s="1"/>
  <c r="Q25" i="1"/>
  <c r="G53" i="1" s="1"/>
  <c r="R25" i="1"/>
  <c r="S25" i="1"/>
  <c r="T25" i="1"/>
  <c r="J53" i="1" s="1"/>
  <c r="U25" i="1"/>
  <c r="V25" i="1"/>
  <c r="W25" i="1"/>
  <c r="X25" i="1"/>
  <c r="N53" i="1" s="1"/>
  <c r="Y25" i="1"/>
  <c r="O53" i="1" s="1"/>
  <c r="Z25" i="1"/>
  <c r="P53" i="1" s="1"/>
  <c r="AA25" i="1"/>
  <c r="AB25" i="1"/>
  <c r="AC25" i="1"/>
  <c r="AD25" i="1"/>
  <c r="T53" i="1" s="1"/>
  <c r="AE25" i="1"/>
  <c r="C26" i="1"/>
  <c r="D26" i="1"/>
  <c r="E26" i="1"/>
  <c r="F26" i="1"/>
  <c r="P54" i="1" s="1"/>
  <c r="G26" i="1"/>
  <c r="H26" i="1"/>
  <c r="I26" i="1"/>
  <c r="J26" i="1"/>
  <c r="K26" i="1"/>
  <c r="L26" i="1"/>
  <c r="M26" i="1"/>
  <c r="N26" i="1"/>
  <c r="O26" i="1"/>
  <c r="E54" i="1" s="1"/>
  <c r="P26" i="1"/>
  <c r="Q26" i="1"/>
  <c r="R26" i="1"/>
  <c r="S26" i="1"/>
  <c r="I54" i="1" s="1"/>
  <c r="T26" i="1"/>
  <c r="J54" i="1" s="1"/>
  <c r="U26" i="1"/>
  <c r="V26" i="1"/>
  <c r="W26" i="1"/>
  <c r="X26" i="1"/>
  <c r="Y26" i="1"/>
  <c r="O54" i="1" s="1"/>
  <c r="Z26" i="1"/>
  <c r="AA26" i="1"/>
  <c r="Q54" i="1" s="1"/>
  <c r="AB26" i="1"/>
  <c r="R54" i="1" s="1"/>
  <c r="AC26" i="1"/>
  <c r="S54" i="1" s="1"/>
  <c r="AD26" i="1"/>
  <c r="T54" i="1" s="1"/>
  <c r="AE26" i="1"/>
  <c r="C27" i="1"/>
  <c r="D27" i="1"/>
  <c r="E27" i="1"/>
  <c r="F27" i="1"/>
  <c r="G27" i="1"/>
  <c r="H27" i="1"/>
  <c r="I27" i="1"/>
  <c r="J27" i="1"/>
  <c r="J55" i="1" s="1"/>
  <c r="K27" i="1"/>
  <c r="L27" i="1"/>
  <c r="M27" i="1"/>
  <c r="C55" i="1" s="1"/>
  <c r="N27" i="1"/>
  <c r="D55" i="1" s="1"/>
  <c r="O27" i="1"/>
  <c r="E55" i="1" s="1"/>
  <c r="P27" i="1"/>
  <c r="Q27" i="1"/>
  <c r="R27" i="1"/>
  <c r="H55" i="1" s="1"/>
  <c r="S27" i="1"/>
  <c r="T27" i="1"/>
  <c r="U27" i="1"/>
  <c r="K55" i="1" s="1"/>
  <c r="V27" i="1"/>
  <c r="W27" i="1"/>
  <c r="M55" i="1" s="1"/>
  <c r="X27" i="1"/>
  <c r="N55" i="1" s="1"/>
  <c r="Y27" i="1"/>
  <c r="O55" i="1" s="1"/>
  <c r="Z27" i="1"/>
  <c r="AA27" i="1"/>
  <c r="AB27" i="1"/>
  <c r="R55" i="1" s="1"/>
  <c r="AC27" i="1"/>
  <c r="AD27" i="1"/>
  <c r="T55" i="1" s="1"/>
  <c r="AE27" i="1"/>
  <c r="U55" i="1" s="1"/>
  <c r="C28" i="1"/>
  <c r="D28" i="1"/>
  <c r="N56" i="1" s="1"/>
  <c r="E28" i="1"/>
  <c r="F28" i="1"/>
  <c r="G28" i="1"/>
  <c r="H28" i="1"/>
  <c r="I28" i="1"/>
  <c r="J28" i="1"/>
  <c r="K28" i="1"/>
  <c r="L28" i="1"/>
  <c r="M28" i="1"/>
  <c r="C56" i="1" s="1"/>
  <c r="N28" i="1"/>
  <c r="O28" i="1"/>
  <c r="P28" i="1"/>
  <c r="Q28" i="1"/>
  <c r="G56" i="1" s="1"/>
  <c r="R28" i="1"/>
  <c r="H56" i="1" s="1"/>
  <c r="S28" i="1"/>
  <c r="T28" i="1"/>
  <c r="U28" i="1"/>
  <c r="K56" i="1" s="1"/>
  <c r="V28" i="1"/>
  <c r="W28" i="1"/>
  <c r="M56" i="1" s="1"/>
  <c r="X28" i="1"/>
  <c r="Y28" i="1"/>
  <c r="O56" i="1" s="1"/>
  <c r="Z28" i="1"/>
  <c r="AA28" i="1"/>
  <c r="Q56" i="1" s="1"/>
  <c r="AB28" i="1"/>
  <c r="R56" i="1" s="1"/>
  <c r="AC28" i="1"/>
  <c r="AD28" i="1"/>
  <c r="AE28" i="1"/>
  <c r="U56" i="1" s="1"/>
  <c r="C29" i="1"/>
  <c r="D29" i="1"/>
  <c r="E29" i="1"/>
  <c r="F29" i="1"/>
  <c r="G29" i="1"/>
  <c r="H29" i="1"/>
  <c r="I29" i="1"/>
  <c r="J29" i="1"/>
  <c r="K29" i="1"/>
  <c r="L29" i="1"/>
  <c r="M29" i="1"/>
  <c r="C57" i="1" s="1"/>
  <c r="N29" i="1"/>
  <c r="D57" i="1" s="1"/>
  <c r="O29" i="1"/>
  <c r="P29" i="1"/>
  <c r="F57" i="1" s="1"/>
  <c r="Q29" i="1"/>
  <c r="R29" i="1"/>
  <c r="S29" i="1"/>
  <c r="I57" i="1" s="1"/>
  <c r="T29" i="1"/>
  <c r="J57" i="1" s="1"/>
  <c r="U29" i="1"/>
  <c r="K57" i="1" s="1"/>
  <c r="V29" i="1"/>
  <c r="L57" i="1" s="1"/>
  <c r="W29" i="1"/>
  <c r="M57" i="1" s="1"/>
  <c r="X29" i="1"/>
  <c r="Y29" i="1"/>
  <c r="Z29" i="1"/>
  <c r="P57" i="1" s="1"/>
  <c r="AA29" i="1"/>
  <c r="AB29" i="1"/>
  <c r="R57" i="1" s="1"/>
  <c r="AC29" i="1"/>
  <c r="S57" i="1" s="1"/>
  <c r="AD29" i="1"/>
  <c r="T57" i="1" s="1"/>
  <c r="AE29" i="1"/>
  <c r="U57" i="1" s="1"/>
  <c r="C30" i="1"/>
  <c r="D30" i="1"/>
  <c r="E30" i="1"/>
  <c r="F30" i="1"/>
  <c r="G30" i="1"/>
  <c r="H30" i="1"/>
  <c r="I30" i="1"/>
  <c r="J30" i="1"/>
  <c r="K30" i="1"/>
  <c r="L30" i="1"/>
  <c r="M30" i="1"/>
  <c r="N30" i="1"/>
  <c r="D58" i="1" s="1"/>
  <c r="O30" i="1"/>
  <c r="E58" i="1" s="1"/>
  <c r="P30" i="1"/>
  <c r="F58" i="1" s="1"/>
  <c r="Q30" i="1"/>
  <c r="G58" i="1" s="1"/>
  <c r="R30" i="1"/>
  <c r="S30" i="1"/>
  <c r="T30" i="1"/>
  <c r="U30" i="1"/>
  <c r="V30" i="1"/>
  <c r="W30" i="1"/>
  <c r="M58" i="1" s="1"/>
  <c r="X30" i="1"/>
  <c r="Y30" i="1"/>
  <c r="O58" i="1" s="1"/>
  <c r="Z30" i="1"/>
  <c r="P58" i="1" s="1"/>
  <c r="AA30" i="1"/>
  <c r="AB30" i="1"/>
  <c r="AC30" i="1"/>
  <c r="AD30" i="1"/>
  <c r="AE30" i="1"/>
  <c r="U58" i="1" s="1"/>
  <c r="C31" i="1"/>
  <c r="D31" i="1"/>
  <c r="D59" i="1" s="1"/>
  <c r="E31" i="1"/>
  <c r="F31" i="1"/>
  <c r="G31" i="1"/>
  <c r="H31" i="1"/>
  <c r="I31" i="1"/>
  <c r="J31" i="1"/>
  <c r="K31" i="1"/>
  <c r="L31" i="1"/>
  <c r="B59" i="1" s="1"/>
  <c r="M31" i="1"/>
  <c r="N31" i="1"/>
  <c r="O31" i="1"/>
  <c r="P31" i="1"/>
  <c r="Q31" i="1"/>
  <c r="G59" i="1" s="1"/>
  <c r="R31" i="1"/>
  <c r="H59" i="1" s="1"/>
  <c r="S31" i="1"/>
  <c r="I59" i="1" s="1"/>
  <c r="T31" i="1"/>
  <c r="J59" i="1" s="1"/>
  <c r="U31" i="1"/>
  <c r="V31" i="1"/>
  <c r="W31" i="1"/>
  <c r="X31" i="1"/>
  <c r="Y31" i="1"/>
  <c r="Z31" i="1"/>
  <c r="P59" i="1" s="1"/>
  <c r="AA31" i="1"/>
  <c r="Q59" i="1" s="1"/>
  <c r="AB31" i="1"/>
  <c r="R59" i="1" s="1"/>
  <c r="AC31" i="1"/>
  <c r="S59" i="1" s="1"/>
  <c r="AD31" i="1"/>
  <c r="T59" i="1" s="1"/>
  <c r="AE31" i="1"/>
  <c r="C32" i="1"/>
  <c r="D32" i="1"/>
  <c r="E32" i="1"/>
  <c r="F32" i="1"/>
  <c r="G32" i="1"/>
  <c r="H32" i="1"/>
  <c r="I32" i="1"/>
  <c r="J32" i="1"/>
  <c r="K32" i="1"/>
  <c r="L32" i="1"/>
  <c r="M32" i="1"/>
  <c r="C60" i="1" s="1"/>
  <c r="N32" i="1"/>
  <c r="D60" i="1" s="1"/>
  <c r="O32" i="1"/>
  <c r="E60" i="1" s="1"/>
  <c r="P32" i="1"/>
  <c r="Q32" i="1"/>
  <c r="R32" i="1"/>
  <c r="S32" i="1"/>
  <c r="T32" i="1"/>
  <c r="J60" i="1" s="1"/>
  <c r="U32" i="1"/>
  <c r="K60" i="1" s="1"/>
  <c r="V32" i="1"/>
  <c r="W32" i="1"/>
  <c r="M60" i="1" s="1"/>
  <c r="X32" i="1"/>
  <c r="N60" i="1" s="1"/>
  <c r="Y32" i="1"/>
  <c r="Z32" i="1"/>
  <c r="AA32" i="1"/>
  <c r="AB32" i="1"/>
  <c r="AC32" i="1"/>
  <c r="S60" i="1" s="1"/>
  <c r="AD32" i="1"/>
  <c r="T60" i="1" s="1"/>
  <c r="AE32" i="1"/>
  <c r="U60" i="1" s="1"/>
  <c r="C33" i="1"/>
  <c r="D33" i="1"/>
  <c r="E33" i="1"/>
  <c r="F33" i="1"/>
  <c r="G33" i="1"/>
  <c r="H33" i="1"/>
  <c r="I33" i="1"/>
  <c r="J33" i="1"/>
  <c r="K33" i="1"/>
  <c r="L33" i="1"/>
  <c r="B61" i="1" s="1"/>
  <c r="M33" i="1"/>
  <c r="N33" i="1"/>
  <c r="D61" i="1" s="1"/>
  <c r="O33" i="1"/>
  <c r="E61" i="1" s="1"/>
  <c r="P33" i="1"/>
  <c r="F61" i="1" s="1"/>
  <c r="Q33" i="1"/>
  <c r="G61" i="1" s="1"/>
  <c r="R33" i="1"/>
  <c r="H61" i="1" s="1"/>
  <c r="S33" i="1"/>
  <c r="T33" i="1"/>
  <c r="J61" i="1" s="1"/>
  <c r="U33" i="1"/>
  <c r="V33" i="1"/>
  <c r="W33" i="1"/>
  <c r="X33" i="1"/>
  <c r="N61" i="1" s="1"/>
  <c r="Y33" i="1"/>
  <c r="O61" i="1" s="1"/>
  <c r="Z33" i="1"/>
  <c r="P61" i="1" s="1"/>
  <c r="AA33" i="1"/>
  <c r="AB33" i="1"/>
  <c r="R61" i="1" s="1"/>
  <c r="AC33" i="1"/>
  <c r="AD33" i="1"/>
  <c r="T61" i="1" s="1"/>
  <c r="AE33" i="1"/>
  <c r="C34" i="1"/>
  <c r="D34" i="1"/>
  <c r="E34" i="1"/>
  <c r="F34" i="1"/>
  <c r="P62" i="1" s="1"/>
  <c r="G34" i="1"/>
  <c r="H34" i="1"/>
  <c r="I34" i="1"/>
  <c r="J34" i="1"/>
  <c r="K34" i="1"/>
  <c r="L34" i="1"/>
  <c r="B62" i="1" s="1"/>
  <c r="M34" i="1"/>
  <c r="C62" i="1" s="1"/>
  <c r="N34" i="1"/>
  <c r="O34" i="1"/>
  <c r="P34" i="1"/>
  <c r="Q34" i="1"/>
  <c r="R34" i="1"/>
  <c r="S34" i="1"/>
  <c r="I62" i="1" s="1"/>
  <c r="T34" i="1"/>
  <c r="J62" i="1" s="1"/>
  <c r="U34" i="1"/>
  <c r="K62" i="1" s="1"/>
  <c r="V34" i="1"/>
  <c r="W34" i="1"/>
  <c r="X34" i="1"/>
  <c r="Y34" i="1"/>
  <c r="Z34" i="1"/>
  <c r="AA34" i="1"/>
  <c r="Q62" i="1" s="1"/>
  <c r="AB34" i="1"/>
  <c r="R62" i="1" s="1"/>
  <c r="AC34" i="1"/>
  <c r="S62" i="1" s="1"/>
  <c r="AD34" i="1"/>
  <c r="T62" i="1" s="1"/>
  <c r="AE34" i="1"/>
  <c r="C35" i="1"/>
  <c r="D35" i="1"/>
  <c r="E35" i="1"/>
  <c r="F35" i="1"/>
  <c r="G35" i="1"/>
  <c r="H35" i="1"/>
  <c r="R63" i="1" s="1"/>
  <c r="I35" i="1"/>
  <c r="J35" i="1"/>
  <c r="K35" i="1"/>
  <c r="L35" i="1"/>
  <c r="M35" i="1"/>
  <c r="C63" i="1" s="1"/>
  <c r="N35" i="1"/>
  <c r="D63" i="1" s="1"/>
  <c r="O35" i="1"/>
  <c r="E63" i="1" s="1"/>
  <c r="P35" i="1"/>
  <c r="F63" i="1" s="1"/>
  <c r="Q35" i="1"/>
  <c r="R35" i="1"/>
  <c r="S35" i="1"/>
  <c r="T35" i="1"/>
  <c r="J63" i="1" s="1"/>
  <c r="U35" i="1"/>
  <c r="K63" i="1" s="1"/>
  <c r="V35" i="1"/>
  <c r="L63" i="1" s="1"/>
  <c r="W35" i="1"/>
  <c r="M63" i="1" s="1"/>
  <c r="X35" i="1"/>
  <c r="N63" i="1" s="1"/>
  <c r="Y35" i="1"/>
  <c r="O63" i="1" s="1"/>
  <c r="Z35" i="1"/>
  <c r="AA35" i="1"/>
  <c r="AB35" i="1"/>
  <c r="AC35" i="1"/>
  <c r="AD35" i="1"/>
  <c r="AE35" i="1"/>
  <c r="U63" i="1" s="1"/>
  <c r="B35" i="1"/>
  <c r="G49" i="1" s="1"/>
  <c r="B34" i="1"/>
  <c r="B33" i="1"/>
  <c r="B32" i="1"/>
  <c r="B31" i="1"/>
  <c r="B30" i="1"/>
  <c r="B29" i="1"/>
  <c r="B28" i="1"/>
  <c r="G42" i="1" s="1"/>
  <c r="B27" i="1"/>
  <c r="G41" i="1" s="1"/>
  <c r="B26" i="1"/>
  <c r="E40" i="1" s="1"/>
  <c r="B25" i="1"/>
  <c r="G43" i="1" l="1"/>
  <c r="E44" i="1"/>
  <c r="S63" i="1"/>
  <c r="U61" i="1"/>
  <c r="M61" i="1"/>
  <c r="R60" i="1"/>
  <c r="H46" i="1"/>
  <c r="O59" i="1"/>
  <c r="T58" i="1"/>
  <c r="L58" i="1"/>
  <c r="Q57" i="1"/>
  <c r="S55" i="1"/>
  <c r="U53" i="1"/>
  <c r="M53" i="1"/>
  <c r="I46" i="1"/>
  <c r="C43" i="1"/>
  <c r="I41" i="1"/>
  <c r="E45" i="1"/>
  <c r="H49" i="1"/>
  <c r="O62" i="1"/>
  <c r="G62" i="1"/>
  <c r="I47" i="1"/>
  <c r="Q60" i="1"/>
  <c r="I60" i="1"/>
  <c r="N59" i="1"/>
  <c r="F59" i="1"/>
  <c r="S58" i="1"/>
  <c r="K58" i="1"/>
  <c r="C58" i="1"/>
  <c r="H57" i="1"/>
  <c r="E56" i="1"/>
  <c r="H41" i="1"/>
  <c r="G54" i="1"/>
  <c r="L53" i="1"/>
  <c r="D53" i="1"/>
  <c r="B46" i="1"/>
  <c r="Q63" i="1"/>
  <c r="I63" i="1"/>
  <c r="N62" i="1"/>
  <c r="F62" i="1"/>
  <c r="H62" i="1"/>
  <c r="S61" i="1"/>
  <c r="K61" i="1"/>
  <c r="C61" i="1"/>
  <c r="P60" i="1"/>
  <c r="H60" i="1"/>
  <c r="U59" i="1"/>
  <c r="M59" i="1"/>
  <c r="E59" i="1"/>
  <c r="R58" i="1"/>
  <c r="J58" i="1"/>
  <c r="B58" i="1"/>
  <c r="N58" i="1"/>
  <c r="O57" i="1"/>
  <c r="G57" i="1"/>
  <c r="T56" i="1"/>
  <c r="L56" i="1"/>
  <c r="D56" i="1"/>
  <c r="F56" i="1"/>
  <c r="Q55" i="1"/>
  <c r="I55" i="1"/>
  <c r="N54" i="1"/>
  <c r="F54" i="1"/>
  <c r="H54" i="1"/>
  <c r="S53" i="1"/>
  <c r="K53" i="1"/>
  <c r="C53" i="1"/>
  <c r="E53" i="1"/>
  <c r="L55" i="1"/>
  <c r="B54" i="1"/>
  <c r="B57" i="1"/>
  <c r="I49" i="1"/>
  <c r="F39" i="1"/>
  <c r="G47" i="1"/>
  <c r="P63" i="1"/>
  <c r="H63" i="1"/>
  <c r="U62" i="1"/>
  <c r="M62" i="1"/>
  <c r="E62" i="1"/>
  <c r="H47" i="1"/>
  <c r="O60" i="1"/>
  <c r="G60" i="1"/>
  <c r="I45" i="1"/>
  <c r="Q58" i="1"/>
  <c r="I58" i="1"/>
  <c r="N57" i="1"/>
  <c r="S56" i="1"/>
  <c r="P55" i="1"/>
  <c r="U54" i="1"/>
  <c r="M54" i="1"/>
  <c r="R53" i="1"/>
  <c r="H39" i="1"/>
  <c r="B63" i="1"/>
  <c r="E48" i="1"/>
  <c r="G63" i="1"/>
  <c r="D48" i="1"/>
  <c r="D62" i="1"/>
  <c r="D47" i="1"/>
  <c r="I61" i="1"/>
  <c r="F47" i="1"/>
  <c r="F60" i="1"/>
  <c r="K59" i="1"/>
  <c r="H45" i="1"/>
  <c r="B45" i="1"/>
  <c r="H58" i="1"/>
  <c r="E57" i="1"/>
  <c r="F43" i="1"/>
  <c r="J56" i="1"/>
  <c r="B56" i="1"/>
  <c r="G55" i="1"/>
  <c r="D40" i="1"/>
  <c r="D54" i="1"/>
  <c r="D39" i="1"/>
  <c r="I53" i="1"/>
  <c r="E39" i="1"/>
  <c r="L59" i="1"/>
  <c r="C45" i="1"/>
  <c r="I43" i="1"/>
  <c r="I56" i="1"/>
  <c r="F55" i="1"/>
  <c r="K54" i="1"/>
  <c r="C54" i="1"/>
  <c r="H53" i="1"/>
  <c r="B55" i="1"/>
  <c r="C48" i="1"/>
  <c r="D45" i="1"/>
  <c r="B43" i="1"/>
  <c r="C40" i="1"/>
  <c r="I39" i="1"/>
  <c r="I48" i="1"/>
  <c r="G46" i="1"/>
  <c r="H43" i="1"/>
  <c r="I40" i="1"/>
  <c r="P56" i="1"/>
  <c r="B48" i="1"/>
  <c r="D42" i="1"/>
  <c r="B40" i="1"/>
  <c r="E47" i="1"/>
  <c r="E43" i="1"/>
  <c r="G39" i="1"/>
  <c r="H48" i="1"/>
  <c r="H40" i="1"/>
  <c r="C59" i="1"/>
  <c r="F46" i="1"/>
  <c r="G48" i="1"/>
  <c r="Q53" i="1"/>
  <c r="B39" i="1"/>
  <c r="C47" i="1"/>
  <c r="D44" i="1"/>
  <c r="B42" i="1"/>
  <c r="E46" i="1"/>
  <c r="E42" i="1"/>
  <c r="C39" i="1"/>
  <c r="G45" i="1"/>
  <c r="H42" i="1"/>
  <c r="B53" i="1"/>
  <c r="Q61" i="1"/>
  <c r="F42" i="1"/>
  <c r="I42" i="1"/>
  <c r="D49" i="1"/>
  <c r="B47" i="1"/>
  <c r="C44" i="1"/>
  <c r="D41" i="1"/>
  <c r="F49" i="1"/>
  <c r="F45" i="1"/>
  <c r="F41" i="1"/>
  <c r="I44" i="1"/>
  <c r="L62" i="1"/>
  <c r="L60" i="1"/>
  <c r="L54" i="1"/>
  <c r="C42" i="1"/>
  <c r="C49" i="1"/>
  <c r="D46" i="1"/>
  <c r="B44" i="1"/>
  <c r="C41" i="1"/>
  <c r="E49" i="1"/>
  <c r="E41" i="1"/>
  <c r="H44" i="1"/>
  <c r="G40" i="1"/>
  <c r="B49" i="1"/>
  <c r="C46" i="1"/>
  <c r="D43" i="1"/>
  <c r="B41" i="1"/>
  <c r="F48" i="1"/>
  <c r="F44" i="1"/>
  <c r="F40" i="1"/>
  <c r="G44" i="1"/>
  <c r="B60" i="1"/>
</calcChain>
</file>

<file path=xl/sharedStrings.xml><?xml version="1.0" encoding="utf-8"?>
<sst xmlns="http://schemas.openxmlformats.org/spreadsheetml/2006/main" count="228" uniqueCount="123">
  <si>
    <t>14:0</t>
    <phoneticPr fontId="1"/>
  </si>
  <si>
    <t>16:0</t>
    <phoneticPr fontId="1"/>
  </si>
  <si>
    <t>16:1</t>
    <phoneticPr fontId="1"/>
  </si>
  <si>
    <t>18:1</t>
    <phoneticPr fontId="1"/>
  </si>
  <si>
    <t>18:2</t>
    <phoneticPr fontId="1"/>
  </si>
  <si>
    <t>18:3</t>
    <phoneticPr fontId="1"/>
  </si>
  <si>
    <t>20:2</t>
    <phoneticPr fontId="1"/>
  </si>
  <si>
    <t>20:3</t>
    <phoneticPr fontId="1"/>
  </si>
  <si>
    <t>20:4</t>
    <phoneticPr fontId="1"/>
  </si>
  <si>
    <t>20:5</t>
    <phoneticPr fontId="1"/>
  </si>
  <si>
    <t>22:6</t>
    <phoneticPr fontId="1"/>
  </si>
  <si>
    <t>R-01_Normal</t>
    <phoneticPr fontId="1"/>
  </si>
  <si>
    <t>R-04_Normal</t>
    <phoneticPr fontId="1"/>
  </si>
  <si>
    <t>R-05_Normal</t>
    <phoneticPr fontId="1"/>
  </si>
  <si>
    <t>R-06_Normal</t>
    <phoneticPr fontId="1"/>
  </si>
  <si>
    <t>R-07_Normal</t>
    <phoneticPr fontId="1"/>
  </si>
  <si>
    <t>R-08_Normal</t>
    <phoneticPr fontId="1"/>
  </si>
  <si>
    <t>R-09_Normal</t>
    <phoneticPr fontId="1"/>
  </si>
  <si>
    <t>R-10_Normal</t>
    <phoneticPr fontId="1"/>
  </si>
  <si>
    <t>R-12_Normal</t>
    <phoneticPr fontId="1"/>
  </si>
  <si>
    <t>R-13_Normal</t>
    <phoneticPr fontId="1"/>
  </si>
  <si>
    <t>R-01_TumorC</t>
    <phoneticPr fontId="1"/>
  </si>
  <si>
    <t>R-04_TumorC</t>
    <phoneticPr fontId="1"/>
  </si>
  <si>
    <t>R-05_TumorC</t>
    <phoneticPr fontId="1"/>
  </si>
  <si>
    <t>R-06_TumorC</t>
    <phoneticPr fontId="1"/>
  </si>
  <si>
    <t>R-07_TumorC</t>
    <phoneticPr fontId="1"/>
  </si>
  <si>
    <t>R-08_TumorC</t>
    <phoneticPr fontId="1"/>
  </si>
  <si>
    <t>R-09_TumorC</t>
    <phoneticPr fontId="1"/>
  </si>
  <si>
    <t>R-10_TumorC</t>
    <phoneticPr fontId="1"/>
  </si>
  <si>
    <t>R-12_TumorC</t>
    <phoneticPr fontId="1"/>
  </si>
  <si>
    <t>R-13_TumorC</t>
    <phoneticPr fontId="1"/>
  </si>
  <si>
    <t>R-01_TumorP</t>
    <phoneticPr fontId="1"/>
  </si>
  <si>
    <t>R-04_TumorP</t>
    <phoneticPr fontId="1"/>
  </si>
  <si>
    <t>R-05_TumorP</t>
    <phoneticPr fontId="1"/>
  </si>
  <si>
    <t>R-06_TumorP</t>
    <phoneticPr fontId="1"/>
  </si>
  <si>
    <t>R-07_TumorP</t>
    <phoneticPr fontId="1"/>
  </si>
  <si>
    <t>R-08_TumorP</t>
    <phoneticPr fontId="1"/>
  </si>
  <si>
    <t>R-09_TumorP</t>
    <phoneticPr fontId="1"/>
  </si>
  <si>
    <t>R-10_TumorP</t>
    <phoneticPr fontId="1"/>
  </si>
  <si>
    <t>R-12_TumorP</t>
    <phoneticPr fontId="1"/>
  </si>
  <si>
    <t>R-13_TumorP</t>
    <phoneticPr fontId="1"/>
  </si>
  <si>
    <t>CL(18:1_18:2)</t>
  </si>
  <si>
    <t>1</t>
    <phoneticPr fontId="1"/>
  </si>
  <si>
    <t>CL(18:2_18:2)</t>
  </si>
  <si>
    <t>2</t>
    <phoneticPr fontId="1"/>
  </si>
  <si>
    <t>CL(18:2_18:2_18:2)</t>
  </si>
  <si>
    <t>3</t>
    <phoneticPr fontId="1"/>
  </si>
  <si>
    <t>CL(16:0_16:0_18:1_18:1)</t>
  </si>
  <si>
    <t>CL(14:0_18:1_18:2_18:2)</t>
  </si>
  <si>
    <t>CL(14:0_18:2_18:2_18:2)</t>
  </si>
  <si>
    <t>CL(16:0_18:1_18:1_18:2)</t>
  </si>
  <si>
    <t>CL(16:1_18:1_18:1_18:2)</t>
  </si>
  <si>
    <t>CL(16:1_18:1_18:2_18:2)</t>
  </si>
  <si>
    <t>CL(16:1_18:2_18:2_18:2)</t>
  </si>
  <si>
    <t>CL(18:1_18:1_18:1_18:2)</t>
  </si>
  <si>
    <t>CL(18:1_18:1_18:2_18:2)</t>
  </si>
  <si>
    <t>CL(18:1_18:2_18:2_18:2)</t>
  </si>
  <si>
    <t>CL(18:2_18:2_18:2_18:2)</t>
  </si>
  <si>
    <t>4</t>
    <phoneticPr fontId="1"/>
  </si>
  <si>
    <t>CL(18:2_18:2_18:2_18:3)</t>
  </si>
  <si>
    <t>CL(18:2_18:2_18:2_20:4)</t>
  </si>
  <si>
    <t>CL(18:2_18:2_18:2_20:5)</t>
  </si>
  <si>
    <t>CL(18:1_18:2_18:2_20:2)</t>
  </si>
  <si>
    <t>CL(18:2_18:2_18:2_20:2)</t>
  </si>
  <si>
    <t>CL(18:2_18:2_18:2_20:3)</t>
  </si>
  <si>
    <t>CL(18:2_18:2_18:2_22:6)</t>
  </si>
  <si>
    <t>R-01_TumorP</t>
  </si>
  <si>
    <t>R-01_Normal</t>
  </si>
  <si>
    <t>R-04_Normal</t>
  </si>
  <si>
    <t>R-05_Normal</t>
  </si>
  <si>
    <t>R-06_Normal</t>
  </si>
  <si>
    <t>R-07_Normal</t>
  </si>
  <si>
    <t>R-08_Normal</t>
  </si>
  <si>
    <t>R-09_Normal</t>
  </si>
  <si>
    <t>R-10_Normal</t>
  </si>
  <si>
    <t>R-12_Normal</t>
  </si>
  <si>
    <t>R-13_Normal</t>
  </si>
  <si>
    <t>R-04_TumorP</t>
  </si>
  <si>
    <t>R-05_TumorP</t>
  </si>
  <si>
    <t>R-06_TumorP</t>
  </si>
  <si>
    <t>R-07_TumorP</t>
  </si>
  <si>
    <t>R-08_TumorP</t>
  </si>
  <si>
    <t>R-09_TumorP</t>
  </si>
  <si>
    <t>R-10_TumorP</t>
  </si>
  <si>
    <t>R-12_TumorP</t>
  </si>
  <si>
    <t>R-13_TumorP</t>
  </si>
  <si>
    <t>R-01_TumorC</t>
  </si>
  <si>
    <t>R-04_TumorC</t>
  </si>
  <si>
    <t>R-05_TumorC</t>
  </si>
  <si>
    <t>R-06_TumorC</t>
  </si>
  <si>
    <t>R-07_TumorC</t>
  </si>
  <si>
    <t>R-08_TumorC</t>
  </si>
  <si>
    <t>R-09_TumorC</t>
  </si>
  <si>
    <t>R-10_TumorC</t>
  </si>
  <si>
    <t>R-12_TumorC</t>
  </si>
  <si>
    <t>R-13_TumorC</t>
  </si>
  <si>
    <t>Normal</t>
    <phoneticPr fontId="1"/>
  </si>
  <si>
    <t>Tumor P</t>
    <phoneticPr fontId="1"/>
  </si>
  <si>
    <t>Tumor C</t>
    <phoneticPr fontId="1"/>
  </si>
  <si>
    <t>14:0</t>
  </si>
  <si>
    <t>16:0</t>
  </si>
  <si>
    <t>16:1</t>
  </si>
  <si>
    <t>18:1</t>
  </si>
  <si>
    <t>18:2</t>
  </si>
  <si>
    <t>18:3</t>
  </si>
  <si>
    <t>20:2</t>
  </si>
  <si>
    <t>20:3</t>
  </si>
  <si>
    <t>20:4</t>
  </si>
  <si>
    <t>20:5</t>
  </si>
  <si>
    <t>22:6</t>
  </si>
  <si>
    <t>Tumor P/Normal</t>
    <phoneticPr fontId="1"/>
  </si>
  <si>
    <t>Tumor C/Normal</t>
    <phoneticPr fontId="1"/>
  </si>
  <si>
    <t>Fatty acid chain</t>
  </si>
  <si>
    <t>Fatty acid chain</t>
    <phoneticPr fontId="1"/>
  </si>
  <si>
    <t>P value: N vs.T-P</t>
    <phoneticPr fontId="1"/>
  </si>
  <si>
    <t>P value: N vs.T-C</t>
    <phoneticPr fontId="1"/>
  </si>
  <si>
    <t>SD (N)</t>
    <phoneticPr fontId="1"/>
  </si>
  <si>
    <t>SD (TP)</t>
    <phoneticPr fontId="1"/>
  </si>
  <si>
    <t>SD (TC)</t>
    <phoneticPr fontId="1"/>
  </si>
  <si>
    <t>Fold change relative to Normal</t>
    <phoneticPr fontId="1"/>
  </si>
  <si>
    <t>Box plot of fold change relative to Normal</t>
    <phoneticPr fontId="1"/>
  </si>
  <si>
    <t>Fatty acid chain of analysis</t>
    <phoneticPr fontId="1"/>
  </si>
  <si>
    <t>class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</si>
</sst>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.E+00"/>
    <numFmt numFmtId="177" formatCode="0_ "/>
    <numFmt numFmtId="178" formatCode="0.00_);[Red]\(0.0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4" borderId="2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177" fontId="0" fillId="0" borderId="0" xfId="0" applyNumberFormat="1">
      <alignment vertical="center"/>
    </xf>
    <xf numFmtId="178" fontId="2" fillId="0" borderId="3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0" fontId="2" fillId="0" borderId="4" xfId="0" applyFont="1" applyBorder="1">
      <alignment vertical="center"/>
    </xf>
    <xf numFmtId="178" fontId="2" fillId="0" borderId="5" xfId="0" applyNumberFormat="1" applyFont="1" applyBorder="1">
      <alignment vertical="center"/>
    </xf>
    <xf numFmtId="178" fontId="2" fillId="0" borderId="4" xfId="0" applyNumberFormat="1" applyFont="1" applyBorder="1">
      <alignment vertical="center"/>
    </xf>
    <xf numFmtId="20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'CL bound fatty acids raw'!$B$38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'CL bound fatty acids raw'!$G$39:$G$49</c:f>
                <c:numCache>
                  <c:formatCode>General</c:formatCode>
                  <c:ptCount val="11"/>
                  <c:pt idx="0">
                    <c:v>2.2034468817742185</c:v>
                  </c:pt>
                  <c:pt idx="1">
                    <c:v>2.4222654520116436</c:v>
                  </c:pt>
                  <c:pt idx="2">
                    <c:v>10.804940975776827</c:v>
                  </c:pt>
                  <c:pt idx="3">
                    <c:v>72.613830897940034</c:v>
                  </c:pt>
                  <c:pt idx="4">
                    <c:v>474.39232517918583</c:v>
                  </c:pt>
                  <c:pt idx="5">
                    <c:v>2.546645665293612</c:v>
                  </c:pt>
                  <c:pt idx="6">
                    <c:v>8.7831727705699159</c:v>
                  </c:pt>
                  <c:pt idx="7">
                    <c:v>6.0772836953634943</c:v>
                  </c:pt>
                  <c:pt idx="8">
                    <c:v>4.2204413645611361</c:v>
                  </c:pt>
                  <c:pt idx="9">
                    <c:v>2.0588751358805557</c:v>
                  </c:pt>
                  <c:pt idx="10">
                    <c:v>1.2221815166446581</c:v>
                  </c:pt>
                </c:numCache>
              </c:numRef>
            </c:plus>
            <c:minus>
              <c:numRef>
                <c:f>'CL bound fatty acids raw'!$G$39:$G$49</c:f>
                <c:numCache>
                  <c:formatCode>General</c:formatCode>
                  <c:ptCount val="11"/>
                  <c:pt idx="0">
                    <c:v>2.2034468817742185</c:v>
                  </c:pt>
                  <c:pt idx="1">
                    <c:v>2.4222654520116436</c:v>
                  </c:pt>
                  <c:pt idx="2">
                    <c:v>10.804940975776827</c:v>
                  </c:pt>
                  <c:pt idx="3">
                    <c:v>72.613830897940034</c:v>
                  </c:pt>
                  <c:pt idx="4">
                    <c:v>474.39232517918583</c:v>
                  </c:pt>
                  <c:pt idx="5">
                    <c:v>2.546645665293612</c:v>
                  </c:pt>
                  <c:pt idx="6">
                    <c:v>8.7831727705699159</c:v>
                  </c:pt>
                  <c:pt idx="7">
                    <c:v>6.0772836953634943</c:v>
                  </c:pt>
                  <c:pt idx="8">
                    <c:v>4.2204413645611361</c:v>
                  </c:pt>
                  <c:pt idx="9">
                    <c:v>2.0588751358805557</c:v>
                  </c:pt>
                  <c:pt idx="10">
                    <c:v>1.2221815166446581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'CL bound fatty acids raw'!$A$39:$A$49</c:f>
              <c:strCache>
                <c:ptCount val="11"/>
                <c:pt idx="0">
                  <c:v>14:0</c:v>
                </c:pt>
                <c:pt idx="1">
                  <c:v>16:0</c:v>
                </c:pt>
                <c:pt idx="2">
                  <c:v>16:1</c:v>
                </c:pt>
                <c:pt idx="3">
                  <c:v>18:1</c:v>
                </c:pt>
                <c:pt idx="4">
                  <c:v>18:2</c:v>
                </c:pt>
                <c:pt idx="5">
                  <c:v>18:3</c:v>
                </c:pt>
                <c:pt idx="6">
                  <c:v>20:2</c:v>
                </c:pt>
                <c:pt idx="7">
                  <c:v>20:3</c:v>
                </c:pt>
                <c:pt idx="8">
                  <c:v>20:4</c:v>
                </c:pt>
                <c:pt idx="9">
                  <c:v>20:5</c:v>
                </c:pt>
                <c:pt idx="10">
                  <c:v>22:6</c:v>
                </c:pt>
              </c:strCache>
            </c:strRef>
          </c:cat>
          <c:val>
            <c:numRef>
              <c:f>'CL bound fatty acids raw'!$B$39:$B$49</c:f>
              <c:numCache>
                <c:formatCode>0.00_);[Red]\(0.00\)</c:formatCode>
                <c:ptCount val="11"/>
                <c:pt idx="0">
                  <c:v>4.3543924131505118</c:v>
                </c:pt>
                <c:pt idx="1">
                  <c:v>6.2307330469841222</c:v>
                </c:pt>
                <c:pt idx="2">
                  <c:v>32.580679010675297</c:v>
                </c:pt>
                <c:pt idx="3">
                  <c:v>240.45563436722585</c:v>
                </c:pt>
                <c:pt idx="4">
                  <c:v>2118.3151361525242</c:v>
                </c:pt>
                <c:pt idx="5">
                  <c:v>7.3310772761561198</c:v>
                </c:pt>
                <c:pt idx="6">
                  <c:v>29.325627841624474</c:v>
                </c:pt>
                <c:pt idx="7">
                  <c:v>29.816205287452583</c:v>
                </c:pt>
                <c:pt idx="8">
                  <c:v>20.788656325576621</c:v>
                </c:pt>
                <c:pt idx="9">
                  <c:v>3.0238887728767856</c:v>
                </c:pt>
                <c:pt idx="10">
                  <c:v>4.7116661732162859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E-4073-BF4D-6D2393490C75}"/>
            </c:ext>
          </c:extLst>
        </c:ser>
        <c:ser>
          <c:idx val="1"/>
          <c:order val="1"/>
          <c:tx>
            <c:strRef>
              <c:f>'CL bound fatty acids raw'!$C$38</c:f>
              <c:strCache>
                <c:ptCount val="1"/>
                <c:pt idx="0">
                  <c:v>Tumor 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'CL bound fatty acids raw'!$H$39:$H$49</c:f>
                <c:numCache>
                  <c:formatCode>General</c:formatCode>
                  <c:ptCount val="11"/>
                  <c:pt idx="0">
                    <c:v>3.1595062679527453</c:v>
                  </c:pt>
                  <c:pt idx="1">
                    <c:v>2.4754976232341366</c:v>
                  </c:pt>
                  <c:pt idx="2">
                    <c:v>16.977267848122136</c:v>
                  </c:pt>
                  <c:pt idx="3">
                    <c:v>65.757651541227617</c:v>
                  </c:pt>
                  <c:pt idx="4">
                    <c:v>525.31737182321967</c:v>
                  </c:pt>
                  <c:pt idx="5">
                    <c:v>2.0091197121894253</c:v>
                  </c:pt>
                  <c:pt idx="6">
                    <c:v>17.88930386676952</c:v>
                  </c:pt>
                  <c:pt idx="7">
                    <c:v>6.852284734426255</c:v>
                  </c:pt>
                  <c:pt idx="8">
                    <c:v>3.2565529516275182</c:v>
                  </c:pt>
                  <c:pt idx="9">
                    <c:v>0.19712671851222702</c:v>
                  </c:pt>
                  <c:pt idx="10">
                    <c:v>0.52940812817947336</c:v>
                  </c:pt>
                </c:numCache>
              </c:numRef>
            </c:plus>
            <c:minus>
              <c:numRef>
                <c:f>'CL bound fatty acids raw'!$H$39:$H$49</c:f>
                <c:numCache>
                  <c:formatCode>General</c:formatCode>
                  <c:ptCount val="11"/>
                  <c:pt idx="0">
                    <c:v>3.1595062679527453</c:v>
                  </c:pt>
                  <c:pt idx="1">
                    <c:v>2.4754976232341366</c:v>
                  </c:pt>
                  <c:pt idx="2">
                    <c:v>16.977267848122136</c:v>
                  </c:pt>
                  <c:pt idx="3">
                    <c:v>65.757651541227617</c:v>
                  </c:pt>
                  <c:pt idx="4">
                    <c:v>525.31737182321967</c:v>
                  </c:pt>
                  <c:pt idx="5">
                    <c:v>2.0091197121894253</c:v>
                  </c:pt>
                  <c:pt idx="6">
                    <c:v>17.88930386676952</c:v>
                  </c:pt>
                  <c:pt idx="7">
                    <c:v>6.852284734426255</c:v>
                  </c:pt>
                  <c:pt idx="8">
                    <c:v>3.2565529516275182</c:v>
                  </c:pt>
                  <c:pt idx="9">
                    <c:v>0.19712671851222702</c:v>
                  </c:pt>
                  <c:pt idx="10">
                    <c:v>0.52940812817947336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'CL bound fatty acids raw'!$A$39:$A$49</c:f>
              <c:strCache>
                <c:ptCount val="11"/>
                <c:pt idx="0">
                  <c:v>14:0</c:v>
                </c:pt>
                <c:pt idx="1">
                  <c:v>16:0</c:v>
                </c:pt>
                <c:pt idx="2">
                  <c:v>16:1</c:v>
                </c:pt>
                <c:pt idx="3">
                  <c:v>18:1</c:v>
                </c:pt>
                <c:pt idx="4">
                  <c:v>18:2</c:v>
                </c:pt>
                <c:pt idx="5">
                  <c:v>18:3</c:v>
                </c:pt>
                <c:pt idx="6">
                  <c:v>20:2</c:v>
                </c:pt>
                <c:pt idx="7">
                  <c:v>20:3</c:v>
                </c:pt>
                <c:pt idx="8">
                  <c:v>20:4</c:v>
                </c:pt>
                <c:pt idx="9">
                  <c:v>20:5</c:v>
                </c:pt>
                <c:pt idx="10">
                  <c:v>22:6</c:v>
                </c:pt>
              </c:strCache>
            </c:strRef>
          </c:cat>
          <c:val>
            <c:numRef>
              <c:f>'CL bound fatty acids raw'!$C$39:$C$49</c:f>
              <c:numCache>
                <c:formatCode>0.00_);[Red]\(0.00\)</c:formatCode>
                <c:ptCount val="11"/>
                <c:pt idx="0">
                  <c:v>2.9572388780920762</c:v>
                </c:pt>
                <c:pt idx="1">
                  <c:v>4.2819838488634652</c:v>
                </c:pt>
                <c:pt idx="2">
                  <c:v>22.281415651138381</c:v>
                </c:pt>
                <c:pt idx="3">
                  <c:v>124.36489377369057</c:v>
                </c:pt>
                <c:pt idx="4">
                  <c:v>969.25914370794123</c:v>
                </c:pt>
                <c:pt idx="5">
                  <c:v>2.9773100125819902</c:v>
                </c:pt>
                <c:pt idx="6">
                  <c:v>20.46144315955241</c:v>
                </c:pt>
                <c:pt idx="7">
                  <c:v>12.750978429036545</c:v>
                </c:pt>
                <c:pt idx="8">
                  <c:v>9.0873852311668344</c:v>
                </c:pt>
                <c:pt idx="9">
                  <c:v>0.48975242179171385</c:v>
                </c:pt>
                <c:pt idx="10">
                  <c:v>1.3171611563677978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AE-4073-BF4D-6D2393490C75}"/>
            </c:ext>
          </c:extLst>
        </c:ser>
        <c:ser>
          <c:idx val="2"/>
          <c:order val="2"/>
          <c:tx>
            <c:strRef>
              <c:f>'CL bound fatty acids raw'!$D$38</c:f>
              <c:strCache>
                <c:ptCount val="1"/>
                <c:pt idx="0">
                  <c:v>Tumor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'CL bound fatty acids raw'!$I$39:$I$49</c:f>
                <c:numCache>
                  <c:formatCode>General</c:formatCode>
                  <c:ptCount val="11"/>
                  <c:pt idx="0">
                    <c:v>1.5741623113354004</c:v>
                  </c:pt>
                  <c:pt idx="1">
                    <c:v>1.2431084626417239</c:v>
                  </c:pt>
                  <c:pt idx="2">
                    <c:v>10.279802067940446</c:v>
                  </c:pt>
                  <c:pt idx="3">
                    <c:v>38.711094530304223</c:v>
                  </c:pt>
                  <c:pt idx="4">
                    <c:v>368.11422791538126</c:v>
                  </c:pt>
                  <c:pt idx="5">
                    <c:v>1.4179231385607505</c:v>
                  </c:pt>
                  <c:pt idx="6">
                    <c:v>8.4591801001120075</c:v>
                  </c:pt>
                  <c:pt idx="7">
                    <c:v>3.7635143983120285</c:v>
                  </c:pt>
                  <c:pt idx="8">
                    <c:v>2.8458831858656559</c:v>
                  </c:pt>
                  <c:pt idx="9">
                    <c:v>0.15263483840109471</c:v>
                  </c:pt>
                  <c:pt idx="10">
                    <c:v>0.49218339513449205</c:v>
                  </c:pt>
                </c:numCache>
              </c:numRef>
            </c:plus>
            <c:minus>
              <c:numRef>
                <c:f>'CL bound fatty acids raw'!$I$39:$I$49</c:f>
                <c:numCache>
                  <c:formatCode>General</c:formatCode>
                  <c:ptCount val="11"/>
                  <c:pt idx="0">
                    <c:v>1.5741623113354004</c:v>
                  </c:pt>
                  <c:pt idx="1">
                    <c:v>1.2431084626417239</c:v>
                  </c:pt>
                  <c:pt idx="2">
                    <c:v>10.279802067940446</c:v>
                  </c:pt>
                  <c:pt idx="3">
                    <c:v>38.711094530304223</c:v>
                  </c:pt>
                  <c:pt idx="4">
                    <c:v>368.11422791538126</c:v>
                  </c:pt>
                  <c:pt idx="5">
                    <c:v>1.4179231385607505</c:v>
                  </c:pt>
                  <c:pt idx="6">
                    <c:v>8.4591801001120075</c:v>
                  </c:pt>
                  <c:pt idx="7">
                    <c:v>3.7635143983120285</c:v>
                  </c:pt>
                  <c:pt idx="8">
                    <c:v>2.8458831858656559</c:v>
                  </c:pt>
                  <c:pt idx="9">
                    <c:v>0.15263483840109471</c:v>
                  </c:pt>
                  <c:pt idx="10">
                    <c:v>0.49218339513449205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'CL bound fatty acids raw'!$A$39:$A$49</c:f>
              <c:strCache>
                <c:ptCount val="11"/>
                <c:pt idx="0">
                  <c:v>14:0</c:v>
                </c:pt>
                <c:pt idx="1">
                  <c:v>16:0</c:v>
                </c:pt>
                <c:pt idx="2">
                  <c:v>16:1</c:v>
                </c:pt>
                <c:pt idx="3">
                  <c:v>18:1</c:v>
                </c:pt>
                <c:pt idx="4">
                  <c:v>18:2</c:v>
                </c:pt>
                <c:pt idx="5">
                  <c:v>18:3</c:v>
                </c:pt>
                <c:pt idx="6">
                  <c:v>20:2</c:v>
                </c:pt>
                <c:pt idx="7">
                  <c:v>20:3</c:v>
                </c:pt>
                <c:pt idx="8">
                  <c:v>20:4</c:v>
                </c:pt>
                <c:pt idx="9">
                  <c:v>20:5</c:v>
                </c:pt>
                <c:pt idx="10">
                  <c:v>22:6</c:v>
                </c:pt>
              </c:strCache>
            </c:strRef>
          </c:cat>
          <c:val>
            <c:numRef>
              <c:f>'CL bound fatty acids raw'!$D$39:$D$49</c:f>
              <c:numCache>
                <c:formatCode>0.00_);[Red]\(0.00\)</c:formatCode>
                <c:ptCount val="11"/>
                <c:pt idx="0">
                  <c:v>1.9616567629235164</c:v>
                </c:pt>
                <c:pt idx="1">
                  <c:v>2.5439570423754865</c:v>
                </c:pt>
                <c:pt idx="2">
                  <c:v>16.933503655476073</c:v>
                </c:pt>
                <c:pt idx="3">
                  <c:v>82.192118047733615</c:v>
                </c:pt>
                <c:pt idx="4">
                  <c:v>711.0662995968521</c:v>
                </c:pt>
                <c:pt idx="5">
                  <c:v>2.2531856459243746</c:v>
                </c:pt>
                <c:pt idx="6">
                  <c:v>13.745407061283753</c:v>
                </c:pt>
                <c:pt idx="7">
                  <c:v>8.755613798775606</c:v>
                </c:pt>
                <c:pt idx="8">
                  <c:v>6.6902295048722822</c:v>
                </c:pt>
                <c:pt idx="9">
                  <c:v>0.34327121059061183</c:v>
                </c:pt>
                <c:pt idx="10">
                  <c:v>0.94836329358023674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AE-4073-BF4D-6D2393490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949856"/>
        <c:axId val="661944096"/>
      </c:barChart>
      <c:catAx>
        <c:axId val="66194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61944096"/>
        <c:crosses val="autoZero"/>
        <c:auto val="1"/>
        <c:lblAlgn val="ctr"/>
        <c:lblOffset val="100"/>
        <c:noMultiLvlLbl val="0"/>
      </c:catAx>
      <c:valAx>
        <c:axId val="66194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);[Red]\(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6194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_xlchart.v1.23</cx:f>
      </cx:numDim>
    </cx:data>
    <cx:data id="1">
      <cx:numDim type="val">
        <cx:f>_xlchart.v1.25</cx:f>
      </cx:numDim>
    </cx:data>
    <cx:data id="2">
      <cx:numDim type="val">
        <cx:f>_xlchart.v1.27</cx:f>
      </cx:numDim>
    </cx:data>
    <cx:data id="3">
      <cx:numDim type="val">
        <cx:f>_xlchart.v1.29</cx:f>
      </cx:numDim>
    </cx:data>
    <cx:data id="4">
      <cx:numDim type="val">
        <cx:f>_xlchart.v1.31</cx:f>
      </cx:numDim>
    </cx:data>
    <cx:data id="5">
      <cx:numDim type="val">
        <cx:f>_xlchart.v1.33</cx:f>
      </cx:numDim>
    </cx:data>
    <cx:data id="6">
      <cx:numDim type="val">
        <cx:f>_xlchart.v1.35</cx:f>
      </cx:numDim>
    </cx:data>
    <cx:data id="7">
      <cx:numDim type="val">
        <cx:f>_xlchart.v1.37</cx:f>
      </cx:numDim>
    </cx:data>
    <cx:data id="8">
      <cx:numDim type="val">
        <cx:f>_xlchart.v1.39</cx:f>
      </cx:numDim>
    </cx:data>
    <cx:data id="9">
      <cx:numDim type="val">
        <cx:f>_xlchart.v1.41</cx:f>
      </cx:numDim>
    </cx:data>
    <cx:data id="10">
      <cx:numDim type="val">
        <cx:f>_xlchart.v1.43</cx:f>
      </cx:numDim>
    </cx:data>
  </cx:chartData>
  <cx:chart>
    <cx:plotArea>
      <cx:plotAreaRegion>
        <cx:series layoutId="boxWhisker" uniqueId="{1832BA6E-E45C-4F58-8C5C-983CABAD91F3}">
          <cx:tx>
            <cx:txData>
              <cx:f>_xlchart.v1.22</cx:f>
              <cx:v>14:0</cx:v>
            </cx:txData>
          </cx:tx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6CA513A0-8ADD-470C-AC1B-2335154C02A3}">
          <cx:tx>
            <cx:txData>
              <cx:f>_xlchart.v1.24</cx:f>
              <cx:v>16:0</cx:v>
            </cx:txData>
          </cx:tx>
          <cx:dataId val="1"/>
          <cx:layoutPr>
            <cx:visibility meanLine="0" meanMarker="0" nonoutliers="0" outliers="1"/>
            <cx:statistics quartileMethod="inclusive"/>
          </cx:layoutPr>
        </cx:series>
        <cx:series layoutId="boxWhisker" uniqueId="{FA86F477-EC29-48A4-B023-9B3BF63ADE32}">
          <cx:tx>
            <cx:txData>
              <cx:f>_xlchart.v1.26</cx:f>
              <cx:v>16:1</cx:v>
            </cx:txData>
          </cx:tx>
          <cx:dataId val="2"/>
          <cx:layoutPr>
            <cx:visibility meanLine="0" meanMarker="0" nonoutliers="0" outliers="1"/>
            <cx:statistics quartileMethod="inclusive"/>
          </cx:layoutPr>
        </cx:series>
        <cx:series layoutId="boxWhisker" uniqueId="{3F5C4575-C98C-482C-A2D2-E81EBD78095F}">
          <cx:tx>
            <cx:txData>
              <cx:f>_xlchart.v1.28</cx:f>
              <cx:v>18:1</cx:v>
            </cx:txData>
          </cx:tx>
          <cx:dataId val="3"/>
          <cx:layoutPr>
            <cx:visibility meanLine="0" meanMarker="0" nonoutliers="0" outliers="1"/>
            <cx:statistics quartileMethod="inclusive"/>
          </cx:layoutPr>
        </cx:series>
        <cx:series layoutId="boxWhisker" uniqueId="{04FD8833-0F3C-4137-811B-9306172A8DF0}">
          <cx:tx>
            <cx:txData>
              <cx:f>_xlchart.v1.30</cx:f>
              <cx:v>18:2</cx:v>
            </cx:txData>
          </cx:tx>
          <cx:dataId val="4"/>
          <cx:layoutPr>
            <cx:visibility meanLine="0" meanMarker="0" nonoutliers="0" outliers="1"/>
            <cx:statistics quartileMethod="inclusive"/>
          </cx:layoutPr>
        </cx:series>
        <cx:series layoutId="boxWhisker" uniqueId="{FB4BD203-3BEC-46DD-A080-5D0EC4EED59E}">
          <cx:tx>
            <cx:txData>
              <cx:f>_xlchart.v1.32</cx:f>
              <cx:v>18:3</cx:v>
            </cx:txData>
          </cx:tx>
          <cx:dataId val="5"/>
          <cx:layoutPr>
            <cx:visibility meanLine="0" meanMarker="0" nonoutliers="0" outliers="1"/>
            <cx:statistics quartileMethod="inclusive"/>
          </cx:layoutPr>
        </cx:series>
        <cx:series layoutId="boxWhisker" uniqueId="{FCC90D28-3D62-4B7D-979D-58CCE766BACF}">
          <cx:tx>
            <cx:txData>
              <cx:f>_xlchart.v1.34</cx:f>
              <cx:v>20:2</cx:v>
            </cx:txData>
          </cx:tx>
          <cx:dataId val="6"/>
          <cx:layoutPr>
            <cx:visibility meanLine="0" meanMarker="0" nonoutliers="0" outliers="1"/>
            <cx:statistics quartileMethod="inclusive"/>
          </cx:layoutPr>
        </cx:series>
        <cx:series layoutId="boxWhisker" uniqueId="{00000007-6F60-4E9F-9719-8A5254B23EA2}">
          <cx:tx>
            <cx:txData>
              <cx:f>_xlchart.v1.36</cx:f>
              <cx:v>20:3</cx:v>
            </cx:txData>
          </cx:tx>
          <cx:dataId val="7"/>
          <cx:layoutPr>
            <cx:visibility meanMarker="0" nonoutliers="0"/>
            <cx:statistics quartileMethod="inclusive"/>
          </cx:layoutPr>
        </cx:series>
        <cx:series layoutId="boxWhisker" uniqueId="{00000008-6F60-4E9F-9719-8A5254B23EA2}">
          <cx:tx>
            <cx:txData>
              <cx:f>_xlchart.v1.38</cx:f>
              <cx:v>20:4</cx:v>
            </cx:txData>
          </cx:tx>
          <cx:dataId val="8"/>
          <cx:layoutPr>
            <cx:visibility meanMarker="0" nonoutliers="0"/>
            <cx:statistics quartileMethod="inclusive"/>
          </cx:layoutPr>
        </cx:series>
        <cx:series layoutId="boxWhisker" uniqueId="{00000009-6F60-4E9F-9719-8A5254B23EA2}">
          <cx:tx>
            <cx:txData>
              <cx:f>_xlchart.v1.40</cx:f>
              <cx:v>20:5</cx:v>
            </cx:txData>
          </cx:tx>
          <cx:dataId val="9"/>
          <cx:layoutPr>
            <cx:visibility meanMarker="0" nonoutliers="0"/>
            <cx:statistics quartileMethod="inclusive"/>
          </cx:layoutPr>
        </cx:series>
        <cx:series layoutId="boxWhisker" uniqueId="{0000000A-6F60-4E9F-9719-8A5254B23EA2}">
          <cx:tx>
            <cx:txData>
              <cx:f>_xlchart.v1.42</cx:f>
              <cx:v>22:6</cx:v>
            </cx:txData>
          </cx:tx>
          <cx:dataId val="10"/>
          <cx:layoutPr>
            <cx:visibility meanMarker="0" nonoutliers="0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  <cx:data id="3">
      <cx:numDim type="val">
        <cx:f>_xlchart.v1.7</cx:f>
      </cx:numDim>
    </cx:data>
    <cx:data id="4">
      <cx:numDim type="val">
        <cx:f>_xlchart.v1.9</cx:f>
      </cx:numDim>
    </cx:data>
    <cx:data id="5">
      <cx:numDim type="val">
        <cx:f>_xlchart.v1.11</cx:f>
      </cx:numDim>
    </cx:data>
    <cx:data id="6">
      <cx:numDim type="val">
        <cx:f>_xlchart.v1.13</cx:f>
      </cx:numDim>
    </cx:data>
    <cx:data id="7">
      <cx:numDim type="val">
        <cx:f>_xlchart.v1.15</cx:f>
      </cx:numDim>
    </cx:data>
    <cx:data id="8">
      <cx:numDim type="val">
        <cx:f>_xlchart.v1.17</cx:f>
      </cx:numDim>
    </cx:data>
    <cx:data id="9">
      <cx:numDim type="val">
        <cx:f>_xlchart.v1.19</cx:f>
      </cx:numDim>
    </cx:data>
    <cx:data id="10">
      <cx:numDim type="val">
        <cx:f>_xlchart.v1.21</cx:f>
      </cx:numDim>
    </cx:data>
  </cx:chartData>
  <cx:chart>
    <cx:plotArea>
      <cx:plotAreaRegion>
        <cx:series layoutId="boxWhisker" uniqueId="{E27A0A2B-FB09-4358-A601-E9EC71B86872}">
          <cx:tx>
            <cx:txData>
              <cx:f>_xlchart.v1.0</cx:f>
              <cx:v>14:0</cx:v>
            </cx:txData>
          </cx:tx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7A6D0640-083B-496B-B17E-BC711A1B495B}">
          <cx:tx>
            <cx:txData>
              <cx:f>_xlchart.v1.2</cx:f>
              <cx:v>16:0</cx:v>
            </cx:txData>
          </cx:tx>
          <cx:dataId val="1"/>
          <cx:layoutPr>
            <cx:visibility meanLine="0" meanMarker="0" nonoutliers="0" outliers="1"/>
            <cx:statistics quartileMethod="inclusive"/>
          </cx:layoutPr>
        </cx:series>
        <cx:series layoutId="boxWhisker" uniqueId="{45E08F6A-1A26-48E8-ABA5-646483C71023}">
          <cx:tx>
            <cx:txData>
              <cx:f>_xlchart.v1.4</cx:f>
              <cx:v>16:1</cx:v>
            </cx:txData>
          </cx:tx>
          <cx:dataId val="2"/>
          <cx:layoutPr>
            <cx:visibility meanLine="0" meanMarker="0" nonoutliers="0" outliers="1"/>
            <cx:statistics quartileMethod="inclusive"/>
          </cx:layoutPr>
        </cx:series>
        <cx:series layoutId="boxWhisker" uniqueId="{EA2DD53D-F6BA-4717-BC58-7090925B7AA1}">
          <cx:tx>
            <cx:txData>
              <cx:f>_xlchart.v1.6</cx:f>
              <cx:v>18:1</cx:v>
            </cx:txData>
          </cx:tx>
          <cx:dataId val="3"/>
          <cx:layoutPr>
            <cx:visibility meanLine="0" meanMarker="0" nonoutliers="0" outliers="1"/>
            <cx:statistics quartileMethod="inclusive"/>
          </cx:layoutPr>
        </cx:series>
        <cx:series layoutId="boxWhisker" uniqueId="{3D5826EE-056B-4096-A91C-7B272F002992}">
          <cx:tx>
            <cx:txData>
              <cx:f>_xlchart.v1.8</cx:f>
              <cx:v>18:2</cx:v>
            </cx:txData>
          </cx:tx>
          <cx:dataId val="4"/>
          <cx:layoutPr>
            <cx:visibility meanLine="0" meanMarker="0" nonoutliers="0" outliers="1"/>
            <cx:statistics quartileMethod="inclusive"/>
          </cx:layoutPr>
        </cx:series>
        <cx:series layoutId="boxWhisker" uniqueId="{C0576930-337A-4C87-AEBE-20BD31F2DA16}">
          <cx:tx>
            <cx:txData>
              <cx:f>_xlchart.v1.10</cx:f>
              <cx:v>18:3</cx:v>
            </cx:txData>
          </cx:tx>
          <cx:dataId val="5"/>
          <cx:layoutPr>
            <cx:visibility meanLine="0" meanMarker="0" nonoutliers="0" outliers="1"/>
            <cx:statistics quartileMethod="inclusive"/>
          </cx:layoutPr>
        </cx:series>
        <cx:series layoutId="boxWhisker" uniqueId="{2FEEB934-F01F-4110-8C8D-9057006930FF}">
          <cx:tx>
            <cx:txData>
              <cx:f>_xlchart.v1.12</cx:f>
              <cx:v>20:2</cx:v>
            </cx:txData>
          </cx:tx>
          <cx:dataId val="6"/>
          <cx:layoutPr>
            <cx:visibility meanLine="0" meanMarker="0" nonoutliers="0" outliers="1"/>
            <cx:statistics quartileMethod="inclusive"/>
          </cx:layoutPr>
        </cx:series>
        <cx:series layoutId="boxWhisker" uniqueId="{00000007-653C-4389-A035-AA03B88A8E2E}">
          <cx:tx>
            <cx:txData>
              <cx:f>_xlchart.v1.14</cx:f>
              <cx:v>20:3</cx:v>
            </cx:txData>
          </cx:tx>
          <cx:dataId val="7"/>
          <cx:layoutPr>
            <cx:visibility meanMarker="0" nonoutliers="0"/>
            <cx:statistics quartileMethod="inclusive"/>
          </cx:layoutPr>
        </cx:series>
        <cx:series layoutId="boxWhisker" uniqueId="{00000008-653C-4389-A035-AA03B88A8E2E}">
          <cx:tx>
            <cx:txData>
              <cx:f>_xlchart.v1.16</cx:f>
              <cx:v>20:4</cx:v>
            </cx:txData>
          </cx:tx>
          <cx:dataId val="8"/>
          <cx:layoutPr>
            <cx:visibility meanMarker="0" nonoutliers="0"/>
            <cx:statistics quartileMethod="inclusive"/>
          </cx:layoutPr>
        </cx:series>
        <cx:series layoutId="boxWhisker" uniqueId="{00000009-653C-4389-A035-AA03B88A8E2E}">
          <cx:tx>
            <cx:txData>
              <cx:f>_xlchart.v1.18</cx:f>
              <cx:v>20:5</cx:v>
            </cx:txData>
          </cx:tx>
          <cx:dataId val="9"/>
          <cx:layoutPr>
            <cx:visibility meanMarker="0" nonoutliers="0"/>
            <cx:statistics quartileMethod="inclusive"/>
          </cx:layoutPr>
        </cx:series>
        <cx:series layoutId="boxWhisker" uniqueId="{0000000A-653C-4389-A035-AA03B88A8E2E}">
          <cx:tx>
            <cx:txData>
              <cx:f>_xlchart.v1.20</cx:f>
              <cx:v>22:6</cx:v>
            </cx:txData>
          </cx:tx>
          <cx:dataId val="10"/>
          <cx:layoutPr>
            <cx:visibility meanMarker="0" nonoutliers="0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2.xml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590550</xdr:colOff>
      <xdr:row>37</xdr:row>
      <xdr:rowOff>22225</xdr:rowOff>
    </xdr:from>
    <xdr:to>
      <xdr:col>16</xdr:col>
      <xdr:colOff>539750</xdr:colOff>
      <xdr:row>49</xdr:row>
      <xdr:rowOff>22225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CAAE064-AEBC-C782-2149-B10E1AFA09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799042</xdr:colOff>
      <xdr:row>78</xdr:row>
      <xdr:rowOff>189443</xdr:rowOff>
    </xdr:from>
    <xdr:to>
      <xdr:col>6</xdr:col>
      <xdr:colOff>566209</xdr:colOff>
      <xdr:row>90</xdr:row>
      <xdr:rowOff>138643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グラフ 2">
              <a:extLst>
                <a:ext uri="{FF2B5EF4-FFF2-40B4-BE49-F238E27FC236}">
                  <a16:creationId xmlns:a16="http://schemas.microsoft.com/office/drawing/2014/main" id="{1A6B135C-A41E-CB16-BCA4-9796901281F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9042" y="18026593"/>
              <a:ext cx="5602817" cy="2692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12</xdr:col>
      <xdr:colOff>640293</xdr:colOff>
      <xdr:row>80</xdr:row>
      <xdr:rowOff>41275</xdr:rowOff>
    </xdr:from>
    <xdr:to>
      <xdr:col>19</xdr:col>
      <xdr:colOff>619126</xdr:colOff>
      <xdr:row>91</xdr:row>
      <xdr:rowOff>223308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グラフ 3">
              <a:extLst>
                <a:ext uri="{FF2B5EF4-FFF2-40B4-BE49-F238E27FC236}">
                  <a16:creationId xmlns:a16="http://schemas.microsoft.com/office/drawing/2014/main" id="{B9FB30D1-8967-D414-C427-6CF61FA2FBF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438343" y="18335625"/>
              <a:ext cx="4601633" cy="26966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24176-4461-4A84-9D81-2210ED35CD61}">
  <dimension ref="A1:AP77"/>
  <sheetViews>
    <sheetView tabSelected="1" topLeftCell="A61" zoomScale="60" zoomScaleNormal="60" workbookViewId="0">
      <selection activeCell="A65" sqref="A65"/>
    </sheetView>
  </sheetViews>
  <sheetFormatPr defaultRowHeight="18" x14ac:dyDescent="0.55000000000000004"/>
  <cols>
    <col min="1" max="1" width="20" customWidth="1"/>
    <col min="5" max="5" width="15.08203125" customWidth="1"/>
    <col min="6" max="6" width="15.5" customWidth="1"/>
  </cols>
  <sheetData>
    <row r="1" spans="1:42" ht="18.5" thickBot="1" x14ac:dyDescent="0.6">
      <c r="A1" t="s">
        <v>122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2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5" t="s">
        <v>31</v>
      </c>
      <c r="X1" s="5" t="s">
        <v>32</v>
      </c>
      <c r="Y1" s="5" t="s">
        <v>33</v>
      </c>
      <c r="Z1" s="5" t="s">
        <v>34</v>
      </c>
      <c r="AA1" s="5" t="s">
        <v>35</v>
      </c>
      <c r="AB1" s="5" t="s">
        <v>36</v>
      </c>
      <c r="AC1" s="5" t="s">
        <v>37</v>
      </c>
      <c r="AD1" s="5" t="s">
        <v>38</v>
      </c>
      <c r="AE1" s="5" t="s">
        <v>39</v>
      </c>
      <c r="AF1" s="5" t="s">
        <v>40</v>
      </c>
      <c r="AG1" s="4" t="s">
        <v>21</v>
      </c>
      <c r="AH1" s="4" t="s">
        <v>22</v>
      </c>
      <c r="AI1" s="4" t="s">
        <v>23</v>
      </c>
      <c r="AJ1" s="4" t="s">
        <v>24</v>
      </c>
      <c r="AK1" s="4" t="s">
        <v>25</v>
      </c>
      <c r="AL1" s="4" t="s">
        <v>26</v>
      </c>
      <c r="AM1" s="4" t="s">
        <v>27</v>
      </c>
      <c r="AN1" s="4" t="s">
        <v>28</v>
      </c>
      <c r="AO1" s="4" t="s">
        <v>29</v>
      </c>
      <c r="AP1" s="4" t="s">
        <v>30</v>
      </c>
    </row>
    <row r="2" spans="1:42" x14ac:dyDescent="0.55000000000000004">
      <c r="A2" s="6" t="s">
        <v>41</v>
      </c>
      <c r="B2" s="7"/>
      <c r="C2" s="7"/>
      <c r="D2" s="7"/>
      <c r="E2" s="7" t="s">
        <v>42</v>
      </c>
      <c r="F2" s="7" t="s">
        <v>42</v>
      </c>
      <c r="G2" s="7"/>
      <c r="H2" s="7"/>
      <c r="I2" s="7"/>
      <c r="J2" s="7"/>
      <c r="K2" s="7"/>
      <c r="L2" s="7"/>
      <c r="M2" s="8">
        <v>6.6682900912069423</v>
      </c>
      <c r="N2" s="9">
        <v>3.3907197386195844</v>
      </c>
      <c r="O2" s="9">
        <v>4.763224125750618</v>
      </c>
      <c r="P2" s="9">
        <v>1.2366746665178321</v>
      </c>
      <c r="Q2" s="9">
        <v>1.684184225185962</v>
      </c>
      <c r="R2" s="9">
        <v>1.1016062913076214</v>
      </c>
      <c r="S2" s="9">
        <v>0</v>
      </c>
      <c r="T2" s="9">
        <v>1.5002303540871396</v>
      </c>
      <c r="U2" s="9">
        <v>1.4229606775178667</v>
      </c>
      <c r="V2" s="9">
        <v>0</v>
      </c>
      <c r="W2" s="9">
        <v>1.5140722495894912</v>
      </c>
      <c r="X2" s="9">
        <v>0</v>
      </c>
      <c r="Y2" s="9">
        <v>0</v>
      </c>
      <c r="Z2" s="9">
        <v>0</v>
      </c>
      <c r="AA2" s="9">
        <v>0.44751797163396156</v>
      </c>
      <c r="AB2" s="9">
        <v>0</v>
      </c>
      <c r="AC2" s="9">
        <v>1.0599963296979866</v>
      </c>
      <c r="AD2" s="9">
        <v>0</v>
      </c>
      <c r="AE2" s="9">
        <v>7.6378398791540789</v>
      </c>
      <c r="AF2" s="9">
        <v>6.2327416173570027</v>
      </c>
      <c r="AG2" s="9">
        <v>4.632898728458013</v>
      </c>
      <c r="AH2" s="9">
        <v>0</v>
      </c>
      <c r="AI2" s="9">
        <v>0</v>
      </c>
      <c r="AJ2" s="9">
        <v>5.4198760380310507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9">
        <v>2.0556239273778343</v>
      </c>
    </row>
    <row r="3" spans="1:42" x14ac:dyDescent="0.55000000000000004">
      <c r="A3" s="6" t="s">
        <v>43</v>
      </c>
      <c r="B3" s="7"/>
      <c r="C3" s="7"/>
      <c r="D3" s="7"/>
      <c r="E3" s="7"/>
      <c r="F3" s="7" t="s">
        <v>44</v>
      </c>
      <c r="G3" s="7"/>
      <c r="H3" s="7"/>
      <c r="I3" s="7"/>
      <c r="J3" s="7"/>
      <c r="K3" s="7"/>
      <c r="L3" s="7"/>
      <c r="M3" s="8">
        <v>40.208536261400866</v>
      </c>
      <c r="N3" s="9">
        <v>13.700480663504131</v>
      </c>
      <c r="O3" s="9">
        <v>19.135243730130696</v>
      </c>
      <c r="P3" s="9">
        <v>5.3968995925657195</v>
      </c>
      <c r="Q3" s="9">
        <v>6.6929907920175644</v>
      </c>
      <c r="R3" s="9">
        <v>11.511754371287543</v>
      </c>
      <c r="S3" s="9">
        <v>13.234493320854249</v>
      </c>
      <c r="T3" s="9">
        <v>24.012768197972882</v>
      </c>
      <c r="U3" s="9">
        <v>9.8203885023454962</v>
      </c>
      <c r="V3" s="9">
        <v>26.264537147603967</v>
      </c>
      <c r="W3" s="9">
        <v>22.137931034482758</v>
      </c>
      <c r="X3" s="9">
        <v>8.8933540748422786</v>
      </c>
      <c r="Y3" s="9">
        <v>3.0891933999008572</v>
      </c>
      <c r="Z3" s="9">
        <v>6.8860595053413549</v>
      </c>
      <c r="AA3" s="9">
        <v>1.6506217213911016</v>
      </c>
      <c r="AB3" s="9">
        <v>9.3851347686967852</v>
      </c>
      <c r="AC3" s="9">
        <v>10.044436870805368</v>
      </c>
      <c r="AD3" s="9">
        <v>4.5956584755253971</v>
      </c>
      <c r="AE3" s="9">
        <v>11.5625</v>
      </c>
      <c r="AF3" s="9">
        <v>37.873767258382642</v>
      </c>
      <c r="AG3" s="9">
        <v>12.081585232040275</v>
      </c>
      <c r="AH3" s="9">
        <v>9.2988704691204855</v>
      </c>
      <c r="AI3" s="9">
        <v>7.7055314793788883</v>
      </c>
      <c r="AJ3" s="9">
        <v>4.9625406186063303</v>
      </c>
      <c r="AK3" s="9">
        <v>0</v>
      </c>
      <c r="AL3" s="9">
        <v>9.3882585769861588</v>
      </c>
      <c r="AM3" s="9">
        <v>1.0960186340776255</v>
      </c>
      <c r="AN3" s="9">
        <v>3.9048672566371678</v>
      </c>
      <c r="AO3" s="9">
        <v>0</v>
      </c>
      <c r="AP3" s="9">
        <v>10.665816096106946</v>
      </c>
    </row>
    <row r="4" spans="1:42" x14ac:dyDescent="0.55000000000000004">
      <c r="A4" s="6" t="s">
        <v>45</v>
      </c>
      <c r="B4" s="7"/>
      <c r="C4" s="7"/>
      <c r="D4" s="7"/>
      <c r="E4" s="7"/>
      <c r="F4" s="7" t="s">
        <v>46</v>
      </c>
      <c r="G4" s="7"/>
      <c r="H4" s="7"/>
      <c r="I4" s="7"/>
      <c r="J4" s="7"/>
      <c r="K4" s="7"/>
      <c r="L4" s="7"/>
      <c r="M4" s="8">
        <v>46.612946072788453</v>
      </c>
      <c r="N4" s="9">
        <v>28.845308033049545</v>
      </c>
      <c r="O4" s="9">
        <v>43.236709643235606</v>
      </c>
      <c r="P4" s="9">
        <v>21.360997934922139</v>
      </c>
      <c r="Q4" s="9">
        <v>17.054838286856505</v>
      </c>
      <c r="R4" s="9">
        <v>28.051535179452859</v>
      </c>
      <c r="S4" s="9">
        <v>36.095039564366544</v>
      </c>
      <c r="T4" s="9">
        <v>31.214624193760692</v>
      </c>
      <c r="U4" s="9">
        <v>23.15744734439442</v>
      </c>
      <c r="V4" s="9">
        <v>44.727688074347128</v>
      </c>
      <c r="W4" s="9">
        <v>15.302298850574713</v>
      </c>
      <c r="X4" s="9">
        <v>16.572033532106129</v>
      </c>
      <c r="Y4" s="9">
        <v>7.2227533460803057</v>
      </c>
      <c r="Z4" s="9">
        <v>8.785172853052833</v>
      </c>
      <c r="AA4" s="9">
        <v>4.940742179910627</v>
      </c>
      <c r="AB4" s="9">
        <v>19.697380552090678</v>
      </c>
      <c r="AC4" s="9">
        <v>20.691327600671141</v>
      </c>
      <c r="AD4" s="9">
        <v>11.252882271559391</v>
      </c>
      <c r="AE4" s="9">
        <v>14.118472162278808</v>
      </c>
      <c r="AF4" s="9">
        <v>39.616863905325445</v>
      </c>
      <c r="AG4" s="9">
        <v>16.489705028077196</v>
      </c>
      <c r="AH4" s="9">
        <v>19.664742428941604</v>
      </c>
      <c r="AI4" s="9">
        <v>21.548622327411127</v>
      </c>
      <c r="AJ4" s="9">
        <v>7.09817667589361</v>
      </c>
      <c r="AK4" s="9">
        <v>1.9549045762364048</v>
      </c>
      <c r="AL4" s="9">
        <v>31.904626353815079</v>
      </c>
      <c r="AM4" s="9">
        <v>3.234396431351712</v>
      </c>
      <c r="AN4" s="9">
        <v>6.3191784440628718</v>
      </c>
      <c r="AO4" s="9">
        <v>0.52118497018645293</v>
      </c>
      <c r="AP4" s="9">
        <v>18.292441965495438</v>
      </c>
    </row>
    <row r="5" spans="1:42" x14ac:dyDescent="0.55000000000000004">
      <c r="A5" s="6" t="s">
        <v>47</v>
      </c>
      <c r="B5" s="7"/>
      <c r="C5" s="7" t="s">
        <v>44</v>
      </c>
      <c r="D5" s="7"/>
      <c r="E5" s="7" t="s">
        <v>44</v>
      </c>
      <c r="F5" s="7"/>
      <c r="G5" s="7"/>
      <c r="H5" s="7"/>
      <c r="I5" s="7"/>
      <c r="J5" s="7"/>
      <c r="K5" s="7"/>
      <c r="L5" s="7"/>
      <c r="M5" s="8">
        <v>3.1636854688745242</v>
      </c>
      <c r="N5" s="9">
        <v>1.5557161257893248</v>
      </c>
      <c r="O5" s="9">
        <v>1.4204344754503708</v>
      </c>
      <c r="P5" s="9">
        <v>0.8413796952614836</v>
      </c>
      <c r="Q5" s="9">
        <v>1.415358652554314</v>
      </c>
      <c r="R5" s="9">
        <v>1.8317577177277671</v>
      </c>
      <c r="S5" s="9">
        <v>1.0406917382795882</v>
      </c>
      <c r="T5" s="9">
        <v>1.4710576543372382</v>
      </c>
      <c r="U5" s="9">
        <v>1.4473601360073041</v>
      </c>
      <c r="V5" s="9">
        <v>0.94183194019002126</v>
      </c>
      <c r="W5" s="9">
        <v>0.72883415435139576</v>
      </c>
      <c r="X5" s="9">
        <v>0.95529772707631144</v>
      </c>
      <c r="Y5" s="9">
        <v>0.58726364988315272</v>
      </c>
      <c r="Z5" s="9">
        <v>0.56951328717191974</v>
      </c>
      <c r="AA5" s="9">
        <v>0.34221391101612586</v>
      </c>
      <c r="AB5" s="9">
        <v>1.269998373013721</v>
      </c>
      <c r="AC5" s="9">
        <v>0.80515939597315433</v>
      </c>
      <c r="AD5" s="9">
        <v>1.1153238026220436</v>
      </c>
      <c r="AE5" s="9">
        <v>2.5387084592145013</v>
      </c>
      <c r="AF5" s="9">
        <v>1.6261834319526627</v>
      </c>
      <c r="AG5" s="9">
        <v>1.0861195378558059</v>
      </c>
      <c r="AH5" s="9">
        <v>0.7894710513941553</v>
      </c>
      <c r="AI5" s="9">
        <v>0.66500887531383435</v>
      </c>
      <c r="AJ5" s="9">
        <v>0.81347033337345054</v>
      </c>
      <c r="AK5" s="9">
        <v>0.13511953621998768</v>
      </c>
      <c r="AL5" s="9">
        <v>0.79507407859243895</v>
      </c>
      <c r="AM5" s="9">
        <v>0.45683146539473846</v>
      </c>
      <c r="AN5" s="9">
        <v>0.51215163122440899</v>
      </c>
      <c r="AO5" s="9">
        <v>0.1758959838470518</v>
      </c>
      <c r="AP5" s="9">
        <v>0.85248057989341519</v>
      </c>
    </row>
    <row r="6" spans="1:42" x14ac:dyDescent="0.55000000000000004">
      <c r="A6" s="6" t="s">
        <v>48</v>
      </c>
      <c r="B6" s="7" t="s">
        <v>42</v>
      </c>
      <c r="C6" s="7"/>
      <c r="D6" s="7"/>
      <c r="E6" s="7" t="s">
        <v>42</v>
      </c>
      <c r="F6" s="7" t="s">
        <v>44</v>
      </c>
      <c r="G6" s="7"/>
      <c r="H6" s="7"/>
      <c r="I6" s="7"/>
      <c r="J6" s="7"/>
      <c r="K6" s="7"/>
      <c r="L6" s="7"/>
      <c r="M6" s="8">
        <v>2.5792526343752766</v>
      </c>
      <c r="N6" s="9">
        <v>1.8434859099619865</v>
      </c>
      <c r="O6" s="9">
        <v>1.4694454256446485</v>
      </c>
      <c r="P6" s="9">
        <v>1.3663001618574537</v>
      </c>
      <c r="Q6" s="9">
        <v>1.3959022839728674</v>
      </c>
      <c r="R6" s="9">
        <v>1.2393332217853259</v>
      </c>
      <c r="S6" s="9">
        <v>1.9820471369012167</v>
      </c>
      <c r="T6" s="9">
        <v>1.1549295774647887</v>
      </c>
      <c r="U6" s="9">
        <v>1.618392469225199</v>
      </c>
      <c r="V6" s="9">
        <v>1.0017976740563834</v>
      </c>
      <c r="W6" s="9">
        <v>0.54770114942528736</v>
      </c>
      <c r="X6" s="9">
        <v>1.1533791374989197</v>
      </c>
      <c r="Y6" s="9">
        <v>0.31346930104100273</v>
      </c>
      <c r="Z6" s="9">
        <v>0.48611373869612928</v>
      </c>
      <c r="AA6" s="9">
        <v>0.37356712648144552</v>
      </c>
      <c r="AB6" s="9">
        <v>0.68162590162156289</v>
      </c>
      <c r="AC6" s="9">
        <v>0.30050597734899326</v>
      </c>
      <c r="AD6" s="9">
        <v>0.46108109888661963</v>
      </c>
      <c r="AE6" s="9">
        <v>1.6151003452740613</v>
      </c>
      <c r="AF6" s="9">
        <v>1.9309664694280078</v>
      </c>
      <c r="AG6" s="9">
        <v>0.57906796617827405</v>
      </c>
      <c r="AH6" s="9">
        <v>1.1150240613088152</v>
      </c>
      <c r="AI6" s="9">
        <v>0.25761198087409848</v>
      </c>
      <c r="AJ6" s="9">
        <v>0.54164159345288243</v>
      </c>
      <c r="AK6" s="9">
        <v>0.21125333470141594</v>
      </c>
      <c r="AL6" s="9">
        <v>0.71398072465536178</v>
      </c>
      <c r="AM6" s="9">
        <v>0.23216293696788465</v>
      </c>
      <c r="AN6" s="9">
        <v>0.3851043455289922</v>
      </c>
      <c r="AO6" s="9">
        <v>0.12304003533457424</v>
      </c>
      <c r="AP6" s="9">
        <v>0.71749954836961427</v>
      </c>
    </row>
    <row r="7" spans="1:42" x14ac:dyDescent="0.55000000000000004">
      <c r="A7" s="6" t="s">
        <v>49</v>
      </c>
      <c r="B7" s="7" t="s">
        <v>42</v>
      </c>
      <c r="C7" s="7"/>
      <c r="D7" s="7"/>
      <c r="E7" s="7"/>
      <c r="F7" s="7" t="s">
        <v>46</v>
      </c>
      <c r="G7" s="7"/>
      <c r="H7" s="7"/>
      <c r="I7" s="7"/>
      <c r="J7" s="7"/>
      <c r="K7" s="7"/>
      <c r="L7" s="7"/>
      <c r="M7" s="8">
        <v>2.6348180288674401</v>
      </c>
      <c r="N7" s="9">
        <v>3.9251829977066381</v>
      </c>
      <c r="O7" s="9">
        <v>2.188824620275521</v>
      </c>
      <c r="P7" s="9">
        <v>2.0266367137355585</v>
      </c>
      <c r="Q7" s="9">
        <v>1.924501097748796</v>
      </c>
      <c r="R7" s="9">
        <v>1.6392328285785998</v>
      </c>
      <c r="S7" s="9">
        <v>7.6712328767123292</v>
      </c>
      <c r="T7" s="9">
        <v>1.4438758720547582</v>
      </c>
      <c r="U7" s="9">
        <v>3.2858199792211065</v>
      </c>
      <c r="V7" s="9">
        <v>1.1529126213592233</v>
      </c>
      <c r="W7" s="9">
        <v>1.4173563218390806</v>
      </c>
      <c r="X7" s="9">
        <v>2.0762682568490192</v>
      </c>
      <c r="Y7" s="9">
        <v>0.54305644076198567</v>
      </c>
      <c r="Z7" s="9">
        <v>0.60243167227918815</v>
      </c>
      <c r="AA7" s="9">
        <v>0.84823683699242269</v>
      </c>
      <c r="AB7" s="9">
        <v>1.2320082433971473</v>
      </c>
      <c r="AC7" s="9">
        <v>1.0537568162751678</v>
      </c>
      <c r="AD7" s="9">
        <v>1.946439159364912</v>
      </c>
      <c r="AE7" s="9">
        <v>2.4360703495899871</v>
      </c>
      <c r="AF7" s="9">
        <v>9.553254437869823</v>
      </c>
      <c r="AG7" s="9">
        <v>1.9921900212999419</v>
      </c>
      <c r="AH7" s="9">
        <v>2.156513561373846</v>
      </c>
      <c r="AI7" s="9">
        <v>0.8849727343962388</v>
      </c>
      <c r="AJ7" s="9">
        <v>1.5216933445661331</v>
      </c>
      <c r="AK7" s="9">
        <v>0.46581931048635344</v>
      </c>
      <c r="AL7" s="9">
        <v>1.8341059737302263</v>
      </c>
      <c r="AM7" s="9">
        <v>0.39934138173909817</v>
      </c>
      <c r="AN7" s="9">
        <v>0.61737220974772156</v>
      </c>
      <c r="AO7" s="9">
        <v>0.15682083477931663</v>
      </c>
      <c r="AP7" s="9">
        <v>4.7113517297443774</v>
      </c>
    </row>
    <row r="8" spans="1:42" x14ac:dyDescent="0.55000000000000004">
      <c r="A8" s="6" t="s">
        <v>50</v>
      </c>
      <c r="B8" s="7"/>
      <c r="C8" s="7" t="s">
        <v>42</v>
      </c>
      <c r="D8" s="7"/>
      <c r="E8" s="7" t="s">
        <v>44</v>
      </c>
      <c r="F8" s="7" t="s">
        <v>42</v>
      </c>
      <c r="G8" s="7"/>
      <c r="H8" s="7"/>
      <c r="I8" s="7"/>
      <c r="J8" s="7"/>
      <c r="K8" s="7"/>
      <c r="L8" s="7"/>
      <c r="M8" s="8">
        <v>6.3723102807048608</v>
      </c>
      <c r="N8" s="9">
        <v>3.2953724356759131</v>
      </c>
      <c r="O8" s="9">
        <v>3.0039076298127871</v>
      </c>
      <c r="P8" s="9">
        <v>2.4822096333091475</v>
      </c>
      <c r="Q8" s="9">
        <v>2.5634072811875348</v>
      </c>
      <c r="R8" s="9">
        <v>2.8773111352798462</v>
      </c>
      <c r="S8" s="9">
        <v>2.9624351229473325</v>
      </c>
      <c r="T8" s="9">
        <v>3.2560550217190993</v>
      </c>
      <c r="U8" s="9">
        <v>2.9220319239366561</v>
      </c>
      <c r="V8" s="9">
        <v>2.3137427963241786</v>
      </c>
      <c r="W8" s="9">
        <v>1.6145648604269296</v>
      </c>
      <c r="X8" s="9">
        <v>1.8496888773658282</v>
      </c>
      <c r="Y8" s="9">
        <v>1.3050952482118829</v>
      </c>
      <c r="Z8" s="9">
        <v>1.2271242448320658</v>
      </c>
      <c r="AA8" s="9">
        <v>0.98443267923061983</v>
      </c>
      <c r="AB8" s="9">
        <v>1.8928629535224253</v>
      </c>
      <c r="AC8" s="9">
        <v>1.6580589345637584</v>
      </c>
      <c r="AD8" s="9">
        <v>2.3301930298438633</v>
      </c>
      <c r="AE8" s="9">
        <v>4.2893558480794134</v>
      </c>
      <c r="AF8" s="9">
        <v>4.5914694280078896</v>
      </c>
      <c r="AG8" s="9">
        <v>2.2895823920480214</v>
      </c>
      <c r="AH8" s="9">
        <v>1.7719328084199575</v>
      </c>
      <c r="AI8" s="9">
        <v>1.1773783442342443</v>
      </c>
      <c r="AJ8" s="9">
        <v>1.6259477674810445</v>
      </c>
      <c r="AK8" s="9">
        <v>0.20327570285245231</v>
      </c>
      <c r="AL8" s="9">
        <v>1.3558144578639881</v>
      </c>
      <c r="AM8" s="9">
        <v>1.0981810767728941</v>
      </c>
      <c r="AN8" s="9">
        <v>1.3406584334962357</v>
      </c>
      <c r="AO8" s="9">
        <v>0.30616462125753224</v>
      </c>
      <c r="AP8" s="9">
        <v>1.7073886731099268</v>
      </c>
    </row>
    <row r="9" spans="1:42" x14ac:dyDescent="0.55000000000000004">
      <c r="A9" s="6" t="s">
        <v>51</v>
      </c>
      <c r="B9" s="7"/>
      <c r="C9" s="7"/>
      <c r="D9" s="7" t="s">
        <v>42</v>
      </c>
      <c r="E9" s="7" t="s">
        <v>44</v>
      </c>
      <c r="F9" s="7" t="s">
        <v>42</v>
      </c>
      <c r="G9" s="7"/>
      <c r="H9" s="7"/>
      <c r="I9" s="7"/>
      <c r="J9" s="7"/>
      <c r="K9" s="7"/>
      <c r="L9" s="7"/>
      <c r="M9" s="8">
        <v>6.4836624457628629</v>
      </c>
      <c r="N9" s="9">
        <v>4.543212591498853</v>
      </c>
      <c r="O9" s="9">
        <v>3.8819101024373013</v>
      </c>
      <c r="P9" s="9">
        <v>3.0604314338337892</v>
      </c>
      <c r="Q9" s="9">
        <v>3.2237359504538454</v>
      </c>
      <c r="R9" s="9">
        <v>3.6263908642181883</v>
      </c>
      <c r="S9" s="9">
        <v>4.5573470603250232</v>
      </c>
      <c r="T9" s="9">
        <v>3.0528498091351852</v>
      </c>
      <c r="U9" s="9">
        <v>4.8752479299814251</v>
      </c>
      <c r="V9" s="9">
        <v>2.6630886246819996</v>
      </c>
      <c r="W9" s="9">
        <v>2.2073891625615762</v>
      </c>
      <c r="X9" s="9">
        <v>3.1341284245095498</v>
      </c>
      <c r="Y9" s="9">
        <v>1.4474187380497132</v>
      </c>
      <c r="Z9" s="9">
        <v>1.4624717797369051</v>
      </c>
      <c r="AA9" s="9">
        <v>1.7884447250825724</v>
      </c>
      <c r="AB9" s="9">
        <v>1.9887195617983622</v>
      </c>
      <c r="AC9" s="9">
        <v>1.7141621224832215</v>
      </c>
      <c r="AD9" s="9">
        <v>2.5716450359048686</v>
      </c>
      <c r="AE9" s="9">
        <v>4.1542134225291321</v>
      </c>
      <c r="AF9" s="9">
        <v>7.3466469428007883</v>
      </c>
      <c r="AG9" s="9">
        <v>3.4797973278254695</v>
      </c>
      <c r="AH9" s="9">
        <v>2.9736476143787582</v>
      </c>
      <c r="AI9" s="9">
        <v>1.8800873138982617</v>
      </c>
      <c r="AJ9" s="9">
        <v>1.583373450475388</v>
      </c>
      <c r="AK9" s="9">
        <v>0.73082546685819827</v>
      </c>
      <c r="AL9" s="9">
        <v>2.1679001802827593</v>
      </c>
      <c r="AM9" s="9">
        <v>1.0735910141238401</v>
      </c>
      <c r="AN9" s="9">
        <v>1.6979262977149652</v>
      </c>
      <c r="AO9" s="9">
        <v>0.3642970943622425</v>
      </c>
      <c r="AP9" s="9">
        <v>2.7035441694517206</v>
      </c>
    </row>
    <row r="10" spans="1:42" x14ac:dyDescent="0.55000000000000004">
      <c r="A10" s="6" t="s">
        <v>52</v>
      </c>
      <c r="B10" s="7"/>
      <c r="C10" s="7"/>
      <c r="D10" s="7" t="s">
        <v>42</v>
      </c>
      <c r="E10" s="7" t="s">
        <v>42</v>
      </c>
      <c r="F10" s="7" t="s">
        <v>44</v>
      </c>
      <c r="G10" s="7"/>
      <c r="H10" s="7"/>
      <c r="I10" s="7"/>
      <c r="J10" s="7"/>
      <c r="K10" s="7"/>
      <c r="L10" s="7"/>
      <c r="M10" s="8">
        <v>10.586203843088638</v>
      </c>
      <c r="N10" s="9">
        <v>9.9698407213094153</v>
      </c>
      <c r="O10" s="9">
        <v>7.3148843164959381</v>
      </c>
      <c r="P10" s="9">
        <v>5.7677764134620748</v>
      </c>
      <c r="Q10" s="9">
        <v>6.5909984598748235</v>
      </c>
      <c r="R10" s="9">
        <v>6.5829708023090436</v>
      </c>
      <c r="S10" s="9">
        <v>10.448821577469582</v>
      </c>
      <c r="T10" s="9">
        <v>5.4710741082006056</v>
      </c>
      <c r="U10" s="9">
        <v>9.6976041305921985</v>
      </c>
      <c r="V10" s="9">
        <v>5.3855589014069878</v>
      </c>
      <c r="W10" s="9">
        <v>4.5351395730706079</v>
      </c>
      <c r="X10" s="9">
        <v>5.9584305591565121</v>
      </c>
      <c r="Y10" s="9">
        <v>2.5355852984916081</v>
      </c>
      <c r="Z10" s="9">
        <v>2.5612017102425368</v>
      </c>
      <c r="AA10" s="9">
        <v>3.5518263065863609</v>
      </c>
      <c r="AB10" s="9">
        <v>3.612451868322577</v>
      </c>
      <c r="AC10" s="9">
        <v>3.3770710989932886</v>
      </c>
      <c r="AD10" s="9">
        <v>3.942618090783319</v>
      </c>
      <c r="AE10" s="9">
        <v>6.8145770392749245</v>
      </c>
      <c r="AF10" s="9">
        <v>15.254930966469429</v>
      </c>
      <c r="AG10" s="9">
        <v>6.5868456722390754</v>
      </c>
      <c r="AH10" s="9">
        <v>6.5260672516082554</v>
      </c>
      <c r="AI10" s="9">
        <v>3.4846001311307635</v>
      </c>
      <c r="AJ10" s="9">
        <v>2.9442472018293415</v>
      </c>
      <c r="AK10" s="9">
        <v>1.8334444900471987</v>
      </c>
      <c r="AL10" s="9">
        <v>4.8557737925799414</v>
      </c>
      <c r="AM10" s="9">
        <v>1.9085410308055408</v>
      </c>
      <c r="AN10" s="9">
        <v>3.3124752344472328</v>
      </c>
      <c r="AO10" s="9">
        <v>0.64852351957598509</v>
      </c>
      <c r="AP10" s="9">
        <v>6.5446888266642578</v>
      </c>
    </row>
    <row r="11" spans="1:42" x14ac:dyDescent="0.55000000000000004">
      <c r="A11" s="6" t="s">
        <v>53</v>
      </c>
      <c r="B11" s="7"/>
      <c r="C11" s="7"/>
      <c r="D11" s="7" t="s">
        <v>42</v>
      </c>
      <c r="E11" s="7"/>
      <c r="F11" s="7" t="s">
        <v>46</v>
      </c>
      <c r="G11" s="7"/>
      <c r="H11" s="7"/>
      <c r="I11" s="7"/>
      <c r="J11" s="7"/>
      <c r="K11" s="7"/>
      <c r="L11" s="7"/>
      <c r="M11" s="8">
        <v>22.128530948375101</v>
      </c>
      <c r="N11" s="9">
        <v>32.496622789104961</v>
      </c>
      <c r="O11" s="9">
        <v>20.560314376545392</v>
      </c>
      <c r="P11" s="9">
        <v>16.522018195010325</v>
      </c>
      <c r="Q11" s="9">
        <v>16.475652914768819</v>
      </c>
      <c r="R11" s="9">
        <v>12.953860955408683</v>
      </c>
      <c r="S11" s="9">
        <v>31.842933719050453</v>
      </c>
      <c r="T11" s="9">
        <v>13.20619981571673</v>
      </c>
      <c r="U11" s="9">
        <v>29.820860749929164</v>
      </c>
      <c r="V11" s="9">
        <v>12.016185556305487</v>
      </c>
      <c r="W11" s="9">
        <v>14.974220032840723</v>
      </c>
      <c r="X11" s="9">
        <v>16.852043902860601</v>
      </c>
      <c r="Y11" s="9">
        <v>6.4207563203739122</v>
      </c>
      <c r="Z11" s="9">
        <v>5.6926103901017822</v>
      </c>
      <c r="AA11" s="9">
        <v>8.1144355935496399</v>
      </c>
      <c r="AB11" s="9">
        <v>13.632789196811107</v>
      </c>
      <c r="AC11" s="9">
        <v>10.468487835570469</v>
      </c>
      <c r="AD11" s="9">
        <v>8.8204097766651302</v>
      </c>
      <c r="AE11" s="9">
        <v>12.37834484246871</v>
      </c>
      <c r="AF11" s="9">
        <v>45.500986193293883</v>
      </c>
      <c r="AG11" s="9">
        <v>11.903924352933583</v>
      </c>
      <c r="AH11" s="9">
        <v>19.048452772803216</v>
      </c>
      <c r="AI11" s="9">
        <v>12.652119680808532</v>
      </c>
      <c r="AJ11" s="9">
        <v>7.3142074858587076</v>
      </c>
      <c r="AK11" s="9">
        <v>4.7901703262877078</v>
      </c>
      <c r="AL11" s="9">
        <v>20.453282366177326</v>
      </c>
      <c r="AM11" s="9">
        <v>4.3165445401411153</v>
      </c>
      <c r="AN11" s="9">
        <v>7.4319772817329284</v>
      </c>
      <c r="AO11" s="9">
        <v>1.2191611193488343</v>
      </c>
      <c r="AP11" s="9">
        <v>22.904999548369613</v>
      </c>
    </row>
    <row r="12" spans="1:42" x14ac:dyDescent="0.55000000000000004">
      <c r="A12" s="6" t="s">
        <v>54</v>
      </c>
      <c r="B12" s="7"/>
      <c r="C12" s="7"/>
      <c r="D12" s="7"/>
      <c r="E12" s="7" t="s">
        <v>46</v>
      </c>
      <c r="F12" s="7" t="s">
        <v>42</v>
      </c>
      <c r="G12" s="7"/>
      <c r="H12" s="7"/>
      <c r="I12" s="7"/>
      <c r="J12" s="7"/>
      <c r="K12" s="7"/>
      <c r="L12" s="7"/>
      <c r="M12" s="8">
        <v>6.9799876029398744</v>
      </c>
      <c r="N12" s="9">
        <v>2.812823976626559</v>
      </c>
      <c r="O12" s="9">
        <v>4.1672553867891207</v>
      </c>
      <c r="P12" s="9">
        <v>2.2763995088463473</v>
      </c>
      <c r="Q12" s="9">
        <v>3.1690942753219513</v>
      </c>
      <c r="R12" s="9">
        <v>4.1443570651719233</v>
      </c>
      <c r="S12" s="9">
        <v>4.1640432230068924</v>
      </c>
      <c r="T12" s="9">
        <v>3.6119520863498749</v>
      </c>
      <c r="U12" s="9">
        <v>3.1545351509618111</v>
      </c>
      <c r="V12" s="9">
        <v>2.9050931934998183</v>
      </c>
      <c r="W12" s="9">
        <v>1.968144499178982</v>
      </c>
      <c r="X12" s="9">
        <v>2.2418114251145105</v>
      </c>
      <c r="Y12" s="9">
        <v>2.1542383683875079</v>
      </c>
      <c r="Z12" s="9">
        <v>1.2382546949689104</v>
      </c>
      <c r="AA12" s="9">
        <v>2.5361861278414608</v>
      </c>
      <c r="AB12" s="9">
        <v>2.7670969141493575</v>
      </c>
      <c r="AC12" s="9">
        <v>1.5158347315436242</v>
      </c>
      <c r="AD12" s="9">
        <v>2.54199881415113</v>
      </c>
      <c r="AE12" s="9">
        <v>3.0723996547259387</v>
      </c>
      <c r="AF12" s="9">
        <v>6.5103550295857984</v>
      </c>
      <c r="AG12" s="9">
        <v>3.6639127347834504</v>
      </c>
      <c r="AH12" s="9">
        <v>2.1262993606995289</v>
      </c>
      <c r="AI12" s="9">
        <v>1.8062463019525692</v>
      </c>
      <c r="AJ12" s="9">
        <v>1.4157840895414611</v>
      </c>
      <c r="AK12" s="9">
        <v>0.96186897188590192</v>
      </c>
      <c r="AL12" s="9">
        <v>2.4523877299282937</v>
      </c>
      <c r="AM12" s="9">
        <v>1.0149888170820616</v>
      </c>
      <c r="AN12" s="9">
        <v>1.5374785365209354</v>
      </c>
      <c r="AO12" s="9">
        <v>0.47776603464050221</v>
      </c>
      <c r="AP12" s="9">
        <v>2.2517726492638426</v>
      </c>
    </row>
    <row r="13" spans="1:42" x14ac:dyDescent="0.55000000000000004">
      <c r="A13" s="6" t="s">
        <v>55</v>
      </c>
      <c r="B13" s="7"/>
      <c r="C13" s="7"/>
      <c r="D13" s="7"/>
      <c r="E13" s="7" t="s">
        <v>44</v>
      </c>
      <c r="F13" s="7" t="s">
        <v>44</v>
      </c>
      <c r="G13" s="7"/>
      <c r="H13" s="7"/>
      <c r="I13" s="7"/>
      <c r="J13" s="7"/>
      <c r="K13" s="7"/>
      <c r="L13" s="7"/>
      <c r="M13" s="8">
        <v>66.902063225006643</v>
      </c>
      <c r="N13" s="9">
        <v>44.808519996230089</v>
      </c>
      <c r="O13" s="9">
        <v>43.017043447545042</v>
      </c>
      <c r="P13" s="9">
        <v>35.762125355807335</v>
      </c>
      <c r="Q13" s="9">
        <v>0.270615558541141</v>
      </c>
      <c r="R13" s="9">
        <v>38.041705011294233</v>
      </c>
      <c r="S13" s="9">
        <v>39.341019314217647</v>
      </c>
      <c r="T13" s="9">
        <v>36.591746742135051</v>
      </c>
      <c r="U13" s="9">
        <v>41.469634480370246</v>
      </c>
      <c r="V13" s="9">
        <v>31.572542962463007</v>
      </c>
      <c r="W13" s="9">
        <v>15.507389162561577</v>
      </c>
      <c r="X13" s="9">
        <v>14.478653530377668</v>
      </c>
      <c r="Y13" s="9">
        <v>11.733057148927131</v>
      </c>
      <c r="Z13" s="9">
        <v>12.695649980450769</v>
      </c>
      <c r="AA13" s="9">
        <v>8.7045851952593747</v>
      </c>
      <c r="AB13" s="9">
        <v>16.934215521449104</v>
      </c>
      <c r="AC13" s="9">
        <v>18.373794043624162</v>
      </c>
      <c r="AD13" s="9">
        <v>20.744120166018842</v>
      </c>
      <c r="AE13" s="9">
        <v>34.31835347432024</v>
      </c>
      <c r="AF13" s="9">
        <v>38.116370808678504</v>
      </c>
      <c r="AG13" s="9">
        <v>18.790744207061252</v>
      </c>
      <c r="AH13" s="9">
        <v>12.562404330035115</v>
      </c>
      <c r="AI13" s="9">
        <v>12.025650456558937</v>
      </c>
      <c r="AJ13" s="9">
        <v>16.236911782404622</v>
      </c>
      <c r="AK13" s="9">
        <v>4.440924481838703</v>
      </c>
      <c r="AL13" s="9">
        <v>15.476868230924593</v>
      </c>
      <c r="AM13" s="9">
        <v>10.110655281920744</v>
      </c>
      <c r="AN13" s="9">
        <v>14.551908598599923</v>
      </c>
      <c r="AO13" s="9">
        <v>2.1392008707448658</v>
      </c>
      <c r="AP13" s="9">
        <v>13.838519555595699</v>
      </c>
    </row>
    <row r="14" spans="1:42" x14ac:dyDescent="0.55000000000000004">
      <c r="A14" s="6" t="s">
        <v>56</v>
      </c>
      <c r="B14" s="7"/>
      <c r="C14" s="7"/>
      <c r="D14" s="7"/>
      <c r="E14" s="7" t="s">
        <v>42</v>
      </c>
      <c r="F14" s="7" t="s">
        <v>46</v>
      </c>
      <c r="G14" s="7"/>
      <c r="H14" s="7"/>
      <c r="I14" s="7"/>
      <c r="J14" s="7"/>
      <c r="K14" s="7"/>
      <c r="L14" s="7"/>
      <c r="M14" s="8">
        <v>171.4203488886921</v>
      </c>
      <c r="N14" s="9">
        <v>120.11875215984418</v>
      </c>
      <c r="O14" s="9">
        <v>135.78461674320027</v>
      </c>
      <c r="P14" s="9">
        <v>96.493553608304964</v>
      </c>
      <c r="Q14" s="9">
        <v>68.543762493036667</v>
      </c>
      <c r="R14" s="9">
        <v>107.13837530327115</v>
      </c>
      <c r="S14" s="9">
        <v>136.15034459286989</v>
      </c>
      <c r="T14" s="9">
        <v>125.90660787152824</v>
      </c>
      <c r="U14" s="9">
        <v>109.36466958410729</v>
      </c>
      <c r="V14" s="9">
        <v>93.670499974040808</v>
      </c>
      <c r="W14" s="9">
        <v>36.870279146141215</v>
      </c>
      <c r="X14" s="9">
        <v>48.368766744447328</v>
      </c>
      <c r="Y14" s="9">
        <v>31.493874371503434</v>
      </c>
      <c r="Z14" s="9">
        <v>36.626433084868893</v>
      </c>
      <c r="AA14" s="9">
        <v>24.931999222848262</v>
      </c>
      <c r="AB14" s="9">
        <v>45.445794240468572</v>
      </c>
      <c r="AC14" s="9">
        <v>47.053271812080538</v>
      </c>
      <c r="AD14" s="9">
        <v>55.504315172277487</v>
      </c>
      <c r="AE14" s="9">
        <v>78.892425550280535</v>
      </c>
      <c r="AF14" s="9">
        <v>106.97731755424063</v>
      </c>
      <c r="AG14" s="9">
        <v>57.948751048860778</v>
      </c>
      <c r="AH14" s="9">
        <v>40.2063970065931</v>
      </c>
      <c r="AI14" s="9">
        <v>33.581868773287702</v>
      </c>
      <c r="AJ14" s="9">
        <v>41.521242026718021</v>
      </c>
      <c r="AK14" s="9">
        <v>13.778729735276011</v>
      </c>
      <c r="AL14" s="9">
        <v>45.409567185826795</v>
      </c>
      <c r="AM14" s="9">
        <v>22.129820702608523</v>
      </c>
      <c r="AN14" s="9">
        <v>41.475696737551182</v>
      </c>
      <c r="AO14" s="9">
        <v>5.4551692589204022</v>
      </c>
      <c r="AP14" s="9">
        <v>46.983673561557218</v>
      </c>
    </row>
    <row r="15" spans="1:42" x14ac:dyDescent="0.55000000000000004">
      <c r="A15" s="6" t="s">
        <v>57</v>
      </c>
      <c r="B15" s="7"/>
      <c r="C15" s="7"/>
      <c r="D15" s="7"/>
      <c r="E15" s="7"/>
      <c r="F15" s="7" t="s">
        <v>58</v>
      </c>
      <c r="G15" s="7"/>
      <c r="H15" s="7"/>
      <c r="I15" s="7"/>
      <c r="J15" s="7"/>
      <c r="K15" s="7"/>
      <c r="L15" s="7"/>
      <c r="M15" s="8">
        <v>382.27220402018946</v>
      </c>
      <c r="N15" s="9">
        <v>322.28016713266942</v>
      </c>
      <c r="O15" s="9">
        <v>349.98675379724477</v>
      </c>
      <c r="P15" s="9">
        <v>241.69782887760229</v>
      </c>
      <c r="Q15" s="9">
        <v>167.81629911197038</v>
      </c>
      <c r="R15" s="9">
        <v>252.80264368777713</v>
      </c>
      <c r="S15" s="9">
        <v>345.78405513485916</v>
      </c>
      <c r="T15" s="9">
        <v>317.69119389232594</v>
      </c>
      <c r="U15" s="9">
        <v>312.47835531908197</v>
      </c>
      <c r="V15" s="9">
        <v>267.12982191994183</v>
      </c>
      <c r="W15" s="9">
        <v>120.44991789819377</v>
      </c>
      <c r="X15" s="9">
        <v>117.0685334024717</v>
      </c>
      <c r="Y15" s="9">
        <v>80.686566107216208</v>
      </c>
      <c r="Z15" s="9">
        <v>86.855348291649321</v>
      </c>
      <c r="AA15" s="9">
        <v>48.193122207110939</v>
      </c>
      <c r="AB15" s="9">
        <v>142.44264873366234</v>
      </c>
      <c r="AC15" s="9">
        <v>131.89492449664431</v>
      </c>
      <c r="AD15" s="9">
        <v>102.05217735028657</v>
      </c>
      <c r="AE15" s="9">
        <v>132.86712343547691</v>
      </c>
      <c r="AF15" s="9">
        <v>292.08086785009863</v>
      </c>
      <c r="AG15" s="9">
        <v>118.06460982379139</v>
      </c>
      <c r="AH15" s="9">
        <v>123.91073804688205</v>
      </c>
      <c r="AI15" s="9">
        <v>108.23485199814498</v>
      </c>
      <c r="AJ15" s="9">
        <v>97.866770971236008</v>
      </c>
      <c r="AK15" s="9">
        <v>32.990457623640467</v>
      </c>
      <c r="AL15" s="9">
        <v>196.44043213641845</v>
      </c>
      <c r="AM15" s="9">
        <v>55.333819368072454</v>
      </c>
      <c r="AN15" s="9">
        <v>81.070862501651035</v>
      </c>
      <c r="AO15" s="9">
        <v>10.740369751080545</v>
      </c>
      <c r="AP15" s="9">
        <v>141.21070815644475</v>
      </c>
    </row>
    <row r="16" spans="1:42" x14ac:dyDescent="0.55000000000000004">
      <c r="A16" s="6" t="s">
        <v>59</v>
      </c>
      <c r="B16" s="7"/>
      <c r="C16" s="7"/>
      <c r="D16" s="7"/>
      <c r="E16" s="7"/>
      <c r="F16" s="7" t="s">
        <v>46</v>
      </c>
      <c r="G16" s="7" t="s">
        <v>42</v>
      </c>
      <c r="H16" s="7"/>
      <c r="I16" s="7"/>
      <c r="J16" s="7"/>
      <c r="K16" s="7"/>
      <c r="L16" s="7"/>
      <c r="M16" s="8">
        <v>6.3191800230231117</v>
      </c>
      <c r="N16" s="9">
        <v>8.9692438189186632</v>
      </c>
      <c r="O16" s="9">
        <v>8.6911647827622751</v>
      </c>
      <c r="P16" s="9">
        <v>6.2803482725902775</v>
      </c>
      <c r="Q16" s="9">
        <v>4.214454238621097</v>
      </c>
      <c r="R16" s="9">
        <v>5.8927675060654234</v>
      </c>
      <c r="S16" s="9">
        <v>12.42810346294563</v>
      </c>
      <c r="T16" s="9">
        <v>6.0137225220481767</v>
      </c>
      <c r="U16" s="9">
        <v>9.7204294304694141</v>
      </c>
      <c r="V16" s="9">
        <v>4.7813587041171282</v>
      </c>
      <c r="W16" s="9">
        <v>1.6778325123152711</v>
      </c>
      <c r="X16" s="9">
        <v>3.3192896033186412</v>
      </c>
      <c r="Y16" s="9">
        <v>1.5039303165498195</v>
      </c>
      <c r="Z16" s="9">
        <v>1.6516579010430461</v>
      </c>
      <c r="AA16" s="9">
        <v>1.8305080629492907</v>
      </c>
      <c r="AB16" s="9">
        <v>2.7417430446336568</v>
      </c>
      <c r="AC16" s="9">
        <v>1.8811608640939597</v>
      </c>
      <c r="AD16" s="9">
        <v>4.1333421173990379</v>
      </c>
      <c r="AE16" s="9">
        <v>2.8911307725507118</v>
      </c>
      <c r="AF16" s="9">
        <v>8.142504930966469</v>
      </c>
      <c r="AG16" s="9">
        <v>1.5572839346801779</v>
      </c>
      <c r="AH16" s="9">
        <v>3.2312686962872554</v>
      </c>
      <c r="AI16" s="9">
        <v>2.096932819471319</v>
      </c>
      <c r="AJ16" s="9">
        <v>2.5637862558671323</v>
      </c>
      <c r="AK16" s="9">
        <v>1.3751795608454751</v>
      </c>
      <c r="AL16" s="9">
        <v>3.8245699646212028</v>
      </c>
      <c r="AM16" s="9">
        <v>0.5678883438160317</v>
      </c>
      <c r="AN16" s="9">
        <v>2.052734117025492</v>
      </c>
      <c r="AO16" s="9">
        <v>0.38093510426854282</v>
      </c>
      <c r="AP16" s="9">
        <v>4.8812776623611231</v>
      </c>
    </row>
    <row r="17" spans="1:42" x14ac:dyDescent="0.55000000000000004">
      <c r="A17" s="6" t="s">
        <v>60</v>
      </c>
      <c r="B17" s="7"/>
      <c r="C17" s="7"/>
      <c r="D17" s="7"/>
      <c r="E17" s="7"/>
      <c r="F17" s="7" t="s">
        <v>46</v>
      </c>
      <c r="G17" s="7"/>
      <c r="H17" s="7"/>
      <c r="I17" s="7"/>
      <c r="J17" s="7" t="s">
        <v>42</v>
      </c>
      <c r="K17" s="7"/>
      <c r="L17" s="7"/>
      <c r="M17" s="8">
        <v>25.808022668909945</v>
      </c>
      <c r="N17" s="9">
        <v>23.188872482799784</v>
      </c>
      <c r="O17" s="9">
        <v>22.383874955845993</v>
      </c>
      <c r="P17" s="9">
        <v>15.759474242339678</v>
      </c>
      <c r="Q17" s="9">
        <v>12.966133630435495</v>
      </c>
      <c r="R17" s="9">
        <v>20.507403998996068</v>
      </c>
      <c r="S17" s="9">
        <v>26.96332851186931</v>
      </c>
      <c r="T17" s="9">
        <v>20.262932736606558</v>
      </c>
      <c r="U17" s="9">
        <v>19.444007178163272</v>
      </c>
      <c r="V17" s="9">
        <v>20.602512849800114</v>
      </c>
      <c r="W17" s="9">
        <v>5.7064039408866991</v>
      </c>
      <c r="X17" s="9">
        <v>9.7904243367038291</v>
      </c>
      <c r="Y17" s="9">
        <v>7.3776644713547199</v>
      </c>
      <c r="Z17" s="9">
        <v>9.3861540984020078</v>
      </c>
      <c r="AA17" s="9">
        <v>8.1173499125704289</v>
      </c>
      <c r="AB17" s="9">
        <v>8.2764792016920659</v>
      </c>
      <c r="AC17" s="9">
        <v>6.9258598993288594</v>
      </c>
      <c r="AD17" s="9">
        <v>10.016305421964557</v>
      </c>
      <c r="AE17" s="9">
        <v>7.73184613724644</v>
      </c>
      <c r="AF17" s="9">
        <v>17.545364891518737</v>
      </c>
      <c r="AG17" s="9">
        <v>4.2114180597689277</v>
      </c>
      <c r="AH17" s="9">
        <v>10.565465768911389</v>
      </c>
      <c r="AI17" s="9">
        <v>7.6547582876241345</v>
      </c>
      <c r="AJ17" s="9">
        <v>7.7719942231315438</v>
      </c>
      <c r="AK17" s="9">
        <v>6.3615842396880771</v>
      </c>
      <c r="AL17" s="9">
        <v>8.8823146679679557</v>
      </c>
      <c r="AM17" s="9">
        <v>3.5791515810545307</v>
      </c>
      <c r="AN17" s="9">
        <v>7.7380795139347507</v>
      </c>
      <c r="AO17" s="9">
        <v>1.281903650187715</v>
      </c>
      <c r="AP17" s="9">
        <v>8.8556250564537997</v>
      </c>
    </row>
    <row r="18" spans="1:42" x14ac:dyDescent="0.55000000000000004">
      <c r="A18" s="6" t="s">
        <v>61</v>
      </c>
      <c r="B18" s="7"/>
      <c r="C18" s="7"/>
      <c r="D18" s="7"/>
      <c r="E18" s="7"/>
      <c r="F18" s="7" t="s">
        <v>46</v>
      </c>
      <c r="G18" s="7"/>
      <c r="H18" s="7"/>
      <c r="I18" s="7"/>
      <c r="J18" s="7"/>
      <c r="K18" s="7" t="s">
        <v>42</v>
      </c>
      <c r="L18" s="7"/>
      <c r="M18" s="8">
        <v>1.3088638979899052</v>
      </c>
      <c r="N18" s="9">
        <v>2.6825264679086422</v>
      </c>
      <c r="O18" s="9">
        <v>4.1138290356764395</v>
      </c>
      <c r="P18" s="9">
        <v>1.4232293352681811</v>
      </c>
      <c r="Q18" s="9">
        <v>2.4803388275387488</v>
      </c>
      <c r="R18" s="9">
        <v>2.7166820045176943</v>
      </c>
      <c r="S18" s="9">
        <v>7.4655407130094442</v>
      </c>
      <c r="T18" s="9">
        <v>1.7442740555482426</v>
      </c>
      <c r="U18" s="9">
        <v>5.337499606460347</v>
      </c>
      <c r="V18" s="9">
        <v>0.96610378485021542</v>
      </c>
      <c r="W18" s="9">
        <v>0.11930706075533662</v>
      </c>
      <c r="X18" s="9">
        <v>0.35275689223057644</v>
      </c>
      <c r="Y18" s="9">
        <v>0.43433538701225127</v>
      </c>
      <c r="Z18" s="9">
        <v>0.30120952993555061</v>
      </c>
      <c r="AA18" s="9">
        <v>0.63663299009131535</v>
      </c>
      <c r="AB18" s="9">
        <v>0.53548185910298818</v>
      </c>
      <c r="AC18" s="9">
        <v>0.42937290268456374</v>
      </c>
      <c r="AD18" s="9">
        <v>0.69462744581329472</v>
      </c>
      <c r="AE18" s="9">
        <v>0.69897766508416059</v>
      </c>
      <c r="AF18" s="9">
        <v>0.69482248520710055</v>
      </c>
      <c r="AG18" s="9">
        <v>0.15488446395146196</v>
      </c>
      <c r="AH18" s="9">
        <v>0.44946124678598942</v>
      </c>
      <c r="AI18" s="9">
        <v>0.4702317176530792</v>
      </c>
      <c r="AJ18" s="9">
        <v>0.37784330244313391</v>
      </c>
      <c r="AK18" s="9">
        <v>0.45947055202134213</v>
      </c>
      <c r="AL18" s="9">
        <v>0.49137218223469292</v>
      </c>
      <c r="AM18" s="9">
        <v>0.17323019511411519</v>
      </c>
      <c r="AN18" s="9">
        <v>0.31424184387795534</v>
      </c>
      <c r="AO18" s="9">
        <v>8.396693693409471E-2</v>
      </c>
      <c r="AP18" s="9">
        <v>0.4580096648902538</v>
      </c>
    </row>
    <row r="19" spans="1:42" x14ac:dyDescent="0.55000000000000004">
      <c r="A19" s="6" t="s">
        <v>62</v>
      </c>
      <c r="B19" s="7"/>
      <c r="C19" s="7"/>
      <c r="D19" s="7"/>
      <c r="E19" s="7" t="s">
        <v>42</v>
      </c>
      <c r="F19" s="7" t="s">
        <v>44</v>
      </c>
      <c r="G19" s="7"/>
      <c r="H19" s="7" t="s">
        <v>42</v>
      </c>
      <c r="I19" s="7"/>
      <c r="J19" s="7"/>
      <c r="K19" s="7"/>
      <c r="L19" s="7"/>
      <c r="M19" s="8">
        <v>16.340210750022138</v>
      </c>
      <c r="N19" s="9">
        <v>7.7539191354340105</v>
      </c>
      <c r="O19" s="9">
        <v>8.8044198163193208</v>
      </c>
      <c r="P19" s="9">
        <v>7.8793882904504109</v>
      </c>
      <c r="Q19" s="9">
        <v>4.4319559589736865</v>
      </c>
      <c r="R19" s="9">
        <v>6.9856939680414953</v>
      </c>
      <c r="S19" s="9">
        <v>7.8918148557815027</v>
      </c>
      <c r="T19" s="9">
        <v>8.6094840068448075</v>
      </c>
      <c r="U19" s="9">
        <v>6.7237036803828349</v>
      </c>
      <c r="V19" s="9">
        <v>7.3071881003063179</v>
      </c>
      <c r="W19" s="9">
        <v>7.4745484400656812</v>
      </c>
      <c r="X19" s="9">
        <v>3.9190649036384064</v>
      </c>
      <c r="Y19" s="9">
        <v>3.4716025777211246</v>
      </c>
      <c r="Z19" s="9">
        <v>4.280020684349263</v>
      </c>
      <c r="AA19" s="9">
        <v>3.1916650476005439</v>
      </c>
      <c r="AB19" s="9">
        <v>6.2093931341179021</v>
      </c>
      <c r="AC19" s="9">
        <v>6.824664429530201</v>
      </c>
      <c r="AD19" s="9">
        <v>5.9748665920021082</v>
      </c>
      <c r="AE19" s="9">
        <v>6.768585455330169</v>
      </c>
      <c r="AF19" s="9">
        <v>23.42603550295858</v>
      </c>
      <c r="AG19" s="9">
        <v>11.596366100819724</v>
      </c>
      <c r="AH19" s="9">
        <v>4.1046791992236349</v>
      </c>
      <c r="AI19" s="9">
        <v>3.3429549198023443</v>
      </c>
      <c r="AJ19" s="9">
        <v>6.5487724154531231</v>
      </c>
      <c r="AK19" s="9">
        <v>1.4318694849168889</v>
      </c>
      <c r="AL19" s="9">
        <v>5.7141501633388909</v>
      </c>
      <c r="AM19" s="9">
        <v>3.1170066850371323</v>
      </c>
      <c r="AN19" s="9">
        <v>4.5316008453308676</v>
      </c>
      <c r="AO19" s="9">
        <v>0.61784238255986368</v>
      </c>
      <c r="AP19" s="9">
        <v>7.6960640411886914</v>
      </c>
    </row>
    <row r="20" spans="1:42" x14ac:dyDescent="0.55000000000000004">
      <c r="A20" s="6" t="s">
        <v>63</v>
      </c>
      <c r="B20" s="7"/>
      <c r="C20" s="7"/>
      <c r="D20" s="7"/>
      <c r="E20" s="7"/>
      <c r="F20" s="7" t="s">
        <v>46</v>
      </c>
      <c r="G20" s="7"/>
      <c r="H20" s="7" t="s">
        <v>42</v>
      </c>
      <c r="I20" s="7"/>
      <c r="J20" s="7"/>
      <c r="K20" s="7"/>
      <c r="L20" s="7"/>
      <c r="M20" s="8">
        <v>34.191534578942708</v>
      </c>
      <c r="N20" s="9">
        <v>20.959127894191198</v>
      </c>
      <c r="O20" s="9">
        <v>26.524417167078774</v>
      </c>
      <c r="P20" s="9">
        <v>21.418903834347269</v>
      </c>
      <c r="Q20" s="9">
        <v>12.649916440017039</v>
      </c>
      <c r="R20" s="9">
        <v>18.30711955157701</v>
      </c>
      <c r="S20" s="9">
        <v>19.896834850676424</v>
      </c>
      <c r="T20" s="9">
        <v>20.848690272475977</v>
      </c>
      <c r="U20" s="9">
        <v>17.904480055410382</v>
      </c>
      <c r="V20" s="9">
        <v>17.827475208971496</v>
      </c>
      <c r="W20" s="9">
        <v>12.715763546798028</v>
      </c>
      <c r="X20" s="9">
        <v>7.3234811165845652</v>
      </c>
      <c r="Y20" s="9">
        <v>6.5021953119467462</v>
      </c>
      <c r="Z20" s="9">
        <v>8.6067072786207071</v>
      </c>
      <c r="AA20" s="9">
        <v>4.5106372644258794</v>
      </c>
      <c r="AB20" s="9">
        <v>11.101198546558924</v>
      </c>
      <c r="AC20" s="9">
        <v>15.345794882550335</v>
      </c>
      <c r="AD20" s="9">
        <v>10.658969629092825</v>
      </c>
      <c r="AE20" s="9">
        <v>10.038034095813551</v>
      </c>
      <c r="AF20" s="9">
        <v>46.27120315581854</v>
      </c>
      <c r="AG20" s="9">
        <v>18.882721228942103</v>
      </c>
      <c r="AH20" s="9">
        <v>6.8036977379368295</v>
      </c>
      <c r="AI20" s="9">
        <v>7.7159259910767108</v>
      </c>
      <c r="AJ20" s="9">
        <v>11.781501985798531</v>
      </c>
      <c r="AK20" s="9">
        <v>2.8954186332854506</v>
      </c>
      <c r="AL20" s="9">
        <v>10.780705678229161</v>
      </c>
      <c r="AM20" s="9">
        <v>6.1453532195682534</v>
      </c>
      <c r="AN20" s="9">
        <v>9.0126799630167742</v>
      </c>
      <c r="AO20" s="9">
        <v>0.87027163453954637</v>
      </c>
      <c r="AP20" s="9">
        <v>13.86448830277301</v>
      </c>
    </row>
    <row r="21" spans="1:42" x14ac:dyDescent="0.55000000000000004">
      <c r="A21" s="6" t="s">
        <v>64</v>
      </c>
      <c r="B21" s="7"/>
      <c r="C21" s="7"/>
      <c r="D21" s="7"/>
      <c r="E21" s="7"/>
      <c r="F21" s="7" t="s">
        <v>46</v>
      </c>
      <c r="G21" s="7"/>
      <c r="H21" s="7"/>
      <c r="I21" s="7" t="s">
        <v>42</v>
      </c>
      <c r="J21" s="7"/>
      <c r="K21" s="7"/>
      <c r="L21" s="7"/>
      <c r="M21" s="8">
        <v>40.239528911715219</v>
      </c>
      <c r="N21" s="9">
        <v>33.369985234519802</v>
      </c>
      <c r="O21" s="9">
        <v>34.72823207347227</v>
      </c>
      <c r="P21" s="9">
        <v>28.987832784506335</v>
      </c>
      <c r="Q21" s="9">
        <v>24.197988006684799</v>
      </c>
      <c r="R21" s="9">
        <v>19.528570233414204</v>
      </c>
      <c r="S21" s="9">
        <v>30.777248362120307</v>
      </c>
      <c r="T21" s="9">
        <v>24.231604580755562</v>
      </c>
      <c r="U21" s="9">
        <v>33.672826874035827</v>
      </c>
      <c r="V21" s="9">
        <v>28.428235813301487</v>
      </c>
      <c r="W21" s="9">
        <v>7.8712643678160914</v>
      </c>
      <c r="X21" s="9">
        <v>15.723792239218737</v>
      </c>
      <c r="Y21" s="9">
        <v>6.9725940089228802</v>
      </c>
      <c r="Z21" s="9">
        <v>12.076380743375333</v>
      </c>
      <c r="AA21" s="9">
        <v>9.8754128618612782</v>
      </c>
      <c r="AB21" s="9">
        <v>8.0592765334345682</v>
      </c>
      <c r="AC21" s="9">
        <v>11.737625838926174</v>
      </c>
      <c r="AD21" s="9">
        <v>10.9720666710587</v>
      </c>
      <c r="AE21" s="9">
        <v>13.554704359085024</v>
      </c>
      <c r="AF21" s="9">
        <v>30.666666666666664</v>
      </c>
      <c r="AG21" s="9">
        <v>6.9925127476925057</v>
      </c>
      <c r="AH21" s="9">
        <v>10.743549468250077</v>
      </c>
      <c r="AI21" s="9">
        <v>6.5229558792957318</v>
      </c>
      <c r="AJ21" s="9">
        <v>11.315441087976891</v>
      </c>
      <c r="AK21" s="9">
        <v>10.79635234968192</v>
      </c>
      <c r="AL21" s="9">
        <v>12.129776476488688</v>
      </c>
      <c r="AM21" s="9">
        <v>6.0801710183251574</v>
      </c>
      <c r="AN21" s="9">
        <v>6.1728965790516446</v>
      </c>
      <c r="AO21" s="9">
        <v>2.1064296305644068</v>
      </c>
      <c r="AP21" s="9">
        <v>14.696052750429049</v>
      </c>
    </row>
    <row r="22" spans="1:42" x14ac:dyDescent="0.55000000000000004">
      <c r="A22" s="10" t="s">
        <v>65</v>
      </c>
      <c r="B22" s="7"/>
      <c r="C22" s="7"/>
      <c r="D22" s="7"/>
      <c r="E22" s="7"/>
      <c r="F22" s="7" t="s">
        <v>46</v>
      </c>
      <c r="G22" s="7"/>
      <c r="H22" s="7"/>
      <c r="I22" s="7"/>
      <c r="J22" s="7"/>
      <c r="K22" s="7"/>
      <c r="L22" s="7" t="s">
        <v>42</v>
      </c>
      <c r="M22" s="11">
        <v>4.5829274771982638</v>
      </c>
      <c r="N22" s="12">
        <v>4.7765543024096013</v>
      </c>
      <c r="O22" s="12">
        <v>5.6661736135641112</v>
      </c>
      <c r="P22" s="12">
        <v>3.6411648155383154</v>
      </c>
      <c r="Q22" s="12">
        <v>2.7834485696497033</v>
      </c>
      <c r="R22" s="12">
        <v>5.4944365431272484</v>
      </c>
      <c r="S22" s="12">
        <v>6.4423976856972685</v>
      </c>
      <c r="T22" s="12">
        <v>4.0307029090430433</v>
      </c>
      <c r="U22" s="12">
        <v>6.1794383402071595</v>
      </c>
      <c r="V22" s="12">
        <v>3.5194174757281553</v>
      </c>
      <c r="W22" s="12">
        <v>0.38251231527093599</v>
      </c>
      <c r="X22" s="12">
        <v>1.6997018408089186</v>
      </c>
      <c r="Y22" s="12">
        <v>1.1424828269952554</v>
      </c>
      <c r="Z22" s="12">
        <v>1.3664598231740386</v>
      </c>
      <c r="AA22" s="12">
        <v>1.4736496988537013</v>
      </c>
      <c r="AB22" s="12">
        <v>1.1312706762839633</v>
      </c>
      <c r="AC22" s="12">
        <v>0.71071466023489926</v>
      </c>
      <c r="AD22" s="12">
        <v>2.2419131695105081</v>
      </c>
      <c r="AE22" s="12">
        <v>1.2746817004747519</v>
      </c>
      <c r="AF22" s="12">
        <v>1.748224852071006</v>
      </c>
      <c r="AG22" s="12">
        <v>0.26968630994642739</v>
      </c>
      <c r="AH22" s="12">
        <v>1.7033005512590917</v>
      </c>
      <c r="AI22" s="12">
        <v>1.0589208897702012</v>
      </c>
      <c r="AJ22" s="12">
        <v>1.024702130220243</v>
      </c>
      <c r="AK22" s="12">
        <v>1.0875487379437716</v>
      </c>
      <c r="AL22" s="12">
        <v>1.2422227644260093</v>
      </c>
      <c r="AM22" s="12">
        <v>0.46680959383147769</v>
      </c>
      <c r="AN22" s="12">
        <v>1.4245145951657641</v>
      </c>
      <c r="AO22" s="12">
        <v>0.1975778464838944</v>
      </c>
      <c r="AP22" s="12">
        <v>1.0083495167554875</v>
      </c>
    </row>
    <row r="24" spans="1:42" x14ac:dyDescent="0.55000000000000004">
      <c r="A24" s="13" t="s">
        <v>113</v>
      </c>
      <c r="B24" t="s">
        <v>67</v>
      </c>
      <c r="C24" t="s">
        <v>68</v>
      </c>
      <c r="D24" t="s">
        <v>69</v>
      </c>
      <c r="E24" t="s">
        <v>70</v>
      </c>
      <c r="F24" t="s">
        <v>71</v>
      </c>
      <c r="G24" t="s">
        <v>72</v>
      </c>
      <c r="H24" t="s">
        <v>73</v>
      </c>
      <c r="I24" t="s">
        <v>74</v>
      </c>
      <c r="J24" t="s">
        <v>75</v>
      </c>
      <c r="K24" t="s">
        <v>76</v>
      </c>
      <c r="L24" t="s">
        <v>66</v>
      </c>
      <c r="M24" t="s">
        <v>77</v>
      </c>
      <c r="N24" t="s">
        <v>78</v>
      </c>
      <c r="O24" t="s">
        <v>79</v>
      </c>
      <c r="P24" t="s">
        <v>80</v>
      </c>
      <c r="Q24" t="s">
        <v>81</v>
      </c>
      <c r="R24" t="s">
        <v>82</v>
      </c>
      <c r="S24" t="s">
        <v>83</v>
      </c>
      <c r="T24" t="s">
        <v>84</v>
      </c>
      <c r="U24" t="s">
        <v>85</v>
      </c>
      <c r="V24" t="s">
        <v>86</v>
      </c>
      <c r="W24" t="s">
        <v>87</v>
      </c>
      <c r="X24" t="s">
        <v>88</v>
      </c>
      <c r="Y24" t="s">
        <v>89</v>
      </c>
      <c r="Z24" t="s">
        <v>90</v>
      </c>
      <c r="AA24" t="s">
        <v>91</v>
      </c>
      <c r="AB24" t="s">
        <v>92</v>
      </c>
      <c r="AC24" t="s">
        <v>93</v>
      </c>
      <c r="AD24" t="s">
        <v>94</v>
      </c>
      <c r="AE24" t="s">
        <v>95</v>
      </c>
    </row>
    <row r="25" spans="1:42" x14ac:dyDescent="0.55000000000000004">
      <c r="A25" s="1" t="s">
        <v>0</v>
      </c>
      <c r="B25" s="14">
        <f>M6+M7</f>
        <v>5.2140706632427172</v>
      </c>
      <c r="C25" s="14">
        <f t="shared" ref="C25:AE25" si="0">N6+N7</f>
        <v>5.7686689076686246</v>
      </c>
      <c r="D25" s="14">
        <f t="shared" si="0"/>
        <v>3.6582700459201698</v>
      </c>
      <c r="E25" s="14">
        <f t="shared" si="0"/>
        <v>3.392936875593012</v>
      </c>
      <c r="F25" s="14">
        <f t="shared" si="0"/>
        <v>3.3204033817216634</v>
      </c>
      <c r="G25" s="14">
        <f t="shared" si="0"/>
        <v>2.8785660503639257</v>
      </c>
      <c r="H25" s="14">
        <f t="shared" si="0"/>
        <v>9.6532800136135464</v>
      </c>
      <c r="I25" s="14">
        <f t="shared" si="0"/>
        <v>2.598805449519547</v>
      </c>
      <c r="J25" s="14">
        <f t="shared" si="0"/>
        <v>4.9042124484463052</v>
      </c>
      <c r="K25" s="14">
        <f t="shared" si="0"/>
        <v>2.1547102954156068</v>
      </c>
      <c r="L25" s="14">
        <f t="shared" si="0"/>
        <v>1.9650574712643678</v>
      </c>
      <c r="M25" s="14">
        <f t="shared" si="0"/>
        <v>3.2296473943479391</v>
      </c>
      <c r="N25" s="14">
        <f t="shared" si="0"/>
        <v>0.85652574180298835</v>
      </c>
      <c r="O25" s="14">
        <f t="shared" si="0"/>
        <v>1.0885454109753174</v>
      </c>
      <c r="P25" s="14">
        <f t="shared" si="0"/>
        <v>1.2218039634738682</v>
      </c>
      <c r="Q25" s="14">
        <f t="shared" si="0"/>
        <v>1.9136341450187102</v>
      </c>
      <c r="R25" s="14">
        <f t="shared" si="0"/>
        <v>1.3542627936241611</v>
      </c>
      <c r="S25" s="14">
        <f t="shared" si="0"/>
        <v>2.4075202582515316</v>
      </c>
      <c r="T25" s="14">
        <f t="shared" si="0"/>
        <v>4.051170694864048</v>
      </c>
      <c r="U25" s="14">
        <f t="shared" si="0"/>
        <v>11.48422090729783</v>
      </c>
      <c r="V25" s="14">
        <f t="shared" si="0"/>
        <v>2.5712579874782158</v>
      </c>
      <c r="W25" s="14">
        <f t="shared" si="0"/>
        <v>3.2715376226826614</v>
      </c>
      <c r="X25" s="14">
        <f t="shared" si="0"/>
        <v>1.1425847152703372</v>
      </c>
      <c r="Y25" s="14">
        <f t="shared" si="0"/>
        <v>2.0633349380190156</v>
      </c>
      <c r="Z25" s="14">
        <f t="shared" si="0"/>
        <v>0.67707264518776933</v>
      </c>
      <c r="AA25" s="14">
        <f t="shared" si="0"/>
        <v>2.5480866983855881</v>
      </c>
      <c r="AB25" s="14">
        <f t="shared" si="0"/>
        <v>0.63150431870698287</v>
      </c>
      <c r="AC25" s="14">
        <f t="shared" si="0"/>
        <v>1.0024765552767136</v>
      </c>
      <c r="AD25" s="14">
        <f t="shared" si="0"/>
        <v>0.27986087011389088</v>
      </c>
      <c r="AE25" s="14">
        <f t="shared" si="0"/>
        <v>5.4288512781139922</v>
      </c>
    </row>
    <row r="26" spans="1:42" x14ac:dyDescent="0.55000000000000004">
      <c r="A26" s="1" t="s">
        <v>1</v>
      </c>
      <c r="B26">
        <f>$C5*M5+M8</f>
        <v>12.699681218453909</v>
      </c>
      <c r="C26">
        <f t="shared" ref="C26:AE26" si="1">$C5*N5+N8</f>
        <v>6.4068046872545628</v>
      </c>
      <c r="D26">
        <f t="shared" si="1"/>
        <v>5.8447765807135283</v>
      </c>
      <c r="E26">
        <f t="shared" si="1"/>
        <v>4.1649690238321142</v>
      </c>
      <c r="F26">
        <f t="shared" si="1"/>
        <v>5.3941245862961633</v>
      </c>
      <c r="G26">
        <f t="shared" si="1"/>
        <v>6.5408265707353799</v>
      </c>
      <c r="H26">
        <f t="shared" si="1"/>
        <v>5.0438185995065083</v>
      </c>
      <c r="I26">
        <f t="shared" si="1"/>
        <v>6.1981703303935758</v>
      </c>
      <c r="J26">
        <f t="shared" si="1"/>
        <v>5.8167521959512642</v>
      </c>
      <c r="K26">
        <f t="shared" si="1"/>
        <v>4.1974066767042206</v>
      </c>
      <c r="L26">
        <f t="shared" si="1"/>
        <v>3.0722331691297211</v>
      </c>
      <c r="M26">
        <f t="shared" si="1"/>
        <v>3.7602843315184513</v>
      </c>
      <c r="N26">
        <f t="shared" si="1"/>
        <v>2.4796225479781882</v>
      </c>
      <c r="O26">
        <f t="shared" si="1"/>
        <v>2.3661508191759051</v>
      </c>
      <c r="P26">
        <f t="shared" si="1"/>
        <v>1.6688605012628717</v>
      </c>
      <c r="Q26">
        <f t="shared" si="1"/>
        <v>4.4328596995498675</v>
      </c>
      <c r="R26">
        <f t="shared" si="1"/>
        <v>3.2683777265100673</v>
      </c>
      <c r="S26">
        <f t="shared" si="1"/>
        <v>4.5608406350879509</v>
      </c>
      <c r="T26">
        <f t="shared" si="1"/>
        <v>9.3667727665084151</v>
      </c>
      <c r="U26">
        <f t="shared" si="1"/>
        <v>7.843836291913215</v>
      </c>
      <c r="V26">
        <f t="shared" si="1"/>
        <v>4.4618214677596333</v>
      </c>
      <c r="W26">
        <f t="shared" si="1"/>
        <v>3.3508749112082681</v>
      </c>
      <c r="X26">
        <f t="shared" si="1"/>
        <v>2.5073960948619129</v>
      </c>
      <c r="Y26">
        <f t="shared" si="1"/>
        <v>3.2528884342279456</v>
      </c>
      <c r="Z26">
        <f t="shared" si="1"/>
        <v>0.47351477529242769</v>
      </c>
      <c r="AA26">
        <f t="shared" si="1"/>
        <v>2.9459626150488658</v>
      </c>
      <c r="AB26">
        <f t="shared" si="1"/>
        <v>2.0118440075623711</v>
      </c>
      <c r="AC26">
        <f t="shared" si="1"/>
        <v>2.3649616959450537</v>
      </c>
      <c r="AD26">
        <f t="shared" si="1"/>
        <v>0.65795658895163589</v>
      </c>
      <c r="AE26">
        <f t="shared" si="1"/>
        <v>3.4123498328967572</v>
      </c>
    </row>
    <row r="27" spans="1:42" x14ac:dyDescent="0.55000000000000004">
      <c r="A27" s="1" t="s">
        <v>2</v>
      </c>
      <c r="B27" s="14">
        <f>M9+M10+M11</f>
        <v>39.198397237226601</v>
      </c>
      <c r="C27" s="14">
        <f t="shared" ref="C27:AE27" si="2">N9+N10+N11</f>
        <v>47.009676101913229</v>
      </c>
      <c r="D27" s="14">
        <f t="shared" si="2"/>
        <v>31.757108795478629</v>
      </c>
      <c r="E27" s="14">
        <f t="shared" si="2"/>
        <v>25.35022604230619</v>
      </c>
      <c r="F27" s="14">
        <f t="shared" si="2"/>
        <v>26.290387325097488</v>
      </c>
      <c r="G27" s="14">
        <f t="shared" si="2"/>
        <v>23.163222621935915</v>
      </c>
      <c r="H27" s="14">
        <f t="shared" si="2"/>
        <v>46.849102356845059</v>
      </c>
      <c r="I27" s="14">
        <f t="shared" si="2"/>
        <v>21.730123733052523</v>
      </c>
      <c r="J27" s="14">
        <f t="shared" si="2"/>
        <v>44.393712810502791</v>
      </c>
      <c r="K27" s="14">
        <f t="shared" si="2"/>
        <v>20.064833082394475</v>
      </c>
      <c r="L27" s="14">
        <f t="shared" si="2"/>
        <v>21.716748768472907</v>
      </c>
      <c r="M27" s="14">
        <f t="shared" si="2"/>
        <v>25.944602886526663</v>
      </c>
      <c r="N27" s="14">
        <f t="shared" si="2"/>
        <v>10.403760356915233</v>
      </c>
      <c r="O27" s="14">
        <f t="shared" si="2"/>
        <v>9.7162838800812246</v>
      </c>
      <c r="P27" s="14">
        <f t="shared" si="2"/>
        <v>13.454706625218574</v>
      </c>
      <c r="Q27" s="14">
        <f t="shared" si="2"/>
        <v>19.233960626932046</v>
      </c>
      <c r="R27" s="14">
        <f t="shared" si="2"/>
        <v>15.559721057046978</v>
      </c>
      <c r="S27" s="14">
        <f t="shared" si="2"/>
        <v>15.334672903353319</v>
      </c>
      <c r="T27" s="14">
        <f t="shared" si="2"/>
        <v>23.347135304272769</v>
      </c>
      <c r="U27" s="14">
        <f t="shared" si="2"/>
        <v>68.102564102564102</v>
      </c>
      <c r="V27" s="14">
        <f t="shared" si="2"/>
        <v>21.970567352998128</v>
      </c>
      <c r="W27" s="14">
        <f t="shared" si="2"/>
        <v>28.548167638790229</v>
      </c>
      <c r="X27" s="14">
        <f t="shared" si="2"/>
        <v>18.016807125837559</v>
      </c>
      <c r="Y27" s="14">
        <f t="shared" si="2"/>
        <v>11.841828138163438</v>
      </c>
      <c r="Z27" s="14">
        <f t="shared" si="2"/>
        <v>7.3544402831931048</v>
      </c>
      <c r="AA27" s="14">
        <f t="shared" si="2"/>
        <v>27.476956339040029</v>
      </c>
      <c r="AB27" s="14">
        <f t="shared" si="2"/>
        <v>7.2986765850704964</v>
      </c>
      <c r="AC27" s="14">
        <f t="shared" si="2"/>
        <v>12.442378813895125</v>
      </c>
      <c r="AD27" s="14">
        <f t="shared" si="2"/>
        <v>2.231981733287062</v>
      </c>
      <c r="AE27" s="14">
        <f t="shared" si="2"/>
        <v>32.15323254448559</v>
      </c>
    </row>
    <row r="28" spans="1:42" x14ac:dyDescent="0.55000000000000004">
      <c r="A28" s="1" t="s">
        <v>3</v>
      </c>
      <c r="B28">
        <f>M2+$E5*M5+M6+$E8*M8+$E9*M9+M10+$E12*M12+$E13*M13+M14+M19</f>
        <v>394.37771185690252</v>
      </c>
      <c r="C28">
        <f t="shared" ref="C28:AE28" si="3">N2+$E5*N5+N6+$E8*N8+$E9*N9+N10+$E12*N12+$E13*N13+N14+N19</f>
        <v>259.9208318934372</v>
      </c>
      <c r="D28">
        <f t="shared" si="3"/>
        <v>273.28494789826914</v>
      </c>
      <c r="E28">
        <f t="shared" si="3"/>
        <v>203.86518390355528</v>
      </c>
      <c r="F28">
        <f t="shared" si="3"/>
        <v>107.10032113248353</v>
      </c>
      <c r="G28">
        <f t="shared" si="3"/>
        <v>228.23538023927048</v>
      </c>
      <c r="H28">
        <f t="shared" si="3"/>
        <v>264.76814430358206</v>
      </c>
      <c r="I28">
        <f t="shared" si="3"/>
        <v>242.22160063182835</v>
      </c>
      <c r="J28">
        <f t="shared" si="3"/>
        <v>239.71948493530209</v>
      </c>
      <c r="K28">
        <f t="shared" si="3"/>
        <v>191.06273687762837</v>
      </c>
      <c r="L28">
        <f t="shared" si="3"/>
        <v>96.962528735632176</v>
      </c>
      <c r="M28">
        <f t="shared" si="3"/>
        <v>106.96061273874341</v>
      </c>
      <c r="N28">
        <f t="shared" si="3"/>
        <v>74.422916224063457</v>
      </c>
      <c r="O28">
        <f t="shared" si="3"/>
        <v>79.578051887446875</v>
      </c>
      <c r="P28">
        <f t="shared" si="3"/>
        <v>63.744487079852341</v>
      </c>
      <c r="Q28">
        <f t="shared" si="3"/>
        <v>108.42214870654591</v>
      </c>
      <c r="R28">
        <f t="shared" si="3"/>
        <v>108.26536283557047</v>
      </c>
      <c r="S28">
        <f t="shared" si="3"/>
        <v>127.03144146518216</v>
      </c>
      <c r="T28">
        <f t="shared" si="3"/>
        <v>201.54698964177817</v>
      </c>
      <c r="U28">
        <f t="shared" si="3"/>
        <v>276.71439842209077</v>
      </c>
      <c r="V28">
        <f t="shared" si="3"/>
        <v>143.62815465048732</v>
      </c>
      <c r="W28">
        <f t="shared" si="3"/>
        <v>94.525977209288371</v>
      </c>
      <c r="X28">
        <f t="shared" si="3"/>
        <v>77.582024690963166</v>
      </c>
      <c r="Y28">
        <f t="shared" si="3"/>
        <v>101.74253821157782</v>
      </c>
      <c r="Z28">
        <f t="shared" si="3"/>
        <v>31.161194336137903</v>
      </c>
      <c r="AA28">
        <f t="shared" si="3"/>
        <v>103.64194895151341</v>
      </c>
      <c r="AB28">
        <f t="shared" si="3"/>
        <v>55.911015483089699</v>
      </c>
      <c r="AC28">
        <f t="shared" si="3"/>
        <v>90.52260269449215</v>
      </c>
      <c r="AD28">
        <f t="shared" si="3"/>
        <v>14.248990440735717</v>
      </c>
      <c r="AE28">
        <f t="shared" si="3"/>
        <v>108.95673380905066</v>
      </c>
    </row>
    <row r="29" spans="1:42" x14ac:dyDescent="0.55000000000000004">
      <c r="A29" s="1" t="s">
        <v>4</v>
      </c>
      <c r="B29">
        <f>M2+$F3*M3+$F4*M4+$F6*M6+$F7*M7+M8+M9+$F10*M10+$F11*M11+M12+$F13*M13+$F14*M14+$F15*M15+$F16*M16+$F17*M17+$F18*M18+$F19*M19+$F20*M20+$F21*M21+$F22*M22</f>
        <v>2894.5657044186664</v>
      </c>
      <c r="C29">
        <f t="shared" ref="C29:AE29" si="4">N2+$F3*N3+$F4*N4+$F6*N6+$F7*N7+N8+N9+$F10*N10+$F11*N11+N12+$F13*N13+$F14*N14+$F15*N15+$F16*N16+$F17*N17+$F18*N18+$F19*N19+$F20*N20+$F21*N21+$F22*N22</f>
        <v>2297.3118186673369</v>
      </c>
      <c r="D29">
        <f t="shared" si="4"/>
        <v>2486.8798569410105</v>
      </c>
      <c r="E29">
        <f t="shared" si="4"/>
        <v>1729.9344895908914</v>
      </c>
      <c r="F29">
        <f t="shared" si="4"/>
        <v>1210.5436478028641</v>
      </c>
      <c r="G29">
        <f t="shared" si="4"/>
        <v>1818.373107169748</v>
      </c>
      <c r="H29">
        <f t="shared" si="4"/>
        <v>2487.8154513741174</v>
      </c>
      <c r="I29">
        <f t="shared" si="4"/>
        <v>2180.5755725944455</v>
      </c>
      <c r="J29">
        <f t="shared" si="4"/>
        <v>2174.6100809117529</v>
      </c>
      <c r="K29">
        <f t="shared" si="4"/>
        <v>1902.5416320544102</v>
      </c>
      <c r="L29">
        <f t="shared" si="4"/>
        <v>880.62097536945817</v>
      </c>
      <c r="M29">
        <f t="shared" si="4"/>
        <v>910.5412021432893</v>
      </c>
      <c r="N29">
        <f t="shared" si="4"/>
        <v>578.77976064018128</v>
      </c>
      <c r="O29">
        <f t="shared" si="4"/>
        <v>660.45298724885538</v>
      </c>
      <c r="P29">
        <f t="shared" si="4"/>
        <v>429.31241499902853</v>
      </c>
      <c r="Q29">
        <f t="shared" si="4"/>
        <v>985.6251830359563</v>
      </c>
      <c r="R29">
        <f t="shared" si="4"/>
        <v>960.26081428271812</v>
      </c>
      <c r="S29">
        <f t="shared" si="4"/>
        <v>835.81304763159619</v>
      </c>
      <c r="T29">
        <f t="shared" si="4"/>
        <v>1104.8245980794127</v>
      </c>
      <c r="U29">
        <f t="shared" si="4"/>
        <v>2346.3604536489152</v>
      </c>
      <c r="V29">
        <f t="shared" si="4"/>
        <v>946.80308042341721</v>
      </c>
      <c r="W29">
        <f t="shared" si="4"/>
        <v>913.44747031104612</v>
      </c>
      <c r="X29">
        <f t="shared" si="4"/>
        <v>773.99774519053949</v>
      </c>
      <c r="Y29">
        <f t="shared" si="4"/>
        <v>740.85205800938752</v>
      </c>
      <c r="Z29">
        <f t="shared" si="4"/>
        <v>281.58831828442436</v>
      </c>
      <c r="AA29">
        <f t="shared" si="4"/>
        <v>1274.8935247312702</v>
      </c>
      <c r="AB29">
        <f t="shared" si="4"/>
        <v>398.72892854053651</v>
      </c>
      <c r="AC29">
        <f t="shared" si="4"/>
        <v>629.90953969092573</v>
      </c>
      <c r="AD29">
        <f t="shared" si="4"/>
        <v>87.987183329652666</v>
      </c>
      <c r="AE29">
        <f t="shared" si="4"/>
        <v>1062.4551474573207</v>
      </c>
    </row>
    <row r="30" spans="1:42" x14ac:dyDescent="0.55000000000000004">
      <c r="A30" s="1" t="s">
        <v>5</v>
      </c>
      <c r="B30" s="14">
        <f>M16</f>
        <v>6.3191800230231117</v>
      </c>
      <c r="C30" s="14">
        <f t="shared" ref="C30:AE30" si="5">N16</f>
        <v>8.9692438189186632</v>
      </c>
      <c r="D30" s="14">
        <f t="shared" si="5"/>
        <v>8.6911647827622751</v>
      </c>
      <c r="E30" s="14">
        <f t="shared" si="5"/>
        <v>6.2803482725902775</v>
      </c>
      <c r="F30" s="14">
        <f t="shared" si="5"/>
        <v>4.214454238621097</v>
      </c>
      <c r="G30" s="14">
        <f t="shared" si="5"/>
        <v>5.8927675060654234</v>
      </c>
      <c r="H30" s="14">
        <f t="shared" si="5"/>
        <v>12.42810346294563</v>
      </c>
      <c r="I30" s="14">
        <f t="shared" si="5"/>
        <v>6.0137225220481767</v>
      </c>
      <c r="J30" s="14">
        <f t="shared" si="5"/>
        <v>9.7204294304694141</v>
      </c>
      <c r="K30" s="14">
        <f t="shared" si="5"/>
        <v>4.7813587041171282</v>
      </c>
      <c r="L30" s="14">
        <f t="shared" si="5"/>
        <v>1.6778325123152711</v>
      </c>
      <c r="M30" s="14">
        <f t="shared" si="5"/>
        <v>3.3192896033186412</v>
      </c>
      <c r="N30" s="14">
        <f t="shared" si="5"/>
        <v>1.5039303165498195</v>
      </c>
      <c r="O30" s="14">
        <f t="shared" si="5"/>
        <v>1.6516579010430461</v>
      </c>
      <c r="P30" s="14">
        <f t="shared" si="5"/>
        <v>1.8305080629492907</v>
      </c>
      <c r="Q30" s="14">
        <f t="shared" si="5"/>
        <v>2.7417430446336568</v>
      </c>
      <c r="R30" s="14">
        <f t="shared" si="5"/>
        <v>1.8811608640939597</v>
      </c>
      <c r="S30" s="14">
        <f t="shared" si="5"/>
        <v>4.1333421173990379</v>
      </c>
      <c r="T30" s="14">
        <f t="shared" si="5"/>
        <v>2.8911307725507118</v>
      </c>
      <c r="U30" s="14">
        <f t="shared" si="5"/>
        <v>8.142504930966469</v>
      </c>
      <c r="V30" s="14">
        <f t="shared" si="5"/>
        <v>1.5572839346801779</v>
      </c>
      <c r="W30" s="14">
        <f t="shared" si="5"/>
        <v>3.2312686962872554</v>
      </c>
      <c r="X30" s="14">
        <f t="shared" si="5"/>
        <v>2.096932819471319</v>
      </c>
      <c r="Y30" s="14">
        <f t="shared" si="5"/>
        <v>2.5637862558671323</v>
      </c>
      <c r="Z30" s="14">
        <f t="shared" si="5"/>
        <v>1.3751795608454751</v>
      </c>
      <c r="AA30" s="14">
        <f t="shared" si="5"/>
        <v>3.8245699646212028</v>
      </c>
      <c r="AB30" s="14">
        <f t="shared" si="5"/>
        <v>0.5678883438160317</v>
      </c>
      <c r="AC30" s="14">
        <f t="shared" si="5"/>
        <v>2.052734117025492</v>
      </c>
      <c r="AD30" s="14">
        <f t="shared" si="5"/>
        <v>0.38093510426854282</v>
      </c>
      <c r="AE30" s="14">
        <f t="shared" si="5"/>
        <v>4.8812776623611231</v>
      </c>
    </row>
    <row r="31" spans="1:42" x14ac:dyDescent="0.55000000000000004">
      <c r="A31" s="1" t="s">
        <v>6</v>
      </c>
      <c r="B31" s="14">
        <f>M19+M20</f>
        <v>50.531745328964845</v>
      </c>
      <c r="C31" s="14">
        <f t="shared" ref="C31:AE31" si="6">N19+N20</f>
        <v>28.713047029625208</v>
      </c>
      <c r="D31" s="14">
        <f t="shared" si="6"/>
        <v>35.328836983398091</v>
      </c>
      <c r="E31" s="14">
        <f t="shared" si="6"/>
        <v>29.29829212479768</v>
      </c>
      <c r="F31" s="14">
        <f t="shared" si="6"/>
        <v>17.081872398990726</v>
      </c>
      <c r="G31" s="14">
        <f t="shared" si="6"/>
        <v>25.292813519618505</v>
      </c>
      <c r="H31" s="14">
        <f t="shared" si="6"/>
        <v>27.788649706457925</v>
      </c>
      <c r="I31" s="14">
        <f t="shared" si="6"/>
        <v>29.458174279320787</v>
      </c>
      <c r="J31" s="14">
        <f t="shared" si="6"/>
        <v>24.628183735793215</v>
      </c>
      <c r="K31" s="14">
        <f t="shared" si="6"/>
        <v>25.134663309277812</v>
      </c>
      <c r="L31" s="14">
        <f t="shared" si="6"/>
        <v>20.190311986863708</v>
      </c>
      <c r="M31" s="14">
        <f t="shared" si="6"/>
        <v>11.242546020222971</v>
      </c>
      <c r="N31" s="14">
        <f t="shared" si="6"/>
        <v>9.9737978896678712</v>
      </c>
      <c r="O31" s="14">
        <f t="shared" si="6"/>
        <v>12.886727962969971</v>
      </c>
      <c r="P31" s="14">
        <f t="shared" si="6"/>
        <v>7.7023023120264238</v>
      </c>
      <c r="Q31" s="14">
        <f t="shared" si="6"/>
        <v>17.310591680676826</v>
      </c>
      <c r="R31" s="14">
        <f t="shared" si="6"/>
        <v>22.170459312080535</v>
      </c>
      <c r="S31" s="14">
        <f t="shared" si="6"/>
        <v>16.633836221094931</v>
      </c>
      <c r="T31" s="14">
        <f t="shared" si="6"/>
        <v>16.806619551143719</v>
      </c>
      <c r="U31" s="14">
        <f t="shared" si="6"/>
        <v>69.697238658777124</v>
      </c>
      <c r="V31" s="14">
        <f t="shared" si="6"/>
        <v>30.479087329761825</v>
      </c>
      <c r="W31" s="14">
        <f t="shared" si="6"/>
        <v>10.908376937160465</v>
      </c>
      <c r="X31" s="14">
        <f t="shared" si="6"/>
        <v>11.058880910879054</v>
      </c>
      <c r="Y31" s="14">
        <f t="shared" si="6"/>
        <v>18.330274401251653</v>
      </c>
      <c r="Z31" s="14">
        <f t="shared" si="6"/>
        <v>4.3272881182023397</v>
      </c>
      <c r="AA31" s="14">
        <f t="shared" si="6"/>
        <v>16.494855841568054</v>
      </c>
      <c r="AB31" s="14">
        <f t="shared" si="6"/>
        <v>9.2623599046053862</v>
      </c>
      <c r="AC31" s="14">
        <f t="shared" si="6"/>
        <v>13.544280808347642</v>
      </c>
      <c r="AD31" s="14">
        <f t="shared" si="6"/>
        <v>1.48811401709941</v>
      </c>
      <c r="AE31" s="14">
        <f t="shared" si="6"/>
        <v>21.560552343961703</v>
      </c>
    </row>
    <row r="32" spans="1:42" x14ac:dyDescent="0.55000000000000004">
      <c r="A32" s="1" t="s">
        <v>7</v>
      </c>
      <c r="B32" s="14">
        <f>M21</f>
        <v>40.239528911715219</v>
      </c>
      <c r="C32" s="14">
        <f t="shared" ref="C32:AE32" si="7">N21</f>
        <v>33.369985234519802</v>
      </c>
      <c r="D32" s="14">
        <f t="shared" si="7"/>
        <v>34.72823207347227</v>
      </c>
      <c r="E32" s="14">
        <f t="shared" si="7"/>
        <v>28.987832784506335</v>
      </c>
      <c r="F32" s="14">
        <f t="shared" si="7"/>
        <v>24.197988006684799</v>
      </c>
      <c r="G32" s="14">
        <f t="shared" si="7"/>
        <v>19.528570233414204</v>
      </c>
      <c r="H32" s="14">
        <f t="shared" si="7"/>
        <v>30.777248362120307</v>
      </c>
      <c r="I32" s="14">
        <f t="shared" si="7"/>
        <v>24.231604580755562</v>
      </c>
      <c r="J32" s="14">
        <f t="shared" si="7"/>
        <v>33.672826874035827</v>
      </c>
      <c r="K32" s="14">
        <f t="shared" si="7"/>
        <v>28.428235813301487</v>
      </c>
      <c r="L32" s="14">
        <f t="shared" si="7"/>
        <v>7.8712643678160914</v>
      </c>
      <c r="M32" s="14">
        <f t="shared" si="7"/>
        <v>15.723792239218737</v>
      </c>
      <c r="N32" s="14">
        <f t="shared" si="7"/>
        <v>6.9725940089228802</v>
      </c>
      <c r="O32" s="14">
        <f t="shared" si="7"/>
        <v>12.076380743375333</v>
      </c>
      <c r="P32" s="14">
        <f t="shared" si="7"/>
        <v>9.8754128618612782</v>
      </c>
      <c r="Q32" s="14">
        <f t="shared" si="7"/>
        <v>8.0592765334345682</v>
      </c>
      <c r="R32" s="14">
        <f t="shared" si="7"/>
        <v>11.737625838926174</v>
      </c>
      <c r="S32" s="14">
        <f t="shared" si="7"/>
        <v>10.9720666710587</v>
      </c>
      <c r="T32" s="14">
        <f t="shared" si="7"/>
        <v>13.554704359085024</v>
      </c>
      <c r="U32" s="14">
        <f t="shared" si="7"/>
        <v>30.666666666666664</v>
      </c>
      <c r="V32" s="14">
        <f t="shared" si="7"/>
        <v>6.9925127476925057</v>
      </c>
      <c r="W32" s="14">
        <f t="shared" si="7"/>
        <v>10.743549468250077</v>
      </c>
      <c r="X32" s="14">
        <f t="shared" si="7"/>
        <v>6.5229558792957318</v>
      </c>
      <c r="Y32" s="14">
        <f t="shared" si="7"/>
        <v>11.315441087976891</v>
      </c>
      <c r="Z32" s="14">
        <f t="shared" si="7"/>
        <v>10.79635234968192</v>
      </c>
      <c r="AA32" s="14">
        <f t="shared" si="7"/>
        <v>12.129776476488688</v>
      </c>
      <c r="AB32" s="14">
        <f t="shared" si="7"/>
        <v>6.0801710183251574</v>
      </c>
      <c r="AC32" s="14">
        <f t="shared" si="7"/>
        <v>6.1728965790516446</v>
      </c>
      <c r="AD32" s="14">
        <f t="shared" si="7"/>
        <v>2.1064296305644068</v>
      </c>
      <c r="AE32" s="14">
        <f t="shared" si="7"/>
        <v>14.696052750429049</v>
      </c>
    </row>
    <row r="33" spans="1:31" x14ac:dyDescent="0.55000000000000004">
      <c r="A33" s="1" t="s">
        <v>8</v>
      </c>
      <c r="B33" s="14">
        <f>M17</f>
        <v>25.808022668909945</v>
      </c>
      <c r="C33" s="14">
        <f t="shared" ref="C33:AE33" si="8">N17</f>
        <v>23.188872482799784</v>
      </c>
      <c r="D33" s="14">
        <f t="shared" si="8"/>
        <v>22.383874955845993</v>
      </c>
      <c r="E33" s="14">
        <f t="shared" si="8"/>
        <v>15.759474242339678</v>
      </c>
      <c r="F33" s="14">
        <f t="shared" si="8"/>
        <v>12.966133630435495</v>
      </c>
      <c r="G33" s="14">
        <f t="shared" si="8"/>
        <v>20.507403998996068</v>
      </c>
      <c r="H33" s="14">
        <f t="shared" si="8"/>
        <v>26.96332851186931</v>
      </c>
      <c r="I33" s="14">
        <f t="shared" si="8"/>
        <v>20.262932736606558</v>
      </c>
      <c r="J33" s="14">
        <f t="shared" si="8"/>
        <v>19.444007178163272</v>
      </c>
      <c r="K33" s="14">
        <f t="shared" si="8"/>
        <v>20.602512849800114</v>
      </c>
      <c r="L33" s="14">
        <f t="shared" si="8"/>
        <v>5.7064039408866991</v>
      </c>
      <c r="M33" s="14">
        <f t="shared" si="8"/>
        <v>9.7904243367038291</v>
      </c>
      <c r="N33" s="14">
        <f t="shared" si="8"/>
        <v>7.3776644713547199</v>
      </c>
      <c r="O33" s="14">
        <f t="shared" si="8"/>
        <v>9.3861540984020078</v>
      </c>
      <c r="P33" s="14">
        <f t="shared" si="8"/>
        <v>8.1173499125704289</v>
      </c>
      <c r="Q33" s="14">
        <f t="shared" si="8"/>
        <v>8.2764792016920659</v>
      </c>
      <c r="R33" s="14">
        <f t="shared" si="8"/>
        <v>6.9258598993288594</v>
      </c>
      <c r="S33" s="14">
        <f t="shared" si="8"/>
        <v>10.016305421964557</v>
      </c>
      <c r="T33" s="14">
        <f t="shared" si="8"/>
        <v>7.73184613724644</v>
      </c>
      <c r="U33" s="14">
        <f t="shared" si="8"/>
        <v>17.545364891518737</v>
      </c>
      <c r="V33" s="14">
        <f t="shared" si="8"/>
        <v>4.2114180597689277</v>
      </c>
      <c r="W33" s="14">
        <f t="shared" si="8"/>
        <v>10.565465768911389</v>
      </c>
      <c r="X33" s="14">
        <f t="shared" si="8"/>
        <v>7.6547582876241345</v>
      </c>
      <c r="Y33" s="14">
        <f t="shared" si="8"/>
        <v>7.7719942231315438</v>
      </c>
      <c r="Z33" s="14">
        <f t="shared" si="8"/>
        <v>6.3615842396880771</v>
      </c>
      <c r="AA33" s="14">
        <f t="shared" si="8"/>
        <v>8.8823146679679557</v>
      </c>
      <c r="AB33" s="14">
        <f t="shared" si="8"/>
        <v>3.5791515810545307</v>
      </c>
      <c r="AC33" s="14">
        <f t="shared" si="8"/>
        <v>7.7380795139347507</v>
      </c>
      <c r="AD33" s="14">
        <f t="shared" si="8"/>
        <v>1.281903650187715</v>
      </c>
      <c r="AE33" s="14">
        <f t="shared" si="8"/>
        <v>8.8556250564537997</v>
      </c>
    </row>
    <row r="34" spans="1:31" x14ac:dyDescent="0.55000000000000004">
      <c r="A34" s="1" t="s">
        <v>9</v>
      </c>
      <c r="B34" s="14">
        <f>M18</f>
        <v>1.3088638979899052</v>
      </c>
      <c r="C34" s="14">
        <f t="shared" ref="C34:AE34" si="9">N18</f>
        <v>2.6825264679086422</v>
      </c>
      <c r="D34" s="14">
        <f t="shared" si="9"/>
        <v>4.1138290356764395</v>
      </c>
      <c r="E34" s="14">
        <f t="shared" si="9"/>
        <v>1.4232293352681811</v>
      </c>
      <c r="F34" s="14">
        <f t="shared" si="9"/>
        <v>2.4803388275387488</v>
      </c>
      <c r="G34" s="14">
        <f t="shared" si="9"/>
        <v>2.7166820045176943</v>
      </c>
      <c r="H34" s="14">
        <f t="shared" si="9"/>
        <v>7.4655407130094442</v>
      </c>
      <c r="I34" s="14">
        <f t="shared" si="9"/>
        <v>1.7442740555482426</v>
      </c>
      <c r="J34" s="14">
        <f t="shared" si="9"/>
        <v>5.337499606460347</v>
      </c>
      <c r="K34" s="14">
        <f t="shared" si="9"/>
        <v>0.96610378485021542</v>
      </c>
      <c r="L34" s="14">
        <f t="shared" si="9"/>
        <v>0.11930706075533662</v>
      </c>
      <c r="M34" s="14">
        <f t="shared" si="9"/>
        <v>0.35275689223057644</v>
      </c>
      <c r="N34" s="14">
        <f t="shared" si="9"/>
        <v>0.43433538701225127</v>
      </c>
      <c r="O34" s="14">
        <f t="shared" si="9"/>
        <v>0.30120952993555061</v>
      </c>
      <c r="P34" s="14">
        <f t="shared" si="9"/>
        <v>0.63663299009131535</v>
      </c>
      <c r="Q34" s="14">
        <f t="shared" si="9"/>
        <v>0.53548185910298818</v>
      </c>
      <c r="R34" s="14">
        <f t="shared" si="9"/>
        <v>0.42937290268456374</v>
      </c>
      <c r="S34" s="14">
        <f t="shared" si="9"/>
        <v>0.69462744581329472</v>
      </c>
      <c r="T34" s="14">
        <f t="shared" si="9"/>
        <v>0.69897766508416059</v>
      </c>
      <c r="U34" s="14">
        <f t="shared" si="9"/>
        <v>0.69482248520710055</v>
      </c>
      <c r="V34" s="14">
        <f t="shared" si="9"/>
        <v>0.15488446395146196</v>
      </c>
      <c r="W34" s="14">
        <f t="shared" si="9"/>
        <v>0.44946124678598942</v>
      </c>
      <c r="X34" s="14">
        <f t="shared" si="9"/>
        <v>0.4702317176530792</v>
      </c>
      <c r="Y34" s="14">
        <f t="shared" si="9"/>
        <v>0.37784330244313391</v>
      </c>
      <c r="Z34" s="14">
        <f t="shared" si="9"/>
        <v>0.45947055202134213</v>
      </c>
      <c r="AA34" s="14">
        <f t="shared" si="9"/>
        <v>0.49137218223469292</v>
      </c>
      <c r="AB34" s="14">
        <f t="shared" si="9"/>
        <v>0.17323019511411519</v>
      </c>
      <c r="AC34" s="14">
        <f t="shared" si="9"/>
        <v>0.31424184387795534</v>
      </c>
      <c r="AD34" s="14">
        <f t="shared" si="9"/>
        <v>8.396693693409471E-2</v>
      </c>
      <c r="AE34" s="14">
        <f t="shared" si="9"/>
        <v>0.4580096648902538</v>
      </c>
    </row>
    <row r="35" spans="1:31" x14ac:dyDescent="0.55000000000000004">
      <c r="A35" s="1" t="s">
        <v>10</v>
      </c>
      <c r="B35" s="14">
        <f>M22</f>
        <v>4.5829274771982638</v>
      </c>
      <c r="C35" s="14">
        <f t="shared" ref="C35:AE35" si="10">N22</f>
        <v>4.7765543024096013</v>
      </c>
      <c r="D35" s="14">
        <f t="shared" si="10"/>
        <v>5.6661736135641112</v>
      </c>
      <c r="E35" s="14">
        <f t="shared" si="10"/>
        <v>3.6411648155383154</v>
      </c>
      <c r="F35" s="14">
        <f t="shared" si="10"/>
        <v>2.7834485696497033</v>
      </c>
      <c r="G35" s="14">
        <f t="shared" si="10"/>
        <v>5.4944365431272484</v>
      </c>
      <c r="H35" s="14">
        <f t="shared" si="10"/>
        <v>6.4423976856972685</v>
      </c>
      <c r="I35" s="14">
        <f t="shared" si="10"/>
        <v>4.0307029090430433</v>
      </c>
      <c r="J35" s="14">
        <f t="shared" si="10"/>
        <v>6.1794383402071595</v>
      </c>
      <c r="K35" s="14">
        <f t="shared" si="10"/>
        <v>3.5194174757281553</v>
      </c>
      <c r="L35" s="14">
        <f t="shared" si="10"/>
        <v>0.38251231527093599</v>
      </c>
      <c r="M35" s="14">
        <f t="shared" si="10"/>
        <v>1.6997018408089186</v>
      </c>
      <c r="N35" s="14">
        <f t="shared" si="10"/>
        <v>1.1424828269952554</v>
      </c>
      <c r="O35" s="14">
        <f t="shared" si="10"/>
        <v>1.3664598231740386</v>
      </c>
      <c r="P35" s="14">
        <f t="shared" si="10"/>
        <v>1.4736496988537013</v>
      </c>
      <c r="Q35" s="14">
        <f t="shared" si="10"/>
        <v>1.1312706762839633</v>
      </c>
      <c r="R35" s="14">
        <f t="shared" si="10"/>
        <v>0.71071466023489926</v>
      </c>
      <c r="S35" s="14">
        <f t="shared" si="10"/>
        <v>2.2419131695105081</v>
      </c>
      <c r="T35" s="14">
        <f t="shared" si="10"/>
        <v>1.2746817004747519</v>
      </c>
      <c r="U35" s="14">
        <f t="shared" si="10"/>
        <v>1.748224852071006</v>
      </c>
      <c r="V35" s="14">
        <f t="shared" si="10"/>
        <v>0.26968630994642739</v>
      </c>
      <c r="W35" s="14">
        <f t="shared" si="10"/>
        <v>1.7033005512590917</v>
      </c>
      <c r="X35" s="14">
        <f t="shared" si="10"/>
        <v>1.0589208897702012</v>
      </c>
      <c r="Y35" s="14">
        <f t="shared" si="10"/>
        <v>1.024702130220243</v>
      </c>
      <c r="Z35" s="14">
        <f t="shared" si="10"/>
        <v>1.0875487379437716</v>
      </c>
      <c r="AA35" s="14">
        <f t="shared" si="10"/>
        <v>1.2422227644260093</v>
      </c>
      <c r="AB35" s="14">
        <f t="shared" si="10"/>
        <v>0.46680959383147769</v>
      </c>
      <c r="AC35" s="14">
        <f t="shared" si="10"/>
        <v>1.4245145951657641</v>
      </c>
      <c r="AD35" s="14">
        <f t="shared" si="10"/>
        <v>0.1975778464838944</v>
      </c>
      <c r="AE35" s="14">
        <f t="shared" si="10"/>
        <v>1.0083495167554875</v>
      </c>
    </row>
    <row r="37" spans="1:31" x14ac:dyDescent="0.55000000000000004">
      <c r="A37" t="s">
        <v>121</v>
      </c>
    </row>
    <row r="38" spans="1:31" x14ac:dyDescent="0.55000000000000004">
      <c r="A38" t="s">
        <v>112</v>
      </c>
      <c r="B38" t="s">
        <v>96</v>
      </c>
      <c r="C38" t="s">
        <v>97</v>
      </c>
      <c r="D38" t="s">
        <v>98</v>
      </c>
      <c r="E38" t="s">
        <v>114</v>
      </c>
      <c r="F38" t="s">
        <v>115</v>
      </c>
      <c r="G38" t="s">
        <v>116</v>
      </c>
      <c r="H38" t="s">
        <v>117</v>
      </c>
      <c r="I38" t="s">
        <v>118</v>
      </c>
    </row>
    <row r="39" spans="1:31" x14ac:dyDescent="0.55000000000000004">
      <c r="A39" s="1" t="s">
        <v>0</v>
      </c>
      <c r="B39" s="14">
        <f>AVERAGE(B25:K25)</f>
        <v>4.3543924131505118</v>
      </c>
      <c r="C39" s="14">
        <f>AVERAGE(L25:U25)</f>
        <v>2.9572388780920762</v>
      </c>
      <c r="D39" s="14">
        <f>AVERAGE(V25:AE25)</f>
        <v>1.9616567629235164</v>
      </c>
      <c r="E39">
        <f>_xlfn.T.TEST(B25:K25,L25:U25,2,3)</f>
        <v>0.2681647429823214</v>
      </c>
      <c r="F39">
        <f>_xlfn.T.TEST(B25:K25,V25:AE25,2,3)</f>
        <v>1.2834076258786431E-2</v>
      </c>
      <c r="G39">
        <f>_xlfn.STDEV.S(B25:K25)</f>
        <v>2.2034468817742185</v>
      </c>
      <c r="H39">
        <f>_xlfn.STDEV.S(L25:U25)</f>
        <v>3.1595062679527453</v>
      </c>
      <c r="I39">
        <f>_xlfn.STDEV.S(V25:AE25)</f>
        <v>1.5741623113354004</v>
      </c>
    </row>
    <row r="40" spans="1:31" x14ac:dyDescent="0.55000000000000004">
      <c r="A40" s="1" t="s">
        <v>1</v>
      </c>
      <c r="B40" s="14">
        <f t="shared" ref="B40:B49" si="11">AVERAGE(B26:K26)</f>
        <v>6.2307330469841222</v>
      </c>
      <c r="C40" s="14">
        <f t="shared" ref="C40:C49" si="12">AVERAGE(L26:U26)</f>
        <v>4.2819838488634652</v>
      </c>
      <c r="D40" s="14">
        <f t="shared" ref="D40:D49" si="13">AVERAGE(V26:AE26)</f>
        <v>2.5439570423754865</v>
      </c>
      <c r="E40">
        <f t="shared" ref="E40:E49" si="14">_xlfn.T.TEST(B26:K26,L26:U26,2,3)</f>
        <v>9.2090930017659098E-2</v>
      </c>
      <c r="F40" s="15">
        <f t="shared" ref="F40:F49" si="15">_xlfn.T.TEST(B26:K26,V26:AE26,2,3)</f>
        <v>8.3063253122397072E-4</v>
      </c>
      <c r="G40">
        <f t="shared" ref="G40:G49" si="16">_xlfn.STDEV.S(B26:K26)</f>
        <v>2.4222654520116436</v>
      </c>
      <c r="H40">
        <f t="shared" ref="H40:H49" si="17">_xlfn.STDEV.S(L26:U26)</f>
        <v>2.4754976232341366</v>
      </c>
      <c r="I40">
        <f t="shared" ref="I40:I49" si="18">_xlfn.STDEV.S(V26:AE26)</f>
        <v>1.2431084626417239</v>
      </c>
    </row>
    <row r="41" spans="1:31" x14ac:dyDescent="0.55000000000000004">
      <c r="A41" s="1" t="s">
        <v>2</v>
      </c>
      <c r="B41" s="14">
        <f t="shared" si="11"/>
        <v>32.580679010675297</v>
      </c>
      <c r="C41" s="14">
        <f t="shared" si="12"/>
        <v>22.281415651138381</v>
      </c>
      <c r="D41" s="14">
        <f t="shared" si="13"/>
        <v>16.933503655476073</v>
      </c>
      <c r="E41">
        <f t="shared" si="14"/>
        <v>0.12604555882458376</v>
      </c>
      <c r="F41" s="15">
        <f t="shared" si="15"/>
        <v>3.8380746430465252E-3</v>
      </c>
      <c r="G41">
        <f t="shared" si="16"/>
        <v>10.804940975776827</v>
      </c>
      <c r="H41">
        <f t="shared" si="17"/>
        <v>16.977267848122136</v>
      </c>
      <c r="I41">
        <f t="shared" si="18"/>
        <v>10.279802067940446</v>
      </c>
    </row>
    <row r="42" spans="1:31" x14ac:dyDescent="0.55000000000000004">
      <c r="A42" s="1" t="s">
        <v>3</v>
      </c>
      <c r="B42" s="14">
        <f t="shared" si="11"/>
        <v>240.45563436722585</v>
      </c>
      <c r="C42" s="14">
        <f t="shared" si="12"/>
        <v>124.36489377369057</v>
      </c>
      <c r="D42" s="14">
        <f t="shared" si="13"/>
        <v>82.192118047733615</v>
      </c>
      <c r="E42" s="15">
        <f t="shared" si="14"/>
        <v>1.4954271090094984E-3</v>
      </c>
      <c r="F42" s="16">
        <f t="shared" si="15"/>
        <v>3.0729522284704136E-5</v>
      </c>
      <c r="G42">
        <f t="shared" si="16"/>
        <v>72.613830897940034</v>
      </c>
      <c r="H42">
        <f t="shared" si="17"/>
        <v>65.757651541227617</v>
      </c>
      <c r="I42">
        <f t="shared" si="18"/>
        <v>38.711094530304223</v>
      </c>
    </row>
    <row r="43" spans="1:31" x14ac:dyDescent="0.55000000000000004">
      <c r="A43" s="1" t="s">
        <v>4</v>
      </c>
      <c r="B43" s="14">
        <f t="shared" si="11"/>
        <v>2118.3151361525242</v>
      </c>
      <c r="C43" s="14">
        <f t="shared" si="12"/>
        <v>969.25914370794123</v>
      </c>
      <c r="D43" s="14">
        <f t="shared" si="13"/>
        <v>711.0662995968521</v>
      </c>
      <c r="E43" s="16">
        <f t="shared" si="14"/>
        <v>7.1816263222610407E-5</v>
      </c>
      <c r="F43" s="16">
        <f t="shared" si="15"/>
        <v>1.0340900078770876E-6</v>
      </c>
      <c r="G43">
        <f t="shared" si="16"/>
        <v>474.39232517918583</v>
      </c>
      <c r="H43">
        <f t="shared" si="17"/>
        <v>525.31737182321967</v>
      </c>
      <c r="I43">
        <f t="shared" si="18"/>
        <v>368.11422791538126</v>
      </c>
    </row>
    <row r="44" spans="1:31" x14ac:dyDescent="0.55000000000000004">
      <c r="A44" s="1" t="s">
        <v>5</v>
      </c>
      <c r="B44" s="14">
        <f t="shared" si="11"/>
        <v>7.3310772761561198</v>
      </c>
      <c r="C44" s="14">
        <f t="shared" si="12"/>
        <v>2.9773100125819902</v>
      </c>
      <c r="D44" s="14">
        <f t="shared" si="13"/>
        <v>2.2531856459243746</v>
      </c>
      <c r="E44" s="15">
        <f t="shared" si="14"/>
        <v>5.4184372663008767E-4</v>
      </c>
      <c r="F44" s="16">
        <f t="shared" si="15"/>
        <v>7.5196020775030001E-5</v>
      </c>
      <c r="G44">
        <f t="shared" si="16"/>
        <v>2.546645665293612</v>
      </c>
      <c r="H44">
        <f t="shared" si="17"/>
        <v>2.0091197121894253</v>
      </c>
      <c r="I44">
        <f t="shared" si="18"/>
        <v>1.4179231385607505</v>
      </c>
    </row>
    <row r="45" spans="1:31" x14ac:dyDescent="0.55000000000000004">
      <c r="A45" s="1" t="s">
        <v>6</v>
      </c>
      <c r="B45" s="14">
        <f t="shared" si="11"/>
        <v>29.325627841624474</v>
      </c>
      <c r="C45" s="14">
        <f t="shared" si="12"/>
        <v>20.46144315955241</v>
      </c>
      <c r="D45" s="14">
        <f t="shared" si="13"/>
        <v>13.745407061283753</v>
      </c>
      <c r="E45">
        <f t="shared" si="14"/>
        <v>0.18284219388161121</v>
      </c>
      <c r="F45" s="15">
        <f t="shared" si="15"/>
        <v>7.6962205085341975E-4</v>
      </c>
      <c r="G45">
        <f t="shared" si="16"/>
        <v>8.7831727705699159</v>
      </c>
      <c r="H45">
        <f t="shared" si="17"/>
        <v>17.88930386676952</v>
      </c>
      <c r="I45">
        <f t="shared" si="18"/>
        <v>8.4591801001120075</v>
      </c>
    </row>
    <row r="46" spans="1:31" x14ac:dyDescent="0.55000000000000004">
      <c r="A46" s="1" t="s">
        <v>7</v>
      </c>
      <c r="B46" s="14">
        <f t="shared" si="11"/>
        <v>29.816205287452583</v>
      </c>
      <c r="C46" s="14">
        <f t="shared" si="12"/>
        <v>12.750978429036545</v>
      </c>
      <c r="D46" s="14">
        <f t="shared" si="13"/>
        <v>8.755613798775606</v>
      </c>
      <c r="E46" s="16">
        <f t="shared" si="14"/>
        <v>1.4903643476508656E-5</v>
      </c>
      <c r="F46" s="16">
        <f t="shared" si="15"/>
        <v>1.2446056906789553E-7</v>
      </c>
      <c r="G46">
        <f t="shared" si="16"/>
        <v>6.0772836953634943</v>
      </c>
      <c r="H46">
        <f t="shared" si="17"/>
        <v>6.852284734426255</v>
      </c>
      <c r="I46">
        <f t="shared" si="18"/>
        <v>3.7635143983120285</v>
      </c>
    </row>
    <row r="47" spans="1:31" x14ac:dyDescent="0.55000000000000004">
      <c r="A47" s="1" t="s">
        <v>8</v>
      </c>
      <c r="B47" s="14">
        <f t="shared" si="11"/>
        <v>20.788656325576621</v>
      </c>
      <c r="C47" s="14">
        <f t="shared" si="12"/>
        <v>9.0873852311668344</v>
      </c>
      <c r="D47" s="14">
        <f t="shared" si="13"/>
        <v>6.6902295048722822</v>
      </c>
      <c r="E47" s="16">
        <f t="shared" si="14"/>
        <v>2.4507172744327011E-6</v>
      </c>
      <c r="F47" s="16">
        <f t="shared" si="15"/>
        <v>1.8698366003412107E-7</v>
      </c>
      <c r="G47">
        <f t="shared" si="16"/>
        <v>4.2204413645611361</v>
      </c>
      <c r="H47">
        <f t="shared" si="17"/>
        <v>3.2565529516275182</v>
      </c>
      <c r="I47">
        <f t="shared" si="18"/>
        <v>2.8458831858656559</v>
      </c>
    </row>
    <row r="48" spans="1:31" x14ac:dyDescent="0.55000000000000004">
      <c r="A48" s="1" t="s">
        <v>9</v>
      </c>
      <c r="B48" s="14">
        <f t="shared" si="11"/>
        <v>3.0238887728767856</v>
      </c>
      <c r="C48" s="14">
        <f t="shared" si="12"/>
        <v>0.48975242179171385</v>
      </c>
      <c r="D48" s="14">
        <f t="shared" si="13"/>
        <v>0.34327121059061183</v>
      </c>
      <c r="E48" s="15">
        <f t="shared" si="14"/>
        <v>3.6355105618281905E-3</v>
      </c>
      <c r="F48" s="15">
        <f t="shared" si="15"/>
        <v>2.5922014936951947E-3</v>
      </c>
      <c r="G48">
        <f t="shared" si="16"/>
        <v>2.0588751358805557</v>
      </c>
      <c r="H48">
        <f t="shared" si="17"/>
        <v>0.19712671851222702</v>
      </c>
      <c r="I48">
        <f t="shared" si="18"/>
        <v>0.15263483840109471</v>
      </c>
    </row>
    <row r="49" spans="1:21" x14ac:dyDescent="0.55000000000000004">
      <c r="A49" s="1" t="s">
        <v>10</v>
      </c>
      <c r="B49" s="14">
        <f t="shared" si="11"/>
        <v>4.7116661732162859</v>
      </c>
      <c r="C49" s="14">
        <f t="shared" si="12"/>
        <v>1.3171611563677978</v>
      </c>
      <c r="D49" s="14">
        <f t="shared" si="13"/>
        <v>0.94836329358023674</v>
      </c>
      <c r="E49" s="16">
        <f t="shared" si="14"/>
        <v>3.0277401660482326E-6</v>
      </c>
      <c r="F49" s="16">
        <f t="shared" si="15"/>
        <v>1.1723689174974267E-6</v>
      </c>
      <c r="G49">
        <f t="shared" si="16"/>
        <v>1.2221815166446581</v>
      </c>
      <c r="H49">
        <f t="shared" si="17"/>
        <v>0.52940812817947336</v>
      </c>
      <c r="I49">
        <f t="shared" si="18"/>
        <v>0.49218339513449205</v>
      </c>
    </row>
    <row r="51" spans="1:21" x14ac:dyDescent="0.55000000000000004">
      <c r="A51" t="s">
        <v>119</v>
      </c>
    </row>
    <row r="52" spans="1:21" x14ac:dyDescent="0.55000000000000004">
      <c r="A52" t="s">
        <v>112</v>
      </c>
      <c r="B52" t="s">
        <v>66</v>
      </c>
      <c r="C52" t="s">
        <v>77</v>
      </c>
      <c r="D52" t="s">
        <v>78</v>
      </c>
      <c r="E52" t="s">
        <v>79</v>
      </c>
      <c r="F52" t="s">
        <v>80</v>
      </c>
      <c r="G52" t="s">
        <v>81</v>
      </c>
      <c r="H52" t="s">
        <v>82</v>
      </c>
      <c r="I52" t="s">
        <v>83</v>
      </c>
      <c r="J52" t="s">
        <v>84</v>
      </c>
      <c r="K52" t="s">
        <v>85</v>
      </c>
      <c r="L52" t="s">
        <v>86</v>
      </c>
      <c r="M52" t="s">
        <v>87</v>
      </c>
      <c r="N52" t="s">
        <v>88</v>
      </c>
      <c r="O52" t="s">
        <v>89</v>
      </c>
      <c r="P52" t="s">
        <v>90</v>
      </c>
      <c r="Q52" t="s">
        <v>91</v>
      </c>
      <c r="R52" t="s">
        <v>92</v>
      </c>
      <c r="S52" t="s">
        <v>93</v>
      </c>
      <c r="T52" t="s">
        <v>94</v>
      </c>
      <c r="U52" t="s">
        <v>95</v>
      </c>
    </row>
    <row r="53" spans="1:21" x14ac:dyDescent="0.55000000000000004">
      <c r="A53" t="s">
        <v>99</v>
      </c>
      <c r="B53">
        <f>L25/B25</f>
        <v>0.37687588032078295</v>
      </c>
      <c r="C53">
        <f t="shared" ref="C53:K53" si="19">M25/C25</f>
        <v>0.55986007275518668</v>
      </c>
      <c r="D53">
        <f t="shared" si="19"/>
        <v>0.23413409372504243</v>
      </c>
      <c r="E53">
        <f t="shared" si="19"/>
        <v>0.32082689743087639</v>
      </c>
      <c r="F53">
        <f t="shared" si="19"/>
        <v>0.36796853364254506</v>
      </c>
      <c r="G53">
        <f t="shared" si="19"/>
        <v>0.66478729740343356</v>
      </c>
      <c r="H53">
        <f t="shared" si="19"/>
        <v>0.1402904289230511</v>
      </c>
      <c r="I53">
        <f t="shared" si="19"/>
        <v>0.92639495530403049</v>
      </c>
      <c r="J53">
        <f t="shared" si="19"/>
        <v>0.82605938006366186</v>
      </c>
      <c r="K53">
        <f t="shared" si="19"/>
        <v>5.3298213368784779</v>
      </c>
      <c r="L53">
        <f>V25/B25</f>
        <v>0.49313830853974422</v>
      </c>
      <c r="M53">
        <f t="shared" ref="M53:U53" si="20">W25/C25</f>
        <v>0.56712175287675426</v>
      </c>
      <c r="N53">
        <f t="shared" si="20"/>
        <v>0.31232924331121686</v>
      </c>
      <c r="O53">
        <f t="shared" si="20"/>
        <v>0.60812653275737383</v>
      </c>
      <c r="P53">
        <f t="shared" si="20"/>
        <v>0.20391276822417287</v>
      </c>
      <c r="Q53">
        <f t="shared" si="20"/>
        <v>0.88519306272768816</v>
      </c>
      <c r="R53">
        <f t="shared" si="20"/>
        <v>6.5418626396043969E-2</v>
      </c>
      <c r="S53">
        <f t="shared" si="20"/>
        <v>0.38574513358129447</v>
      </c>
      <c r="T53">
        <f t="shared" si="20"/>
        <v>5.7065405109550896E-2</v>
      </c>
      <c r="U53">
        <f t="shared" si="20"/>
        <v>2.5195272374502018</v>
      </c>
    </row>
    <row r="54" spans="1:21" x14ac:dyDescent="0.55000000000000004">
      <c r="A54" t="s">
        <v>100</v>
      </c>
      <c r="B54">
        <f t="shared" ref="B54:B63" si="21">L26/B26</f>
        <v>0.24191419581977053</v>
      </c>
      <c r="C54">
        <f t="shared" ref="C54:C63" si="22">M26/C26</f>
        <v>0.58692039403027352</v>
      </c>
      <c r="D54">
        <f t="shared" ref="D54:D63" si="23">N26/D26</f>
        <v>0.42424590807463791</v>
      </c>
      <c r="E54">
        <f t="shared" ref="E54:E63" si="24">O26/E26</f>
        <v>0.56810766313907701</v>
      </c>
      <c r="F54">
        <f t="shared" ref="F54:F63" si="25">P26/F26</f>
        <v>0.30938486395042325</v>
      </c>
      <c r="G54">
        <f t="shared" ref="G54:G63" si="26">Q26/G26</f>
        <v>0.6777216383297997</v>
      </c>
      <c r="H54">
        <f t="shared" ref="H54:H63" si="27">R26/H26</f>
        <v>0.64799668386762521</v>
      </c>
      <c r="I54">
        <f t="shared" ref="I54:I63" si="28">S26/I26</f>
        <v>0.73583660854288646</v>
      </c>
      <c r="J54">
        <f t="shared" ref="J54:J63" si="29">T26/J26</f>
        <v>1.6103097486305389</v>
      </c>
      <c r="K54">
        <f t="shared" ref="K54:K63" si="30">U26/K26</f>
        <v>1.86873393408526</v>
      </c>
      <c r="L54">
        <f t="shared" ref="L54:L63" si="31">V26/B26</f>
        <v>0.35133334380678466</v>
      </c>
      <c r="M54">
        <f t="shared" ref="M54:M63" si="32">W26/C26</f>
        <v>0.52301811507916929</v>
      </c>
      <c r="N54">
        <f t="shared" ref="N54:N63" si="33">X26/D26</f>
        <v>0.42899776582320803</v>
      </c>
      <c r="O54">
        <f t="shared" ref="O54:O63" si="34">Y26/E26</f>
        <v>0.7810114350466455</v>
      </c>
      <c r="P54">
        <f t="shared" ref="P54:P63" si="35">Z26/F26</f>
        <v>8.7783433199781394E-2</v>
      </c>
      <c r="Q54">
        <f t="shared" ref="Q54:Q63" si="36">AA26/G26</f>
        <v>0.45039607505105483</v>
      </c>
      <c r="R54">
        <f t="shared" ref="R54:R63" si="37">AB26/H26</f>
        <v>0.39887318861134535</v>
      </c>
      <c r="S54">
        <f t="shared" ref="S54:S63" si="38">AC26/I26</f>
        <v>0.38155803565903001</v>
      </c>
      <c r="T54">
        <f t="shared" ref="T54:T63" si="39">AD26/J26</f>
        <v>0.11311408270230335</v>
      </c>
      <c r="U54">
        <f t="shared" ref="U54:U63" si="40">AE26/K26</f>
        <v>0.81296621836417204</v>
      </c>
    </row>
    <row r="55" spans="1:21" x14ac:dyDescent="0.55000000000000004">
      <c r="A55" t="s">
        <v>101</v>
      </c>
      <c r="B55">
        <f t="shared" si="21"/>
        <v>0.55402134523624291</v>
      </c>
      <c r="C55">
        <f t="shared" si="22"/>
        <v>0.55189920539509429</v>
      </c>
      <c r="D55">
        <f t="shared" si="23"/>
        <v>0.32760414129375826</v>
      </c>
      <c r="E55">
        <f t="shared" si="24"/>
        <v>0.38328194249100683</v>
      </c>
      <c r="F55">
        <f t="shared" si="25"/>
        <v>0.51177285670395434</v>
      </c>
      <c r="G55">
        <f t="shared" si="26"/>
        <v>0.83036635017776839</v>
      </c>
      <c r="H55">
        <f t="shared" si="27"/>
        <v>0.33212420888088945</v>
      </c>
      <c r="I55">
        <f t="shared" si="28"/>
        <v>0.7056873256560694</v>
      </c>
      <c r="J55">
        <f t="shared" si="29"/>
        <v>0.52591085147420324</v>
      </c>
      <c r="K55">
        <f t="shared" si="30"/>
        <v>3.3941256238168989</v>
      </c>
      <c r="L55">
        <f t="shared" si="31"/>
        <v>0.56049657387860607</v>
      </c>
      <c r="M55">
        <f t="shared" si="32"/>
        <v>0.60728279805417251</v>
      </c>
      <c r="N55">
        <f t="shared" si="33"/>
        <v>0.56733146716437466</v>
      </c>
      <c r="O55">
        <f t="shared" si="34"/>
        <v>0.46712909456511298</v>
      </c>
      <c r="P55">
        <f t="shared" si="35"/>
        <v>0.27973875744966165</v>
      </c>
      <c r="Q55">
        <f t="shared" si="36"/>
        <v>1.1862320190722919</v>
      </c>
      <c r="R55">
        <f t="shared" si="37"/>
        <v>0.15579117246424887</v>
      </c>
      <c r="S55">
        <f t="shared" si="38"/>
        <v>0.57258665283022259</v>
      </c>
      <c r="T55">
        <f t="shared" si="39"/>
        <v>5.0276978247221833E-2</v>
      </c>
      <c r="U55">
        <f t="shared" si="40"/>
        <v>1.6024669835254131</v>
      </c>
    </row>
    <row r="56" spans="1:21" x14ac:dyDescent="0.55000000000000004">
      <c r="A56" t="s">
        <v>102</v>
      </c>
      <c r="B56">
        <f t="shared" si="21"/>
        <v>0.245862090631568</v>
      </c>
      <c r="C56">
        <f t="shared" si="22"/>
        <v>0.41151227456287653</v>
      </c>
      <c r="D56">
        <f t="shared" si="23"/>
        <v>0.27232716911934546</v>
      </c>
      <c r="E56">
        <f t="shared" si="24"/>
        <v>0.39034645525885248</v>
      </c>
      <c r="F56">
        <f t="shared" si="25"/>
        <v>0.5951848361033405</v>
      </c>
      <c r="G56">
        <f t="shared" si="26"/>
        <v>0.47504531765794411</v>
      </c>
      <c r="H56">
        <f t="shared" si="27"/>
        <v>0.40890630223035385</v>
      </c>
      <c r="I56">
        <f t="shared" si="28"/>
        <v>0.52444307664479195</v>
      </c>
      <c r="J56">
        <f t="shared" si="29"/>
        <v>0.84076181665488603</v>
      </c>
      <c r="K56">
        <f t="shared" si="30"/>
        <v>1.4482907705824422</v>
      </c>
      <c r="L56">
        <f t="shared" si="31"/>
        <v>0.36418933000605747</v>
      </c>
      <c r="M56">
        <f t="shared" si="32"/>
        <v>0.36367218633727016</v>
      </c>
      <c r="N56">
        <f t="shared" si="33"/>
        <v>0.28388692933005305</v>
      </c>
      <c r="O56">
        <f t="shared" si="34"/>
        <v>0.4990677479275239</v>
      </c>
      <c r="P56">
        <f t="shared" si="35"/>
        <v>0.29095332307726118</v>
      </c>
      <c r="Q56">
        <f t="shared" si="36"/>
        <v>0.45410115137653245</v>
      </c>
      <c r="R56">
        <f t="shared" si="37"/>
        <v>0.21116972221168101</v>
      </c>
      <c r="S56">
        <f t="shared" si="38"/>
        <v>0.37371812612238725</v>
      </c>
      <c r="T56">
        <f t="shared" si="39"/>
        <v>5.9440268047386211E-2</v>
      </c>
      <c r="U56">
        <f t="shared" si="40"/>
        <v>0.57026679084386367</v>
      </c>
    </row>
    <row r="57" spans="1:21" x14ac:dyDescent="0.55000000000000004">
      <c r="A57" t="s">
        <v>103</v>
      </c>
      <c r="B57">
        <f t="shared" si="21"/>
        <v>0.30423250507844968</v>
      </c>
      <c r="C57">
        <f t="shared" si="22"/>
        <v>0.39635072380879116</v>
      </c>
      <c r="D57">
        <f t="shared" si="23"/>
        <v>0.23273330194250316</v>
      </c>
      <c r="E57">
        <f t="shared" si="24"/>
        <v>0.38177918945650047</v>
      </c>
      <c r="F57">
        <f t="shared" si="25"/>
        <v>0.35464430859492779</v>
      </c>
      <c r="G57">
        <f t="shared" si="26"/>
        <v>0.54203682354830751</v>
      </c>
      <c r="H57">
        <f t="shared" si="27"/>
        <v>0.38598554959224513</v>
      </c>
      <c r="I57">
        <f t="shared" si="28"/>
        <v>0.38329928030751398</v>
      </c>
      <c r="J57">
        <f t="shared" si="29"/>
        <v>0.50805641332086104</v>
      </c>
      <c r="K57">
        <f t="shared" si="30"/>
        <v>1.2332767988447426</v>
      </c>
      <c r="L57">
        <f t="shared" si="31"/>
        <v>0.3270967658388565</v>
      </c>
      <c r="M57">
        <f t="shared" si="32"/>
        <v>0.39761579724990664</v>
      </c>
      <c r="N57">
        <f t="shared" si="33"/>
        <v>0.31123246385637476</v>
      </c>
      <c r="O57">
        <f t="shared" si="34"/>
        <v>0.42825440065339704</v>
      </c>
      <c r="P57">
        <f t="shared" si="35"/>
        <v>0.23261310634730681</v>
      </c>
      <c r="Q57">
        <f t="shared" si="36"/>
        <v>0.70111767475246589</v>
      </c>
      <c r="R57">
        <f t="shared" si="37"/>
        <v>0.16027271167574064</v>
      </c>
      <c r="S57">
        <f t="shared" si="38"/>
        <v>0.28887306067611329</v>
      </c>
      <c r="T57">
        <f t="shared" si="39"/>
        <v>4.0461130987106485E-2</v>
      </c>
      <c r="U57">
        <f t="shared" si="40"/>
        <v>0.55843989406426608</v>
      </c>
    </row>
    <row r="58" spans="1:21" x14ac:dyDescent="0.55000000000000004">
      <c r="A58" t="s">
        <v>104</v>
      </c>
      <c r="B58">
        <f t="shared" si="21"/>
        <v>0.26551427656789428</v>
      </c>
      <c r="C58">
        <f t="shared" si="22"/>
        <v>0.37007463174513372</v>
      </c>
      <c r="D58">
        <f t="shared" si="23"/>
        <v>0.17304128435496444</v>
      </c>
      <c r="E58">
        <f t="shared" si="24"/>
        <v>0.26298826583415469</v>
      </c>
      <c r="F58">
        <f t="shared" si="25"/>
        <v>0.43434047668013215</v>
      </c>
      <c r="G58">
        <f t="shared" si="26"/>
        <v>0.46527256366581266</v>
      </c>
      <c r="H58">
        <f t="shared" si="27"/>
        <v>0.1513634698731498</v>
      </c>
      <c r="I58">
        <f t="shared" si="28"/>
        <v>0.6873183959261373</v>
      </c>
      <c r="J58">
        <f t="shared" si="29"/>
        <v>0.2974282970964478</v>
      </c>
      <c r="K58">
        <f t="shared" si="30"/>
        <v>1.7029688494099235</v>
      </c>
      <c r="L58">
        <f t="shared" si="31"/>
        <v>0.24643765947582061</v>
      </c>
      <c r="M58">
        <f t="shared" si="32"/>
        <v>0.36026099429604075</v>
      </c>
      <c r="N58">
        <f t="shared" si="33"/>
        <v>0.24127178253831932</v>
      </c>
      <c r="O58">
        <f t="shared" si="34"/>
        <v>0.40822358006106563</v>
      </c>
      <c r="P58">
        <f t="shared" si="35"/>
        <v>0.32630074571539591</v>
      </c>
      <c r="Q58">
        <f t="shared" si="36"/>
        <v>0.6490278058118828</v>
      </c>
      <c r="R58">
        <f t="shared" si="37"/>
        <v>4.5693886079174496E-2</v>
      </c>
      <c r="S58">
        <f t="shared" si="38"/>
        <v>0.34134167472801258</v>
      </c>
      <c r="T58">
        <f t="shared" si="39"/>
        <v>3.918912296965741E-2</v>
      </c>
      <c r="U58">
        <f t="shared" si="40"/>
        <v>1.0208976076523932</v>
      </c>
    </row>
    <row r="59" spans="1:21" x14ac:dyDescent="0.55000000000000004">
      <c r="A59" t="s">
        <v>105</v>
      </c>
      <c r="B59">
        <f t="shared" si="21"/>
        <v>0.39955698849156118</v>
      </c>
      <c r="C59">
        <f t="shared" si="22"/>
        <v>0.39154834415947809</v>
      </c>
      <c r="D59">
        <f t="shared" si="23"/>
        <v>0.28231322458632901</v>
      </c>
      <c r="E59">
        <f t="shared" si="24"/>
        <v>0.43984570527450023</v>
      </c>
      <c r="F59">
        <f t="shared" si="25"/>
        <v>0.45090503734716519</v>
      </c>
      <c r="G59">
        <f t="shared" si="26"/>
        <v>0.68440751627926932</v>
      </c>
      <c r="H59">
        <f t="shared" si="27"/>
        <v>0.79782427524458832</v>
      </c>
      <c r="I59">
        <f t="shared" si="28"/>
        <v>0.56465944098822329</v>
      </c>
      <c r="J59">
        <f t="shared" si="29"/>
        <v>0.68241408832426098</v>
      </c>
      <c r="K59">
        <f t="shared" si="30"/>
        <v>2.772952945546328</v>
      </c>
      <c r="L59">
        <f t="shared" si="31"/>
        <v>0.60316712061578415</v>
      </c>
      <c r="M59">
        <f t="shared" si="32"/>
        <v>0.3799101128454096</v>
      </c>
      <c r="N59">
        <f t="shared" si="33"/>
        <v>0.31302702990409509</v>
      </c>
      <c r="O59">
        <f t="shared" si="34"/>
        <v>0.62564310312604043</v>
      </c>
      <c r="P59">
        <f t="shared" si="35"/>
        <v>0.25332633432257784</v>
      </c>
      <c r="Q59">
        <f t="shared" si="36"/>
        <v>0.65215583188377724</v>
      </c>
      <c r="R59">
        <f t="shared" si="37"/>
        <v>0.33331450079248959</v>
      </c>
      <c r="S59">
        <f t="shared" si="38"/>
        <v>0.45978004882181484</v>
      </c>
      <c r="T59">
        <f t="shared" si="39"/>
        <v>6.0423214032493552E-2</v>
      </c>
      <c r="U59">
        <f t="shared" si="40"/>
        <v>0.85780151811316219</v>
      </c>
    </row>
    <row r="60" spans="1:21" x14ac:dyDescent="0.55000000000000004">
      <c r="A60" t="s">
        <v>106</v>
      </c>
      <c r="B60">
        <f t="shared" si="21"/>
        <v>0.19561025142927244</v>
      </c>
      <c r="C60">
        <f t="shared" si="22"/>
        <v>0.471195660672728</v>
      </c>
      <c r="D60">
        <f t="shared" si="23"/>
        <v>0.20077595640836005</v>
      </c>
      <c r="E60">
        <f t="shared" si="24"/>
        <v>0.41660171124727963</v>
      </c>
      <c r="F60">
        <f t="shared" si="25"/>
        <v>0.40810884190591185</v>
      </c>
      <c r="G60">
        <f t="shared" si="26"/>
        <v>0.41269158146789503</v>
      </c>
      <c r="H60">
        <f t="shared" si="27"/>
        <v>0.38137346460681276</v>
      </c>
      <c r="I60">
        <f t="shared" si="28"/>
        <v>0.45279983975029781</v>
      </c>
      <c r="J60">
        <f t="shared" si="29"/>
        <v>0.40254132537760517</v>
      </c>
      <c r="K60">
        <f t="shared" si="30"/>
        <v>1.0787397033029331</v>
      </c>
      <c r="L60">
        <f t="shared" si="31"/>
        <v>0.17377223185276222</v>
      </c>
      <c r="M60">
        <f t="shared" si="32"/>
        <v>0.32195247893416329</v>
      </c>
      <c r="N60">
        <f t="shared" si="33"/>
        <v>0.18782861924832617</v>
      </c>
      <c r="O60">
        <f t="shared" si="34"/>
        <v>0.39035139922653567</v>
      </c>
      <c r="P60">
        <f t="shared" si="35"/>
        <v>0.44616735683559228</v>
      </c>
      <c r="Q60">
        <f t="shared" si="36"/>
        <v>0.62112977711671546</v>
      </c>
      <c r="R60">
        <f t="shared" si="37"/>
        <v>0.19755408107920541</v>
      </c>
      <c r="S60">
        <f t="shared" si="38"/>
        <v>0.25474567969609746</v>
      </c>
      <c r="T60">
        <f t="shared" si="39"/>
        <v>6.255577051621454E-2</v>
      </c>
      <c r="U60">
        <f t="shared" si="40"/>
        <v>0.51695268207789413</v>
      </c>
    </row>
    <row r="61" spans="1:21" x14ac:dyDescent="0.55000000000000004">
      <c r="A61" t="s">
        <v>107</v>
      </c>
      <c r="B61">
        <f t="shared" si="21"/>
        <v>0.22110969190061242</v>
      </c>
      <c r="C61">
        <f t="shared" si="22"/>
        <v>0.42220355232734241</v>
      </c>
      <c r="D61">
        <f t="shared" si="23"/>
        <v>0.32959728759688661</v>
      </c>
      <c r="E61">
        <f t="shared" si="24"/>
        <v>0.59558802242177611</v>
      </c>
      <c r="F61">
        <f t="shared" si="25"/>
        <v>0.62604243824207684</v>
      </c>
      <c r="G61">
        <f t="shared" si="26"/>
        <v>0.4035849297208578</v>
      </c>
      <c r="H61">
        <f t="shared" si="27"/>
        <v>0.2568622006841656</v>
      </c>
      <c r="I61">
        <f t="shared" si="28"/>
        <v>0.49431666936688412</v>
      </c>
      <c r="J61">
        <f t="shared" si="29"/>
        <v>0.39764674361618957</v>
      </c>
      <c r="K61">
        <f t="shared" si="30"/>
        <v>0.85161286001522685</v>
      </c>
      <c r="L61">
        <f t="shared" si="31"/>
        <v>0.16318251552228683</v>
      </c>
      <c r="M61">
        <f t="shared" si="32"/>
        <v>0.45562654142620623</v>
      </c>
      <c r="N61">
        <f t="shared" si="33"/>
        <v>0.34197645862138548</v>
      </c>
      <c r="O61">
        <f t="shared" si="34"/>
        <v>0.49316329362379163</v>
      </c>
      <c r="P61">
        <f t="shared" si="35"/>
        <v>0.49063077868914495</v>
      </c>
      <c r="Q61">
        <f t="shared" si="36"/>
        <v>0.43312720948993766</v>
      </c>
      <c r="R61">
        <f t="shared" si="37"/>
        <v>0.13274145955233166</v>
      </c>
      <c r="S61">
        <f t="shared" si="38"/>
        <v>0.38188349211441197</v>
      </c>
      <c r="T61">
        <f t="shared" si="39"/>
        <v>6.5927956024793385E-2</v>
      </c>
      <c r="U61">
        <f t="shared" si="40"/>
        <v>0.42983227924741796</v>
      </c>
    </row>
    <row r="62" spans="1:21" x14ac:dyDescent="0.55000000000000004">
      <c r="A62" t="s">
        <v>108</v>
      </c>
      <c r="B62">
        <f t="shared" si="21"/>
        <v>9.1153145058522192E-2</v>
      </c>
      <c r="C62">
        <f t="shared" si="22"/>
        <v>0.13150173780227176</v>
      </c>
      <c r="D62">
        <f t="shared" si="23"/>
        <v>0.10557934791299202</v>
      </c>
      <c r="E62">
        <f t="shared" si="24"/>
        <v>0.21163808422961805</v>
      </c>
      <c r="F62">
        <f t="shared" si="25"/>
        <v>0.25667178331560819</v>
      </c>
      <c r="G62">
        <f t="shared" si="26"/>
        <v>0.1971087739428137</v>
      </c>
      <c r="H62">
        <f t="shared" si="27"/>
        <v>5.7513972422163467E-2</v>
      </c>
      <c r="I62">
        <f t="shared" si="28"/>
        <v>0.39823297468869734</v>
      </c>
      <c r="J62">
        <f t="shared" si="29"/>
        <v>0.1309560124816008</v>
      </c>
      <c r="K62">
        <f t="shared" si="30"/>
        <v>0.7192006657078005</v>
      </c>
      <c r="L62">
        <f t="shared" si="31"/>
        <v>0.11833504170244638</v>
      </c>
      <c r="M62">
        <f t="shared" si="32"/>
        <v>0.16755146767904941</v>
      </c>
      <c r="N62">
        <f t="shared" si="33"/>
        <v>0.11430511904483136</v>
      </c>
      <c r="O62">
        <f t="shared" si="34"/>
        <v>0.26548307646563257</v>
      </c>
      <c r="P62">
        <f t="shared" si="35"/>
        <v>0.18524507495505232</v>
      </c>
      <c r="Q62">
        <f t="shared" si="36"/>
        <v>0.18087217474020431</v>
      </c>
      <c r="R62">
        <f t="shared" si="37"/>
        <v>2.3203971657705172E-2</v>
      </c>
      <c r="S62">
        <f t="shared" si="38"/>
        <v>0.1801562334074768</v>
      </c>
      <c r="T62">
        <f t="shared" si="39"/>
        <v>1.5731511592518656E-2</v>
      </c>
      <c r="U62">
        <f t="shared" si="40"/>
        <v>0.47407915388848576</v>
      </c>
    </row>
    <row r="63" spans="1:21" x14ac:dyDescent="0.55000000000000004">
      <c r="A63" t="s">
        <v>109</v>
      </c>
      <c r="B63">
        <f t="shared" si="21"/>
        <v>8.3464623250984069E-2</v>
      </c>
      <c r="C63">
        <f t="shared" si="22"/>
        <v>0.35584267092943539</v>
      </c>
      <c r="D63">
        <f t="shared" si="23"/>
        <v>0.20163216041603355</v>
      </c>
      <c r="E63">
        <f t="shared" si="24"/>
        <v>0.37528095881373036</v>
      </c>
      <c r="F63">
        <f t="shared" si="25"/>
        <v>0.52943306189385064</v>
      </c>
      <c r="G63">
        <f t="shared" si="26"/>
        <v>0.20589384687662296</v>
      </c>
      <c r="H63">
        <f t="shared" si="27"/>
        <v>0.11031834650828107</v>
      </c>
      <c r="I63">
        <f t="shared" si="28"/>
        <v>0.5562089839170945</v>
      </c>
      <c r="J63">
        <f t="shared" si="29"/>
        <v>0.20627792208571816</v>
      </c>
      <c r="K63">
        <f t="shared" si="30"/>
        <v>0.49673699245052033</v>
      </c>
      <c r="L63">
        <f t="shared" si="31"/>
        <v>5.8845860269056229E-2</v>
      </c>
      <c r="M63">
        <f t="shared" si="32"/>
        <v>0.3565960823265083</v>
      </c>
      <c r="N63">
        <f t="shared" si="33"/>
        <v>0.18688465302850532</v>
      </c>
      <c r="O63">
        <f t="shared" si="34"/>
        <v>0.28142151814919958</v>
      </c>
      <c r="P63">
        <f t="shared" si="35"/>
        <v>0.39071989682232194</v>
      </c>
      <c r="Q63">
        <f t="shared" si="36"/>
        <v>0.22608738033017267</v>
      </c>
      <c r="R63">
        <f t="shared" si="37"/>
        <v>7.2458984465960413E-2</v>
      </c>
      <c r="S63">
        <f t="shared" si="38"/>
        <v>0.3534159245450238</v>
      </c>
      <c r="T63">
        <f t="shared" si="39"/>
        <v>3.1973431177123909E-2</v>
      </c>
      <c r="U63">
        <f t="shared" si="40"/>
        <v>0.28651034545052473</v>
      </c>
    </row>
    <row r="65" spans="1:23" x14ac:dyDescent="0.55000000000000004">
      <c r="A65" t="s">
        <v>120</v>
      </c>
    </row>
    <row r="66" spans="1:23" x14ac:dyDescent="0.55000000000000004">
      <c r="A66" t="s">
        <v>110</v>
      </c>
      <c r="M66" t="s">
        <v>111</v>
      </c>
    </row>
    <row r="67" spans="1:23" x14ac:dyDescent="0.55000000000000004">
      <c r="A67" t="s">
        <v>99</v>
      </c>
      <c r="B67" t="s">
        <v>100</v>
      </c>
      <c r="C67" t="s">
        <v>101</v>
      </c>
      <c r="D67" t="s">
        <v>102</v>
      </c>
      <c r="E67" t="s">
        <v>103</v>
      </c>
      <c r="F67" t="s">
        <v>104</v>
      </c>
      <c r="G67" t="s">
        <v>105</v>
      </c>
      <c r="H67" t="s">
        <v>106</v>
      </c>
      <c r="I67" t="s">
        <v>107</v>
      </c>
      <c r="J67" t="s">
        <v>108</v>
      </c>
      <c r="K67" t="s">
        <v>109</v>
      </c>
      <c r="M67" t="s">
        <v>99</v>
      </c>
      <c r="N67" t="s">
        <v>100</v>
      </c>
      <c r="O67" t="s">
        <v>101</v>
      </c>
      <c r="P67" t="s">
        <v>102</v>
      </c>
      <c r="Q67" t="s">
        <v>103</v>
      </c>
      <c r="R67" t="s">
        <v>104</v>
      </c>
      <c r="S67" t="s">
        <v>105</v>
      </c>
      <c r="T67" t="s">
        <v>106</v>
      </c>
      <c r="U67" t="s">
        <v>107</v>
      </c>
      <c r="V67" t="s">
        <v>108</v>
      </c>
      <c r="W67" t="s">
        <v>109</v>
      </c>
    </row>
    <row r="68" spans="1:23" x14ac:dyDescent="0.55000000000000004">
      <c r="A68">
        <v>0.37687588032078295</v>
      </c>
      <c r="B68">
        <v>0.24191419581977053</v>
      </c>
      <c r="C68">
        <v>0.55402134523624291</v>
      </c>
      <c r="D68">
        <v>0.245862090631568</v>
      </c>
      <c r="E68">
        <v>0.30423250507844968</v>
      </c>
      <c r="F68">
        <v>0.26551427656789428</v>
      </c>
      <c r="G68">
        <v>0.39955698849156118</v>
      </c>
      <c r="H68">
        <v>0.19561025142927244</v>
      </c>
      <c r="I68">
        <v>0.22110969190061242</v>
      </c>
      <c r="J68">
        <v>9.1153145058522192E-2</v>
      </c>
      <c r="K68">
        <v>8.3464623250984069E-2</v>
      </c>
      <c r="M68">
        <v>0.49313830853974422</v>
      </c>
      <c r="N68">
        <v>0.35133334380678466</v>
      </c>
      <c r="O68">
        <v>0.56049657387860607</v>
      </c>
      <c r="P68">
        <v>0.36418933000605747</v>
      </c>
      <c r="Q68">
        <v>0.3270967658388565</v>
      </c>
      <c r="R68">
        <v>0.24643765947582061</v>
      </c>
      <c r="S68">
        <v>0.60316712061578415</v>
      </c>
      <c r="T68">
        <v>0.17377223185276222</v>
      </c>
      <c r="U68">
        <v>0.16318251552228683</v>
      </c>
      <c r="V68">
        <v>0.11833504170244638</v>
      </c>
      <c r="W68">
        <v>5.8845860269056229E-2</v>
      </c>
    </row>
    <row r="69" spans="1:23" x14ac:dyDescent="0.55000000000000004">
      <c r="A69">
        <v>0.55986007275518668</v>
      </c>
      <c r="B69">
        <v>0.58692039403027352</v>
      </c>
      <c r="C69">
        <v>0.55189920539509429</v>
      </c>
      <c r="D69">
        <v>0.41151227456287653</v>
      </c>
      <c r="E69">
        <v>0.39635072380879116</v>
      </c>
      <c r="F69">
        <v>0.37007463174513372</v>
      </c>
      <c r="G69">
        <v>0.39154834415947809</v>
      </c>
      <c r="H69">
        <v>0.471195660672728</v>
      </c>
      <c r="I69">
        <v>0.42220355232734241</v>
      </c>
      <c r="J69">
        <v>0.13150173780227176</v>
      </c>
      <c r="K69">
        <v>0.35584267092943539</v>
      </c>
      <c r="M69">
        <v>0.56712175287675426</v>
      </c>
      <c r="N69">
        <v>0.52301811507916929</v>
      </c>
      <c r="O69">
        <v>0.60728279805417251</v>
      </c>
      <c r="P69">
        <v>0.36367218633727016</v>
      </c>
      <c r="Q69">
        <v>0.39761579724990664</v>
      </c>
      <c r="R69">
        <v>0.36026099429604075</v>
      </c>
      <c r="S69">
        <v>0.3799101128454096</v>
      </c>
      <c r="T69">
        <v>0.32195247893416329</v>
      </c>
      <c r="U69">
        <v>0.45562654142620623</v>
      </c>
      <c r="V69">
        <v>0.16755146767904941</v>
      </c>
      <c r="W69">
        <v>0.3565960823265083</v>
      </c>
    </row>
    <row r="70" spans="1:23" x14ac:dyDescent="0.55000000000000004">
      <c r="A70">
        <v>0.23413409372504243</v>
      </c>
      <c r="B70">
        <v>0.42424590807463791</v>
      </c>
      <c r="C70">
        <v>0.32760414129375826</v>
      </c>
      <c r="D70">
        <v>0.27232716911934546</v>
      </c>
      <c r="E70">
        <v>0.23273330194250316</v>
      </c>
      <c r="F70">
        <v>0.17304128435496444</v>
      </c>
      <c r="G70">
        <v>0.28231322458632901</v>
      </c>
      <c r="H70">
        <v>0.20077595640836005</v>
      </c>
      <c r="I70">
        <v>0.32959728759688661</v>
      </c>
      <c r="J70">
        <v>0.10557934791299202</v>
      </c>
      <c r="K70">
        <v>0.20163216041603355</v>
      </c>
      <c r="M70">
        <v>0.31232924331121686</v>
      </c>
      <c r="N70">
        <v>0.42899776582320803</v>
      </c>
      <c r="O70">
        <v>0.56733146716437466</v>
      </c>
      <c r="P70">
        <v>0.28388692933005305</v>
      </c>
      <c r="Q70">
        <v>0.31123246385637476</v>
      </c>
      <c r="R70">
        <v>0.24127178253831932</v>
      </c>
      <c r="S70">
        <v>0.31302702990409509</v>
      </c>
      <c r="T70">
        <v>0.18782861924832617</v>
      </c>
      <c r="U70">
        <v>0.34197645862138548</v>
      </c>
      <c r="V70">
        <v>0.11430511904483136</v>
      </c>
      <c r="W70">
        <v>0.18688465302850532</v>
      </c>
    </row>
    <row r="71" spans="1:23" x14ac:dyDescent="0.55000000000000004">
      <c r="A71">
        <v>0.32082689743087639</v>
      </c>
      <c r="B71">
        <v>0.56810766313907701</v>
      </c>
      <c r="C71">
        <v>0.38328194249100683</v>
      </c>
      <c r="D71">
        <v>0.39034645525885248</v>
      </c>
      <c r="E71">
        <v>0.38177918945650047</v>
      </c>
      <c r="F71">
        <v>0.26298826583415469</v>
      </c>
      <c r="G71">
        <v>0.43984570527450023</v>
      </c>
      <c r="H71">
        <v>0.41660171124727963</v>
      </c>
      <c r="I71">
        <v>0.59558802242177611</v>
      </c>
      <c r="J71">
        <v>0.21163808422961805</v>
      </c>
      <c r="K71">
        <v>0.37528095881373036</v>
      </c>
      <c r="M71">
        <v>0.60812653275737383</v>
      </c>
      <c r="N71">
        <v>0.7810114350466455</v>
      </c>
      <c r="O71">
        <v>0.46712909456511298</v>
      </c>
      <c r="P71">
        <v>0.4990677479275239</v>
      </c>
      <c r="Q71">
        <v>0.42825440065339704</v>
      </c>
      <c r="R71">
        <v>0.40822358006106563</v>
      </c>
      <c r="S71">
        <v>0.62564310312604043</v>
      </c>
      <c r="T71">
        <v>0.39035139922653567</v>
      </c>
      <c r="U71">
        <v>0.49316329362379163</v>
      </c>
      <c r="V71">
        <v>0.26548307646563257</v>
      </c>
      <c r="W71">
        <v>0.28142151814919958</v>
      </c>
    </row>
    <row r="72" spans="1:23" x14ac:dyDescent="0.55000000000000004">
      <c r="A72">
        <v>0.36796853364254506</v>
      </c>
      <c r="B72">
        <v>0.30938486395042325</v>
      </c>
      <c r="C72">
        <v>0.51177285670395434</v>
      </c>
      <c r="D72">
        <v>0.5951848361033405</v>
      </c>
      <c r="E72">
        <v>0.35464430859492779</v>
      </c>
      <c r="F72">
        <v>0.43434047668013215</v>
      </c>
      <c r="G72">
        <v>0.45090503734716519</v>
      </c>
      <c r="H72">
        <v>0.40810884190591185</v>
      </c>
      <c r="I72">
        <v>0.62604243824207684</v>
      </c>
      <c r="J72">
        <v>0.25667178331560819</v>
      </c>
      <c r="K72">
        <v>0.52943306189385064</v>
      </c>
      <c r="M72">
        <v>0.20391276822417287</v>
      </c>
      <c r="N72">
        <v>8.7783433199781394E-2</v>
      </c>
      <c r="O72">
        <v>0.27973875744966165</v>
      </c>
      <c r="P72">
        <v>0.29095332307726118</v>
      </c>
      <c r="Q72">
        <v>0.23261310634730681</v>
      </c>
      <c r="R72">
        <v>0.32630074571539591</v>
      </c>
      <c r="S72">
        <v>0.25332633432257784</v>
      </c>
      <c r="T72">
        <v>0.44616735683559228</v>
      </c>
      <c r="U72">
        <v>0.49063077868914495</v>
      </c>
      <c r="V72">
        <v>0.18524507495505232</v>
      </c>
      <c r="W72">
        <v>0.39071989682232194</v>
      </c>
    </row>
    <row r="73" spans="1:23" x14ac:dyDescent="0.55000000000000004">
      <c r="A73">
        <v>0.66478729740343356</v>
      </c>
      <c r="B73">
        <v>0.6777216383297997</v>
      </c>
      <c r="C73">
        <v>0.83036635017776839</v>
      </c>
      <c r="D73">
        <v>0.47504531765794411</v>
      </c>
      <c r="E73">
        <v>0.54203682354830751</v>
      </c>
      <c r="F73">
        <v>0.46527256366581266</v>
      </c>
      <c r="G73">
        <v>0.68440751627926932</v>
      </c>
      <c r="H73">
        <v>0.41269158146789503</v>
      </c>
      <c r="I73">
        <v>0.4035849297208578</v>
      </c>
      <c r="J73">
        <v>0.1971087739428137</v>
      </c>
      <c r="K73">
        <v>0.20589384687662296</v>
      </c>
      <c r="M73">
        <v>0.88519306272768816</v>
      </c>
      <c r="N73">
        <v>0.45039607505105483</v>
      </c>
      <c r="O73">
        <v>1.1862320190722919</v>
      </c>
      <c r="P73">
        <v>0.45410115137653245</v>
      </c>
      <c r="Q73">
        <v>0.70111767475246589</v>
      </c>
      <c r="R73">
        <v>0.6490278058118828</v>
      </c>
      <c r="S73">
        <v>0.65215583188377724</v>
      </c>
      <c r="T73">
        <v>0.62112977711671546</v>
      </c>
      <c r="U73">
        <v>0.43312720948993766</v>
      </c>
      <c r="V73">
        <v>0.18087217474020431</v>
      </c>
      <c r="W73">
        <v>0.22608738033017267</v>
      </c>
    </row>
    <row r="74" spans="1:23" x14ac:dyDescent="0.55000000000000004">
      <c r="A74">
        <v>0.1402904289230511</v>
      </c>
      <c r="B74">
        <v>0.64799668386762521</v>
      </c>
      <c r="C74">
        <v>0.33212420888088945</v>
      </c>
      <c r="D74">
        <v>0.40890630223035385</v>
      </c>
      <c r="E74">
        <v>0.38598554959224513</v>
      </c>
      <c r="F74">
        <v>0.1513634698731498</v>
      </c>
      <c r="G74">
        <v>0.79782427524458832</v>
      </c>
      <c r="H74">
        <v>0.38137346460681276</v>
      </c>
      <c r="I74">
        <v>0.2568622006841656</v>
      </c>
      <c r="J74">
        <v>5.7513972422163467E-2</v>
      </c>
      <c r="K74">
        <v>0.11031834650828107</v>
      </c>
      <c r="M74">
        <v>6.5418626396043969E-2</v>
      </c>
      <c r="N74">
        <v>0.39887318861134535</v>
      </c>
      <c r="O74">
        <v>0.15579117246424887</v>
      </c>
      <c r="P74">
        <v>0.21116972221168101</v>
      </c>
      <c r="Q74">
        <v>0.16027271167574064</v>
      </c>
      <c r="R74">
        <v>4.5693886079174496E-2</v>
      </c>
      <c r="S74">
        <v>0.33331450079248959</v>
      </c>
      <c r="T74">
        <v>0.19755408107920541</v>
      </c>
      <c r="U74">
        <v>0.13274145955233166</v>
      </c>
      <c r="V74">
        <v>2.3203971657705172E-2</v>
      </c>
      <c r="W74">
        <v>7.2458984465960413E-2</v>
      </c>
    </row>
    <row r="75" spans="1:23" x14ac:dyDescent="0.55000000000000004">
      <c r="A75">
        <v>0.92639495530403049</v>
      </c>
      <c r="B75">
        <v>0.73583660854288646</v>
      </c>
      <c r="C75">
        <v>0.7056873256560694</v>
      </c>
      <c r="D75">
        <v>0.52444307664479195</v>
      </c>
      <c r="E75">
        <v>0.38329928030751398</v>
      </c>
      <c r="F75">
        <v>0.6873183959261373</v>
      </c>
      <c r="G75">
        <v>0.56465944098822329</v>
      </c>
      <c r="H75">
        <v>0.45279983975029781</v>
      </c>
      <c r="I75">
        <v>0.49431666936688412</v>
      </c>
      <c r="J75">
        <v>0.39823297468869734</v>
      </c>
      <c r="K75">
        <v>0.5562089839170945</v>
      </c>
      <c r="M75">
        <v>0.38574513358129447</v>
      </c>
      <c r="N75">
        <v>0.38155803565903001</v>
      </c>
      <c r="O75">
        <v>0.57258665283022259</v>
      </c>
      <c r="P75">
        <v>0.37371812612238725</v>
      </c>
      <c r="Q75">
        <v>0.28887306067611329</v>
      </c>
      <c r="R75">
        <v>0.34134167472801258</v>
      </c>
      <c r="S75">
        <v>0.45978004882181484</v>
      </c>
      <c r="T75">
        <v>0.25474567969609746</v>
      </c>
      <c r="U75">
        <v>0.38188349211441197</v>
      </c>
      <c r="V75">
        <v>0.1801562334074768</v>
      </c>
      <c r="W75">
        <v>0.3534159245450238</v>
      </c>
    </row>
    <row r="76" spans="1:23" x14ac:dyDescent="0.55000000000000004">
      <c r="A76">
        <v>0.82605938006366186</v>
      </c>
      <c r="B76">
        <v>1.6103097486305389</v>
      </c>
      <c r="C76">
        <v>0.52591085147420324</v>
      </c>
      <c r="D76">
        <v>0.84076181665488603</v>
      </c>
      <c r="E76">
        <v>0.50805641332086104</v>
      </c>
      <c r="F76">
        <v>0.2974282970964478</v>
      </c>
      <c r="G76">
        <v>0.68241408832426098</v>
      </c>
      <c r="H76">
        <v>0.40254132537760517</v>
      </c>
      <c r="I76">
        <v>0.39764674361618957</v>
      </c>
      <c r="J76">
        <v>0.1309560124816008</v>
      </c>
      <c r="K76">
        <v>0.20627792208571816</v>
      </c>
      <c r="M76">
        <v>5.7065405109550896E-2</v>
      </c>
      <c r="N76">
        <v>0.11311408270230335</v>
      </c>
      <c r="O76">
        <v>5.0276978247221833E-2</v>
      </c>
      <c r="P76">
        <v>5.9440268047386211E-2</v>
      </c>
      <c r="Q76">
        <v>4.0461130987106485E-2</v>
      </c>
      <c r="R76">
        <v>3.918912296965741E-2</v>
      </c>
      <c r="S76">
        <v>6.0423214032493552E-2</v>
      </c>
      <c r="T76">
        <v>6.255577051621454E-2</v>
      </c>
      <c r="U76">
        <v>6.5927956024793385E-2</v>
      </c>
      <c r="V76">
        <v>1.5731511592518656E-2</v>
      </c>
      <c r="W76">
        <v>3.1973431177123909E-2</v>
      </c>
    </row>
    <row r="77" spans="1:23" x14ac:dyDescent="0.55000000000000004">
      <c r="A77">
        <v>5.3298213368784779</v>
      </c>
      <c r="B77">
        <v>1.86873393408526</v>
      </c>
      <c r="C77">
        <v>3.3941256238168989</v>
      </c>
      <c r="D77">
        <v>1.4482907705824422</v>
      </c>
      <c r="E77">
        <v>1.2332767988447426</v>
      </c>
      <c r="F77">
        <v>1.7029688494099235</v>
      </c>
      <c r="G77">
        <v>2.772952945546328</v>
      </c>
      <c r="H77">
        <v>1.0787397033029331</v>
      </c>
      <c r="I77">
        <v>0.85161286001522685</v>
      </c>
      <c r="J77">
        <v>0.7192006657078005</v>
      </c>
      <c r="K77">
        <v>0.49673699245052033</v>
      </c>
      <c r="M77">
        <v>2.5195272374502018</v>
      </c>
      <c r="N77">
        <v>0.81296621836417204</v>
      </c>
      <c r="O77">
        <v>1.6024669835254131</v>
      </c>
      <c r="P77">
        <v>0.57026679084386367</v>
      </c>
      <c r="Q77">
        <v>0.55843989406426608</v>
      </c>
      <c r="R77">
        <v>1.0208976076523932</v>
      </c>
      <c r="S77">
        <v>0.85780151811316219</v>
      </c>
      <c r="T77">
        <v>0.51695268207789413</v>
      </c>
      <c r="U77">
        <v>0.42983227924741796</v>
      </c>
      <c r="V77">
        <v>0.47407915388848576</v>
      </c>
      <c r="W77">
        <v>0.28651034545052473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CL bound fatty acids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RENTO ITO</dc:creator>
  <cp:lastModifiedBy>RENTO ITO</cp:lastModifiedBy>
  <dcterms:created xsi:type="dcterms:W3CDTF">2026-01-06T06:18:08Z</dcterms:created>
  <dcterms:modified xsi:type="dcterms:W3CDTF">2026-01-20T04:01:52Z</dcterms:modified>
</cp:coreProperties>
</file>