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2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2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5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6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論文　Figure\Sup Fig 4. Remodeling of phosphatidylserine (PS) unsaturation and fatty acid composition in ccRCC\Sup_Fig.4C_PS_bound_fatty_acids_foldchange_raw\"/>
    </mc:Choice>
  </mc:AlternateContent>
  <xr:revisionPtr revIDLastSave="0" documentId="13_ncr:1_{9D8B224C-F7E7-48C7-9BDB-9A610C1BBFF5}" xr6:coauthVersionLast="47" xr6:coauthVersionMax="47" xr10:uidLastSave="{00000000-0000-0000-0000-000000000000}"/>
  <bookViews>
    <workbookView xWindow="-110" yWindow="-110" windowWidth="19420" windowHeight="10300" xr2:uid="{49452A2F-24F9-4C18-8D2E-54029DFD7270}"/>
  </bookViews>
  <sheets>
    <sheet name="PS bound fatty acids raw" sheetId="2" r:id="rId1"/>
  </sheets>
  <externalReferences>
    <externalReference r:id="rId2"/>
  </externalReferences>
  <definedNames>
    <definedName name="_xlchart.v1.0" hidden="1">'PS bound fatty acids raw'!$A$125</definedName>
    <definedName name="_xlchart.v1.1" hidden="1">'PS bound fatty acids raw'!$A$126:$A$135</definedName>
    <definedName name="_xlchart.v1.10" hidden="1">'PS bound fatty acids raw'!$F$125</definedName>
    <definedName name="_xlchart.v1.11" hidden="1">'PS bound fatty acids raw'!$F$126:$F$135</definedName>
    <definedName name="_xlchart.v1.12" hidden="1">'PS bound fatty acids raw'!$G$125</definedName>
    <definedName name="_xlchart.v1.13" hidden="1">'PS bound fatty acids raw'!$G$126:$G$135</definedName>
    <definedName name="_xlchart.v1.14" hidden="1">'PS bound fatty acids raw'!$H$125</definedName>
    <definedName name="_xlchart.v1.15" hidden="1">'PS bound fatty acids raw'!$H$126:$H$135</definedName>
    <definedName name="_xlchart.v1.16" hidden="1">'PS bound fatty acids raw'!$I$125</definedName>
    <definedName name="_xlchart.v1.17" hidden="1">'PS bound fatty acids raw'!$I$126:$I$135</definedName>
    <definedName name="_xlchart.v1.18" hidden="1">'PS bound fatty acids raw'!$J$125</definedName>
    <definedName name="_xlchart.v1.19" hidden="1">'PS bound fatty acids raw'!$J$126:$J$135</definedName>
    <definedName name="_xlchart.v1.2" hidden="1">'PS bound fatty acids raw'!$B$125</definedName>
    <definedName name="_xlchart.v1.20" hidden="1">'PS bound fatty acids raw'!$K$125</definedName>
    <definedName name="_xlchart.v1.21" hidden="1">'PS bound fatty acids raw'!$K$126:$K$135</definedName>
    <definedName name="_xlchart.v1.22" hidden="1">'PS bound fatty acids raw'!$L$125</definedName>
    <definedName name="_xlchart.v1.23" hidden="1">'PS bound fatty acids raw'!$L$126:$L$135</definedName>
    <definedName name="_xlchart.v1.24" hidden="1">'PS bound fatty acids raw'!$M$125</definedName>
    <definedName name="_xlchart.v1.25" hidden="1">'PS bound fatty acids raw'!$M$126:$M$134</definedName>
    <definedName name="_xlchart.v1.26" hidden="1">'PS bound fatty acids raw'!$N$125</definedName>
    <definedName name="_xlchart.v1.27" hidden="1">'PS bound fatty acids raw'!$N$126:$N$135</definedName>
    <definedName name="_xlchart.v1.28" hidden="1">'PS bound fatty acids raw'!$O$125</definedName>
    <definedName name="_xlchart.v1.29" hidden="1">'PS bound fatty acids raw'!$O$126:$O$135</definedName>
    <definedName name="_xlchart.v1.3" hidden="1">'PS bound fatty acids raw'!$B$126:$B$135</definedName>
    <definedName name="_xlchart.v1.30" hidden="1">'PS bound fatty acids raw'!$P$125</definedName>
    <definedName name="_xlchart.v1.31" hidden="1">'PS bound fatty acids raw'!$P$126:$P$135</definedName>
    <definedName name="_xlchart.v1.32" hidden="1">'PS bound fatty acids raw'!$Q$125</definedName>
    <definedName name="_xlchart.v1.33" hidden="1">'PS bound fatty acids raw'!$Q$126:$Q$135</definedName>
    <definedName name="_xlchart.v1.34" hidden="1">'PS bound fatty acids raw'!$R$125</definedName>
    <definedName name="_xlchart.v1.35" hidden="1">'PS bound fatty acids raw'!$R$126:$R$135</definedName>
    <definedName name="_xlchart.v1.36" hidden="1">'PS bound fatty acids raw'!$S$125</definedName>
    <definedName name="_xlchart.v1.37" hidden="1">'PS bound fatty acids raw'!$S$126:$S$135</definedName>
    <definedName name="_xlchart.v1.38" hidden="1">'PS bound fatty acids raw'!$T$125</definedName>
    <definedName name="_xlchart.v1.39" hidden="1">'PS bound fatty acids raw'!$T$126:$T$135</definedName>
    <definedName name="_xlchart.v1.4" hidden="1">'PS bound fatty acids raw'!$C$125</definedName>
    <definedName name="_xlchart.v1.40" hidden="1">'PS bound fatty acids raw'!$U$125</definedName>
    <definedName name="_xlchart.v1.41" hidden="1">'PS bound fatty acids raw'!$U$126:$U$135</definedName>
    <definedName name="_xlchart.v1.42" hidden="1">'PS bound fatty acids raw'!$V$125</definedName>
    <definedName name="_xlchart.v1.43" hidden="1">'PS bound fatty acids raw'!$V$126:$V$135</definedName>
    <definedName name="_xlchart.v1.44" hidden="1">'PS bound fatty acids raw'!$AA$125</definedName>
    <definedName name="_xlchart.v1.45" hidden="1">'PS bound fatty acids raw'!$AA$126:$AA$135</definedName>
    <definedName name="_xlchart.v1.46" hidden="1">'PS bound fatty acids raw'!$AB$125</definedName>
    <definedName name="_xlchart.v1.47" hidden="1">'PS bound fatty acids raw'!$AB$126:$AB$135</definedName>
    <definedName name="_xlchart.v1.48" hidden="1">'PS bound fatty acids raw'!$AC$125</definedName>
    <definedName name="_xlchart.v1.49" hidden="1">'PS bound fatty acids raw'!$AC$126:$AC$135</definedName>
    <definedName name="_xlchart.v1.5" hidden="1">'PS bound fatty acids raw'!$C$126:$C$135</definedName>
    <definedName name="_xlchart.v1.50" hidden="1">'PS bound fatty acids raw'!$AD$125</definedName>
    <definedName name="_xlchart.v1.51" hidden="1">'PS bound fatty acids raw'!$AD$126:$AD$135</definedName>
    <definedName name="_xlchart.v1.52" hidden="1">'PS bound fatty acids raw'!$AE$125</definedName>
    <definedName name="_xlchart.v1.53" hidden="1">'PS bound fatty acids raw'!$AE$126:$AE$135</definedName>
    <definedName name="_xlchart.v1.54" hidden="1">'PS bound fatty acids raw'!$AF$125</definedName>
    <definedName name="_xlchart.v1.55" hidden="1">'PS bound fatty acids raw'!$AF$126:$AF$135</definedName>
    <definedName name="_xlchart.v1.56" hidden="1">'PS bound fatty acids raw'!$AG$124:$AG$125</definedName>
    <definedName name="_xlchart.v1.57" hidden="1">'PS bound fatty acids raw'!$AG$126:$AG$135</definedName>
    <definedName name="_xlchart.v1.58" hidden="1">'PS bound fatty acids raw'!$AH$125</definedName>
    <definedName name="_xlchart.v1.59" hidden="1">'PS bound fatty acids raw'!$AH$126:$AH$135</definedName>
    <definedName name="_xlchart.v1.6" hidden="1">'PS bound fatty acids raw'!$D$125</definedName>
    <definedName name="_xlchart.v1.60" hidden="1">'PS bound fatty acids raw'!$AI$125</definedName>
    <definedName name="_xlchart.v1.61" hidden="1">'PS bound fatty acids raw'!$AI$126:$AI$135</definedName>
    <definedName name="_xlchart.v1.62" hidden="1">'PS bound fatty acids raw'!$AJ$125</definedName>
    <definedName name="_xlchart.v1.63" hidden="1">'PS bound fatty acids raw'!$AJ$126:$AJ$135</definedName>
    <definedName name="_xlchart.v1.64" hidden="1">'PS bound fatty acids raw'!$AK$125</definedName>
    <definedName name="_xlchart.v1.65" hidden="1">'PS bound fatty acids raw'!$AK$126:$AK$135</definedName>
    <definedName name="_xlchart.v1.66" hidden="1">'PS bound fatty acids raw'!$AL$125</definedName>
    <definedName name="_xlchart.v1.67" hidden="1">'PS bound fatty acids raw'!$AL$126:$AL$135</definedName>
    <definedName name="_xlchart.v1.68" hidden="1">'PS bound fatty acids raw'!$AM$125</definedName>
    <definedName name="_xlchart.v1.69" hidden="1">'PS bound fatty acids raw'!$AM$126:$AM$135</definedName>
    <definedName name="_xlchart.v1.7" hidden="1">'PS bound fatty acids raw'!$D$126:$D$135</definedName>
    <definedName name="_xlchart.v1.70" hidden="1">'PS bound fatty acids raw'!$AN$125</definedName>
    <definedName name="_xlchart.v1.71" hidden="1">'PS bound fatty acids raw'!$AN$126:$AN$135</definedName>
    <definedName name="_xlchart.v1.72" hidden="1">'PS bound fatty acids raw'!$AO$125</definedName>
    <definedName name="_xlchart.v1.73" hidden="1">'PS bound fatty acids raw'!$AO$126:$AO$135</definedName>
    <definedName name="_xlchart.v1.74" hidden="1">'PS bound fatty acids raw'!$AP$125</definedName>
    <definedName name="_xlchart.v1.75" hidden="1">'PS bound fatty acids raw'!$AP$126:$AP$135</definedName>
    <definedName name="_xlchart.v1.76" hidden="1">'PS bound fatty acids raw'!$AQ$125</definedName>
    <definedName name="_xlchart.v1.77" hidden="1">'PS bound fatty acids raw'!$AQ$126:$AQ$135</definedName>
    <definedName name="_xlchart.v1.78" hidden="1">'PS bound fatty acids raw'!$AR$125</definedName>
    <definedName name="_xlchart.v1.79" hidden="1">'PS bound fatty acids raw'!$AR$126:$AR$135</definedName>
    <definedName name="_xlchart.v1.8" hidden="1">'PS bound fatty acids raw'!$E$125</definedName>
    <definedName name="_xlchart.v1.80" hidden="1">'PS bound fatty acids raw'!$AS$125</definedName>
    <definedName name="_xlchart.v1.81" hidden="1">'PS bound fatty acids raw'!$AS$126:$AS$135</definedName>
    <definedName name="_xlchart.v1.82" hidden="1">'PS bound fatty acids raw'!$X$125</definedName>
    <definedName name="_xlchart.v1.83" hidden="1">'PS bound fatty acids raw'!$X$126:$X$135</definedName>
    <definedName name="_xlchart.v1.84" hidden="1">'PS bound fatty acids raw'!$Y$125</definedName>
    <definedName name="_xlchart.v1.85" hidden="1">'PS bound fatty acids raw'!$Y$126:$Y$135</definedName>
    <definedName name="_xlchart.v1.86" hidden="1">'PS bound fatty acids raw'!$Z$125</definedName>
    <definedName name="_xlchart.v1.87" hidden="1">'PS bound fatty acids raw'!$Z$126:$Z$135</definedName>
    <definedName name="_xlchart.v1.9" hidden="1">'PS bound fatty acids raw'!$E$126:$E$135</definedName>
    <definedName name="CalendarYear">'[1]1 月'!$K$2</definedName>
    <definedName name="ColumnTitleRegion1..H12.4">#REF!</definedName>
    <definedName name="ColumnTitleRegion2..C14.4">#REF!</definedName>
    <definedName name="DaysAndWeeks">{0,1,2,3,4,5,6} + {0;1;2;3;4;5}*7</definedName>
    <definedName name="WeekStart">'[1]1 月'!$K$3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1" i="2" l="1"/>
  <c r="D71" i="2"/>
  <c r="E71" i="2"/>
  <c r="F71" i="2"/>
  <c r="G71" i="2"/>
  <c r="H71" i="2"/>
  <c r="I71" i="2"/>
  <c r="J71" i="2"/>
  <c r="K71" i="2"/>
  <c r="L71" i="2"/>
  <c r="M71" i="2"/>
  <c r="N71" i="2"/>
  <c r="D121" i="2" s="1"/>
  <c r="O71" i="2"/>
  <c r="E121" i="2" s="1"/>
  <c r="P71" i="2"/>
  <c r="Q71" i="2"/>
  <c r="R71" i="2"/>
  <c r="S71" i="2"/>
  <c r="T71" i="2"/>
  <c r="U71" i="2"/>
  <c r="V71" i="2"/>
  <c r="W71" i="2"/>
  <c r="M121" i="2" s="1"/>
  <c r="X71" i="2"/>
  <c r="Y71" i="2"/>
  <c r="O121" i="2" s="1"/>
  <c r="Z71" i="2"/>
  <c r="P121" i="2" s="1"/>
  <c r="AA71" i="2"/>
  <c r="AB71" i="2"/>
  <c r="AC71" i="2"/>
  <c r="AD71" i="2"/>
  <c r="AE71" i="2"/>
  <c r="U121" i="2" s="1"/>
  <c r="B71" i="2"/>
  <c r="C70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F120" i="2" s="1"/>
  <c r="Q70" i="2"/>
  <c r="G120" i="2" s="1"/>
  <c r="R70" i="2"/>
  <c r="S70" i="2"/>
  <c r="T70" i="2"/>
  <c r="U70" i="2"/>
  <c r="V70" i="2"/>
  <c r="W70" i="2"/>
  <c r="X70" i="2"/>
  <c r="Y70" i="2"/>
  <c r="O120" i="2" s="1"/>
  <c r="Z70" i="2"/>
  <c r="AA70" i="2"/>
  <c r="Q120" i="2" s="1"/>
  <c r="AB70" i="2"/>
  <c r="R120" i="2" s="1"/>
  <c r="AC70" i="2"/>
  <c r="AD70" i="2"/>
  <c r="AE70" i="2"/>
  <c r="B70" i="2"/>
  <c r="C69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H119" i="2" s="1"/>
  <c r="S69" i="2"/>
  <c r="I119" i="2" s="1"/>
  <c r="T69" i="2"/>
  <c r="U69" i="2"/>
  <c r="V69" i="2"/>
  <c r="L119" i="2" s="1"/>
  <c r="W69" i="2"/>
  <c r="X69" i="2"/>
  <c r="Y69" i="2"/>
  <c r="Z69" i="2"/>
  <c r="AA69" i="2"/>
  <c r="Q119" i="2" s="1"/>
  <c r="AB69" i="2"/>
  <c r="AC69" i="2"/>
  <c r="S119" i="2" s="1"/>
  <c r="AD69" i="2"/>
  <c r="T119" i="2" s="1"/>
  <c r="AE69" i="2"/>
  <c r="B69" i="2"/>
  <c r="C68" i="2"/>
  <c r="D68" i="2"/>
  <c r="E68" i="2"/>
  <c r="F68" i="2"/>
  <c r="G68" i="2"/>
  <c r="H68" i="2"/>
  <c r="I68" i="2"/>
  <c r="J68" i="2"/>
  <c r="K68" i="2"/>
  <c r="L68" i="2"/>
  <c r="M68" i="2"/>
  <c r="C118" i="2" s="1"/>
  <c r="N68" i="2"/>
  <c r="O68" i="2"/>
  <c r="P68" i="2"/>
  <c r="Q68" i="2"/>
  <c r="R68" i="2"/>
  <c r="S68" i="2"/>
  <c r="T68" i="2"/>
  <c r="J118" i="2" s="1"/>
  <c r="U68" i="2"/>
  <c r="K118" i="2" s="1"/>
  <c r="V68" i="2"/>
  <c r="W68" i="2"/>
  <c r="M118" i="2" s="1"/>
  <c r="X68" i="2"/>
  <c r="N118" i="2" s="1"/>
  <c r="Y68" i="2"/>
  <c r="Z68" i="2"/>
  <c r="AA68" i="2"/>
  <c r="AB68" i="2"/>
  <c r="AC68" i="2"/>
  <c r="S118" i="2" s="1"/>
  <c r="AD68" i="2"/>
  <c r="AE68" i="2"/>
  <c r="U118" i="2" s="1"/>
  <c r="B68" i="2"/>
  <c r="C67" i="2"/>
  <c r="D67" i="2"/>
  <c r="E67" i="2"/>
  <c r="F67" i="2"/>
  <c r="G67" i="2"/>
  <c r="H67" i="2"/>
  <c r="I67" i="2"/>
  <c r="J67" i="2"/>
  <c r="K67" i="2"/>
  <c r="L67" i="2"/>
  <c r="M67" i="2"/>
  <c r="N67" i="2"/>
  <c r="D117" i="2" s="1"/>
  <c r="O67" i="2"/>
  <c r="E117" i="2" s="1"/>
  <c r="P67" i="2"/>
  <c r="Q67" i="2"/>
  <c r="R67" i="2"/>
  <c r="S67" i="2"/>
  <c r="T67" i="2"/>
  <c r="U67" i="2"/>
  <c r="V67" i="2"/>
  <c r="W67" i="2"/>
  <c r="M117" i="2" s="1"/>
  <c r="X67" i="2"/>
  <c r="Y67" i="2"/>
  <c r="O117" i="2" s="1"/>
  <c r="Z67" i="2"/>
  <c r="P117" i="2" s="1"/>
  <c r="AA67" i="2"/>
  <c r="AB67" i="2"/>
  <c r="AC67" i="2"/>
  <c r="AD67" i="2"/>
  <c r="AE67" i="2"/>
  <c r="U117" i="2" s="1"/>
  <c r="B67" i="2"/>
  <c r="C66" i="2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F116" i="2" s="1"/>
  <c r="Q66" i="2"/>
  <c r="G116" i="2" s="1"/>
  <c r="R66" i="2"/>
  <c r="S66" i="2"/>
  <c r="T66" i="2"/>
  <c r="U66" i="2"/>
  <c r="V66" i="2"/>
  <c r="W66" i="2"/>
  <c r="X66" i="2"/>
  <c r="Y66" i="2"/>
  <c r="O116" i="2" s="1"/>
  <c r="Z66" i="2"/>
  <c r="AA66" i="2"/>
  <c r="Q116" i="2" s="1"/>
  <c r="AB66" i="2"/>
  <c r="R116" i="2" s="1"/>
  <c r="AC66" i="2"/>
  <c r="AD66" i="2"/>
  <c r="AE66" i="2"/>
  <c r="B66" i="2"/>
  <c r="C65" i="2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H115" i="2" s="1"/>
  <c r="S65" i="2"/>
  <c r="I115" i="2" s="1"/>
  <c r="T65" i="2"/>
  <c r="U65" i="2"/>
  <c r="V65" i="2"/>
  <c r="L115" i="2" s="1"/>
  <c r="W65" i="2"/>
  <c r="X65" i="2"/>
  <c r="Y65" i="2"/>
  <c r="Z65" i="2"/>
  <c r="AA65" i="2"/>
  <c r="Q115" i="2" s="1"/>
  <c r="AB65" i="2"/>
  <c r="AC65" i="2"/>
  <c r="S115" i="2" s="1"/>
  <c r="AD65" i="2"/>
  <c r="T115" i="2" s="1"/>
  <c r="AE65" i="2"/>
  <c r="B65" i="2"/>
  <c r="C64" i="2"/>
  <c r="D64" i="2"/>
  <c r="E64" i="2"/>
  <c r="F64" i="2"/>
  <c r="G64" i="2"/>
  <c r="H64" i="2"/>
  <c r="I64" i="2"/>
  <c r="J64" i="2"/>
  <c r="K64" i="2"/>
  <c r="L64" i="2"/>
  <c r="M64" i="2"/>
  <c r="C114" i="2" s="1"/>
  <c r="N64" i="2"/>
  <c r="O64" i="2"/>
  <c r="P64" i="2"/>
  <c r="Q64" i="2"/>
  <c r="R64" i="2"/>
  <c r="S64" i="2"/>
  <c r="T64" i="2"/>
  <c r="J114" i="2" s="1"/>
  <c r="U64" i="2"/>
  <c r="K114" i="2" s="1"/>
  <c r="V64" i="2"/>
  <c r="W64" i="2"/>
  <c r="M114" i="2" s="1"/>
  <c r="X64" i="2"/>
  <c r="N114" i="2" s="1"/>
  <c r="Y64" i="2"/>
  <c r="Z64" i="2"/>
  <c r="AA64" i="2"/>
  <c r="AB64" i="2"/>
  <c r="AC64" i="2"/>
  <c r="S114" i="2" s="1"/>
  <c r="AD64" i="2"/>
  <c r="AE64" i="2"/>
  <c r="U114" i="2" s="1"/>
  <c r="B64" i="2"/>
  <c r="C63" i="2"/>
  <c r="D63" i="2"/>
  <c r="E63" i="2"/>
  <c r="F63" i="2"/>
  <c r="G63" i="2"/>
  <c r="H63" i="2"/>
  <c r="I63" i="2"/>
  <c r="J63" i="2"/>
  <c r="K63" i="2"/>
  <c r="L63" i="2"/>
  <c r="M63" i="2"/>
  <c r="N63" i="2"/>
  <c r="D113" i="2" s="1"/>
  <c r="O63" i="2"/>
  <c r="E113" i="2" s="1"/>
  <c r="P63" i="2"/>
  <c r="Q63" i="2"/>
  <c r="R63" i="2"/>
  <c r="S63" i="2"/>
  <c r="T63" i="2"/>
  <c r="U63" i="2"/>
  <c r="V63" i="2"/>
  <c r="W63" i="2"/>
  <c r="M113" i="2" s="1"/>
  <c r="X63" i="2"/>
  <c r="Y63" i="2"/>
  <c r="O113" i="2" s="1"/>
  <c r="Z63" i="2"/>
  <c r="P113" i="2" s="1"/>
  <c r="AA63" i="2"/>
  <c r="AB63" i="2"/>
  <c r="AC63" i="2"/>
  <c r="AD63" i="2"/>
  <c r="AE63" i="2"/>
  <c r="U113" i="2" s="1"/>
  <c r="B63" i="2"/>
  <c r="C62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F112" i="2" s="1"/>
  <c r="Q62" i="2"/>
  <c r="G112" i="2" s="1"/>
  <c r="R62" i="2"/>
  <c r="S62" i="2"/>
  <c r="T62" i="2"/>
  <c r="U62" i="2"/>
  <c r="V62" i="2"/>
  <c r="W62" i="2"/>
  <c r="X62" i="2"/>
  <c r="Y62" i="2"/>
  <c r="O112" i="2" s="1"/>
  <c r="Z62" i="2"/>
  <c r="AA62" i="2"/>
  <c r="Q112" i="2" s="1"/>
  <c r="AB62" i="2"/>
  <c r="R112" i="2" s="1"/>
  <c r="AC62" i="2"/>
  <c r="AD62" i="2"/>
  <c r="AE62" i="2"/>
  <c r="B62" i="2"/>
  <c r="C61" i="2"/>
  <c r="D61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H111" i="2" s="1"/>
  <c r="S61" i="2"/>
  <c r="I111" i="2" s="1"/>
  <c r="T61" i="2"/>
  <c r="U61" i="2"/>
  <c r="V61" i="2"/>
  <c r="L111" i="2" s="1"/>
  <c r="W61" i="2"/>
  <c r="X61" i="2"/>
  <c r="Y61" i="2"/>
  <c r="Z61" i="2"/>
  <c r="AA61" i="2"/>
  <c r="Q111" i="2" s="1"/>
  <c r="AB61" i="2"/>
  <c r="AC61" i="2"/>
  <c r="S111" i="2" s="1"/>
  <c r="AD61" i="2"/>
  <c r="T111" i="2" s="1"/>
  <c r="AE61" i="2"/>
  <c r="B61" i="2"/>
  <c r="C60" i="2"/>
  <c r="D60" i="2"/>
  <c r="E60" i="2"/>
  <c r="F60" i="2"/>
  <c r="G60" i="2"/>
  <c r="H60" i="2"/>
  <c r="I60" i="2"/>
  <c r="J60" i="2"/>
  <c r="K60" i="2"/>
  <c r="L60" i="2"/>
  <c r="M60" i="2"/>
  <c r="C110" i="2" s="1"/>
  <c r="N60" i="2"/>
  <c r="O60" i="2"/>
  <c r="P60" i="2"/>
  <c r="Q60" i="2"/>
  <c r="R60" i="2"/>
  <c r="S60" i="2"/>
  <c r="T60" i="2"/>
  <c r="J110" i="2" s="1"/>
  <c r="U60" i="2"/>
  <c r="K110" i="2" s="1"/>
  <c r="V60" i="2"/>
  <c r="W60" i="2"/>
  <c r="M110" i="2" s="1"/>
  <c r="X60" i="2"/>
  <c r="N110" i="2" s="1"/>
  <c r="Y60" i="2"/>
  <c r="Z60" i="2"/>
  <c r="AA60" i="2"/>
  <c r="AB60" i="2"/>
  <c r="AC60" i="2"/>
  <c r="S110" i="2" s="1"/>
  <c r="AD60" i="2"/>
  <c r="AE60" i="2"/>
  <c r="U110" i="2" s="1"/>
  <c r="B60" i="2"/>
  <c r="C59" i="2"/>
  <c r="D59" i="2"/>
  <c r="E59" i="2"/>
  <c r="F59" i="2"/>
  <c r="G59" i="2"/>
  <c r="H59" i="2"/>
  <c r="I59" i="2"/>
  <c r="J59" i="2"/>
  <c r="K59" i="2"/>
  <c r="L59" i="2"/>
  <c r="M59" i="2"/>
  <c r="N59" i="2"/>
  <c r="D109" i="2" s="1"/>
  <c r="O59" i="2"/>
  <c r="E109" i="2" s="1"/>
  <c r="P59" i="2"/>
  <c r="Q59" i="2"/>
  <c r="R59" i="2"/>
  <c r="S59" i="2"/>
  <c r="T59" i="2"/>
  <c r="U59" i="2"/>
  <c r="V59" i="2"/>
  <c r="W59" i="2"/>
  <c r="M109" i="2" s="1"/>
  <c r="X59" i="2"/>
  <c r="Y59" i="2"/>
  <c r="O109" i="2" s="1"/>
  <c r="Z59" i="2"/>
  <c r="P109" i="2" s="1"/>
  <c r="AA59" i="2"/>
  <c r="AB59" i="2"/>
  <c r="AC59" i="2"/>
  <c r="AD59" i="2"/>
  <c r="AE59" i="2"/>
  <c r="U109" i="2" s="1"/>
  <c r="B59" i="2"/>
  <c r="C58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F108" i="2" s="1"/>
  <c r="Q58" i="2"/>
  <c r="G108" i="2" s="1"/>
  <c r="R58" i="2"/>
  <c r="S58" i="2"/>
  <c r="T58" i="2"/>
  <c r="U58" i="2"/>
  <c r="V58" i="2"/>
  <c r="W58" i="2"/>
  <c r="X58" i="2"/>
  <c r="Y58" i="2"/>
  <c r="O108" i="2" s="1"/>
  <c r="Z58" i="2"/>
  <c r="AA58" i="2"/>
  <c r="Q108" i="2" s="1"/>
  <c r="AB58" i="2"/>
  <c r="R108" i="2" s="1"/>
  <c r="AC58" i="2"/>
  <c r="AD58" i="2"/>
  <c r="AE58" i="2"/>
  <c r="B58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H107" i="2" s="1"/>
  <c r="S57" i="2"/>
  <c r="I107" i="2" s="1"/>
  <c r="T57" i="2"/>
  <c r="U57" i="2"/>
  <c r="V57" i="2"/>
  <c r="L107" i="2" s="1"/>
  <c r="W57" i="2"/>
  <c r="X57" i="2"/>
  <c r="Y57" i="2"/>
  <c r="Z57" i="2"/>
  <c r="AA57" i="2"/>
  <c r="Q107" i="2" s="1"/>
  <c r="AB57" i="2"/>
  <c r="AC57" i="2"/>
  <c r="S107" i="2" s="1"/>
  <c r="AD57" i="2"/>
  <c r="T107" i="2" s="1"/>
  <c r="AE57" i="2"/>
  <c r="B57" i="2"/>
  <c r="C56" i="2"/>
  <c r="D56" i="2"/>
  <c r="E56" i="2"/>
  <c r="F56" i="2"/>
  <c r="G56" i="2"/>
  <c r="H56" i="2"/>
  <c r="I56" i="2"/>
  <c r="J56" i="2"/>
  <c r="K56" i="2"/>
  <c r="L56" i="2"/>
  <c r="M56" i="2"/>
  <c r="C106" i="2" s="1"/>
  <c r="N56" i="2"/>
  <c r="O56" i="2"/>
  <c r="P56" i="2"/>
  <c r="Q56" i="2"/>
  <c r="R56" i="2"/>
  <c r="S56" i="2"/>
  <c r="T56" i="2"/>
  <c r="J106" i="2" s="1"/>
  <c r="U56" i="2"/>
  <c r="K106" i="2" s="1"/>
  <c r="V56" i="2"/>
  <c r="W56" i="2"/>
  <c r="M106" i="2" s="1"/>
  <c r="X56" i="2"/>
  <c r="N106" i="2" s="1"/>
  <c r="Y56" i="2"/>
  <c r="Z56" i="2"/>
  <c r="AA56" i="2"/>
  <c r="AB56" i="2"/>
  <c r="AC56" i="2"/>
  <c r="S106" i="2" s="1"/>
  <c r="AD56" i="2"/>
  <c r="AE56" i="2"/>
  <c r="U106" i="2" s="1"/>
  <c r="B56" i="2"/>
  <c r="C55" i="2"/>
  <c r="D55" i="2"/>
  <c r="E55" i="2"/>
  <c r="F55" i="2"/>
  <c r="G55" i="2"/>
  <c r="H55" i="2"/>
  <c r="I55" i="2"/>
  <c r="J55" i="2"/>
  <c r="K55" i="2"/>
  <c r="L55" i="2"/>
  <c r="M55" i="2"/>
  <c r="N55" i="2"/>
  <c r="D105" i="2" s="1"/>
  <c r="O55" i="2"/>
  <c r="E105" i="2" s="1"/>
  <c r="P55" i="2"/>
  <c r="Q55" i="2"/>
  <c r="R55" i="2"/>
  <c r="H105" i="2" s="1"/>
  <c r="S55" i="2"/>
  <c r="T55" i="2"/>
  <c r="U55" i="2"/>
  <c r="V55" i="2"/>
  <c r="W55" i="2"/>
  <c r="M105" i="2" s="1"/>
  <c r="X55" i="2"/>
  <c r="Y55" i="2"/>
  <c r="O105" i="2" s="1"/>
  <c r="Z55" i="2"/>
  <c r="P105" i="2" s="1"/>
  <c r="AA55" i="2"/>
  <c r="AB55" i="2"/>
  <c r="AC55" i="2"/>
  <c r="AD55" i="2"/>
  <c r="AE55" i="2"/>
  <c r="U105" i="2" s="1"/>
  <c r="B55" i="2"/>
  <c r="C54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F104" i="2" s="1"/>
  <c r="Q54" i="2"/>
  <c r="G104" i="2" s="1"/>
  <c r="R54" i="2"/>
  <c r="S54" i="2"/>
  <c r="T54" i="2"/>
  <c r="J104" i="2" s="1"/>
  <c r="U54" i="2"/>
  <c r="V54" i="2"/>
  <c r="W54" i="2"/>
  <c r="X54" i="2"/>
  <c r="Y54" i="2"/>
  <c r="O104" i="2" s="1"/>
  <c r="Z54" i="2"/>
  <c r="AA54" i="2"/>
  <c r="Q104" i="2" s="1"/>
  <c r="AB54" i="2"/>
  <c r="R104" i="2" s="1"/>
  <c r="AC54" i="2"/>
  <c r="AD54" i="2"/>
  <c r="AE54" i="2"/>
  <c r="B54" i="2"/>
  <c r="C53" i="2"/>
  <c r="D53" i="2"/>
  <c r="E53" i="2"/>
  <c r="F53" i="2"/>
  <c r="G53" i="2"/>
  <c r="H53" i="2"/>
  <c r="I53" i="2"/>
  <c r="J53" i="2"/>
  <c r="K53" i="2"/>
  <c r="L53" i="2"/>
  <c r="M53" i="2"/>
  <c r="N53" i="2"/>
  <c r="D103" i="2" s="1"/>
  <c r="O53" i="2"/>
  <c r="P53" i="2"/>
  <c r="Q53" i="2"/>
  <c r="R53" i="2"/>
  <c r="H103" i="2" s="1"/>
  <c r="S53" i="2"/>
  <c r="I103" i="2" s="1"/>
  <c r="T53" i="2"/>
  <c r="U53" i="2"/>
  <c r="V53" i="2"/>
  <c r="L103" i="2" s="1"/>
  <c r="W53" i="2"/>
  <c r="X53" i="2"/>
  <c r="Y53" i="2"/>
  <c r="Z53" i="2"/>
  <c r="AA53" i="2"/>
  <c r="Q103" i="2" s="1"/>
  <c r="AB53" i="2"/>
  <c r="AC53" i="2"/>
  <c r="S103" i="2" s="1"/>
  <c r="AD53" i="2"/>
  <c r="T103" i="2" s="1"/>
  <c r="AE53" i="2"/>
  <c r="B53" i="2"/>
  <c r="C52" i="2"/>
  <c r="D52" i="2"/>
  <c r="E52" i="2"/>
  <c r="F52" i="2"/>
  <c r="G52" i="2"/>
  <c r="H52" i="2"/>
  <c r="I52" i="2"/>
  <c r="J52" i="2"/>
  <c r="K52" i="2"/>
  <c r="L52" i="2"/>
  <c r="M52" i="2"/>
  <c r="C102" i="2" s="1"/>
  <c r="N52" i="2"/>
  <c r="O52" i="2"/>
  <c r="P52" i="2"/>
  <c r="F102" i="2" s="1"/>
  <c r="Q52" i="2"/>
  <c r="R52" i="2"/>
  <c r="S52" i="2"/>
  <c r="T52" i="2"/>
  <c r="J102" i="2" s="1"/>
  <c r="U52" i="2"/>
  <c r="K102" i="2" s="1"/>
  <c r="V52" i="2"/>
  <c r="W52" i="2"/>
  <c r="M102" i="2" s="1"/>
  <c r="X52" i="2"/>
  <c r="N102" i="2" s="1"/>
  <c r="Y52" i="2"/>
  <c r="Z52" i="2"/>
  <c r="AA52" i="2"/>
  <c r="AB52" i="2"/>
  <c r="AC52" i="2"/>
  <c r="S102" i="2" s="1"/>
  <c r="AD52" i="2"/>
  <c r="AE52" i="2"/>
  <c r="U102" i="2" s="1"/>
  <c r="B52" i="2"/>
  <c r="C51" i="2"/>
  <c r="D51" i="2"/>
  <c r="E51" i="2"/>
  <c r="F51" i="2"/>
  <c r="G51" i="2"/>
  <c r="H51" i="2"/>
  <c r="I51" i="2"/>
  <c r="J51" i="2"/>
  <c r="K51" i="2"/>
  <c r="L51" i="2"/>
  <c r="M51" i="2"/>
  <c r="N51" i="2"/>
  <c r="D101" i="2" s="1"/>
  <c r="O51" i="2"/>
  <c r="E101" i="2" s="1"/>
  <c r="P51" i="2"/>
  <c r="Q51" i="2"/>
  <c r="R51" i="2"/>
  <c r="H101" i="2" s="1"/>
  <c r="S51" i="2"/>
  <c r="T51" i="2"/>
  <c r="U51" i="2"/>
  <c r="V51" i="2"/>
  <c r="L101" i="2" s="1"/>
  <c r="W51" i="2"/>
  <c r="M101" i="2" s="1"/>
  <c r="X51" i="2"/>
  <c r="Y51" i="2"/>
  <c r="O101" i="2" s="1"/>
  <c r="Z51" i="2"/>
  <c r="P101" i="2" s="1"/>
  <c r="AA51" i="2"/>
  <c r="AB51" i="2"/>
  <c r="AC51" i="2"/>
  <c r="AD51" i="2"/>
  <c r="AE51" i="2"/>
  <c r="U101" i="2" s="1"/>
  <c r="B51" i="2"/>
  <c r="C50" i="2"/>
  <c r="D50" i="2"/>
  <c r="E50" i="2"/>
  <c r="F50" i="2"/>
  <c r="G50" i="2"/>
  <c r="H50" i="2"/>
  <c r="I50" i="2"/>
  <c r="J50" i="2"/>
  <c r="K50" i="2"/>
  <c r="L50" i="2"/>
  <c r="B100" i="2" s="1"/>
  <c r="M50" i="2"/>
  <c r="N50" i="2"/>
  <c r="O50" i="2"/>
  <c r="P50" i="2"/>
  <c r="F100" i="2" s="1"/>
  <c r="Q50" i="2"/>
  <c r="G100" i="2" s="1"/>
  <c r="R50" i="2"/>
  <c r="S50" i="2"/>
  <c r="T50" i="2"/>
  <c r="J100" i="2" s="1"/>
  <c r="U50" i="2"/>
  <c r="V50" i="2"/>
  <c r="W50" i="2"/>
  <c r="X50" i="2"/>
  <c r="Y50" i="2"/>
  <c r="O100" i="2" s="1"/>
  <c r="Z50" i="2"/>
  <c r="AA50" i="2"/>
  <c r="Q100" i="2" s="1"/>
  <c r="AB50" i="2"/>
  <c r="R100" i="2" s="1"/>
  <c r="AC50" i="2"/>
  <c r="AD50" i="2"/>
  <c r="AE50" i="2"/>
  <c r="B50" i="2"/>
  <c r="I100" i="2" l="1"/>
  <c r="G101" i="2"/>
  <c r="E102" i="2"/>
  <c r="K103" i="2"/>
  <c r="C103" i="2"/>
  <c r="I104" i="2"/>
  <c r="G105" i="2"/>
  <c r="E106" i="2"/>
  <c r="K107" i="2"/>
  <c r="C107" i="2"/>
  <c r="I108" i="2"/>
  <c r="G109" i="2"/>
  <c r="E110" i="2"/>
  <c r="K111" i="2"/>
  <c r="C111" i="2"/>
  <c r="I112" i="2"/>
  <c r="G113" i="2"/>
  <c r="E114" i="2"/>
  <c r="K115" i="2"/>
  <c r="C115" i="2"/>
  <c r="I116" i="2"/>
  <c r="G117" i="2"/>
  <c r="E118" i="2"/>
  <c r="K119" i="2"/>
  <c r="C119" i="2"/>
  <c r="I120" i="2"/>
  <c r="G121" i="2"/>
  <c r="P100" i="2"/>
  <c r="N101" i="2"/>
  <c r="T102" i="2"/>
  <c r="R103" i="2"/>
  <c r="B103" i="2"/>
  <c r="P104" i="2"/>
  <c r="N105" i="2"/>
  <c r="F105" i="2"/>
  <c r="T106" i="2"/>
  <c r="L106" i="2"/>
  <c r="D106" i="2"/>
  <c r="R107" i="2"/>
  <c r="J107" i="2"/>
  <c r="B107" i="2"/>
  <c r="P108" i="2"/>
  <c r="H108" i="2"/>
  <c r="N109" i="2"/>
  <c r="F109" i="2"/>
  <c r="T110" i="2"/>
  <c r="L110" i="2"/>
  <c r="D110" i="2"/>
  <c r="R111" i="2"/>
  <c r="J111" i="2"/>
  <c r="B111" i="2"/>
  <c r="P112" i="2"/>
  <c r="H112" i="2"/>
  <c r="N113" i="2"/>
  <c r="F113" i="2"/>
  <c r="T114" i="2"/>
  <c r="L114" i="2"/>
  <c r="D114" i="2"/>
  <c r="R115" i="2"/>
  <c r="J115" i="2"/>
  <c r="B115" i="2"/>
  <c r="P116" i="2"/>
  <c r="H116" i="2"/>
  <c r="N117" i="2"/>
  <c r="F117" i="2"/>
  <c r="T118" i="2"/>
  <c r="L118" i="2"/>
  <c r="D118" i="2"/>
  <c r="R119" i="2"/>
  <c r="J119" i="2"/>
  <c r="B119" i="2"/>
  <c r="P120" i="2"/>
  <c r="H120" i="2"/>
  <c r="N121" i="2"/>
  <c r="F121" i="2"/>
  <c r="N104" i="2"/>
  <c r="T105" i="2"/>
  <c r="R106" i="2"/>
  <c r="P107" i="2"/>
  <c r="T109" i="2"/>
  <c r="R110" i="2"/>
  <c r="P111" i="2"/>
  <c r="N112" i="2"/>
  <c r="T113" i="2"/>
  <c r="R114" i="2"/>
  <c r="P115" i="2"/>
  <c r="N116" i="2"/>
  <c r="T117" i="2"/>
  <c r="R118" i="2"/>
  <c r="P119" i="2"/>
  <c r="N120" i="2"/>
  <c r="T121" i="2"/>
  <c r="R102" i="2"/>
  <c r="P103" i="2"/>
  <c r="N108" i="2"/>
  <c r="E100" i="2"/>
  <c r="K101" i="2"/>
  <c r="C101" i="2"/>
  <c r="I102" i="2"/>
  <c r="G103" i="2"/>
  <c r="E104" i="2"/>
  <c r="K105" i="2"/>
  <c r="C105" i="2"/>
  <c r="I106" i="2"/>
  <c r="G107" i="2"/>
  <c r="E108" i="2"/>
  <c r="K109" i="2"/>
  <c r="C109" i="2"/>
  <c r="I110" i="2"/>
  <c r="G111" i="2"/>
  <c r="E112" i="2"/>
  <c r="K113" i="2"/>
  <c r="C113" i="2"/>
  <c r="I114" i="2"/>
  <c r="G115" i="2"/>
  <c r="E116" i="2"/>
  <c r="K117" i="2"/>
  <c r="C117" i="2"/>
  <c r="I118" i="2"/>
  <c r="G119" i="2"/>
  <c r="E120" i="2"/>
  <c r="K121" i="2"/>
  <c r="C121" i="2"/>
  <c r="T101" i="2"/>
  <c r="H100" i="2"/>
  <c r="F101" i="2"/>
  <c r="L102" i="2"/>
  <c r="D102" i="2"/>
  <c r="J103" i="2"/>
  <c r="H104" i="2"/>
  <c r="B102" i="2"/>
  <c r="L105" i="2"/>
  <c r="B106" i="2"/>
  <c r="L109" i="2"/>
  <c r="B110" i="2"/>
  <c r="L113" i="2"/>
  <c r="B114" i="2"/>
  <c r="L117" i="2"/>
  <c r="B118" i="2"/>
  <c r="L121" i="2"/>
  <c r="M100" i="2"/>
  <c r="S101" i="2"/>
  <c r="Q102" i="2"/>
  <c r="U104" i="2"/>
  <c r="M104" i="2"/>
  <c r="S105" i="2"/>
  <c r="Q106" i="2"/>
  <c r="O107" i="2"/>
  <c r="U108" i="2"/>
  <c r="M108" i="2"/>
  <c r="S109" i="2"/>
  <c r="Q110" i="2"/>
  <c r="O111" i="2"/>
  <c r="U112" i="2"/>
  <c r="M112" i="2"/>
  <c r="S113" i="2"/>
  <c r="Q114" i="2"/>
  <c r="O115" i="2"/>
  <c r="U116" i="2"/>
  <c r="M116" i="2"/>
  <c r="S117" i="2"/>
  <c r="Q118" i="2"/>
  <c r="O119" i="2"/>
  <c r="U120" i="2"/>
  <c r="M120" i="2"/>
  <c r="S121" i="2"/>
  <c r="N100" i="2"/>
  <c r="U100" i="2"/>
  <c r="O103" i="2"/>
  <c r="T100" i="2"/>
  <c r="L100" i="2"/>
  <c r="D100" i="2"/>
  <c r="R101" i="2"/>
  <c r="J101" i="2"/>
  <c r="B101" i="2"/>
  <c r="P102" i="2"/>
  <c r="H102" i="2"/>
  <c r="N103" i="2"/>
  <c r="F103" i="2"/>
  <c r="T104" i="2"/>
  <c r="L104" i="2"/>
  <c r="D104" i="2"/>
  <c r="R105" i="2"/>
  <c r="J105" i="2"/>
  <c r="B105" i="2"/>
  <c r="P106" i="2"/>
  <c r="H106" i="2"/>
  <c r="N107" i="2"/>
  <c r="F107" i="2"/>
  <c r="T108" i="2"/>
  <c r="L108" i="2"/>
  <c r="D108" i="2"/>
  <c r="R109" i="2"/>
  <c r="J109" i="2"/>
  <c r="B109" i="2"/>
  <c r="P110" i="2"/>
  <c r="H110" i="2"/>
  <c r="N111" i="2"/>
  <c r="F111" i="2"/>
  <c r="T112" i="2"/>
  <c r="L112" i="2"/>
  <c r="D112" i="2"/>
  <c r="R113" i="2"/>
  <c r="J113" i="2"/>
  <c r="B113" i="2"/>
  <c r="P114" i="2"/>
  <c r="H114" i="2"/>
  <c r="N115" i="2"/>
  <c r="F115" i="2"/>
  <c r="T116" i="2"/>
  <c r="L116" i="2"/>
  <c r="D116" i="2"/>
  <c r="R117" i="2"/>
  <c r="J117" i="2"/>
  <c r="B117" i="2"/>
  <c r="P118" i="2"/>
  <c r="H118" i="2"/>
  <c r="N119" i="2"/>
  <c r="F119" i="2"/>
  <c r="T120" i="2"/>
  <c r="L120" i="2"/>
  <c r="D120" i="2"/>
  <c r="R121" i="2"/>
  <c r="J121" i="2"/>
  <c r="B121" i="2"/>
  <c r="S100" i="2"/>
  <c r="K100" i="2"/>
  <c r="C100" i="2"/>
  <c r="Q101" i="2"/>
  <c r="I101" i="2"/>
  <c r="O102" i="2"/>
  <c r="G102" i="2"/>
  <c r="U103" i="2"/>
  <c r="M103" i="2"/>
  <c r="E103" i="2"/>
  <c r="S104" i="2"/>
  <c r="K104" i="2"/>
  <c r="C104" i="2"/>
  <c r="Q105" i="2"/>
  <c r="I105" i="2"/>
  <c r="O106" i="2"/>
  <c r="G106" i="2"/>
  <c r="U107" i="2"/>
  <c r="M107" i="2"/>
  <c r="E107" i="2"/>
  <c r="S108" i="2"/>
  <c r="K108" i="2"/>
  <c r="C108" i="2"/>
  <c r="Q109" i="2"/>
  <c r="I109" i="2"/>
  <c r="O110" i="2"/>
  <c r="G110" i="2"/>
  <c r="U111" i="2"/>
  <c r="M111" i="2"/>
  <c r="E111" i="2"/>
  <c r="S112" i="2"/>
  <c r="K112" i="2"/>
  <c r="C112" i="2"/>
  <c r="Q113" i="2"/>
  <c r="I113" i="2"/>
  <c r="O114" i="2"/>
  <c r="G114" i="2"/>
  <c r="U115" i="2"/>
  <c r="M115" i="2"/>
  <c r="E115" i="2"/>
  <c r="S116" i="2"/>
  <c r="K116" i="2"/>
  <c r="C116" i="2"/>
  <c r="Q117" i="2"/>
  <c r="I117" i="2"/>
  <c r="O118" i="2"/>
  <c r="G118" i="2"/>
  <c r="U119" i="2"/>
  <c r="M119" i="2"/>
  <c r="E119" i="2"/>
  <c r="S120" i="2"/>
  <c r="K120" i="2"/>
  <c r="C120" i="2"/>
  <c r="Q121" i="2"/>
  <c r="I121" i="2"/>
  <c r="B104" i="2"/>
  <c r="F106" i="2"/>
  <c r="D107" i="2"/>
  <c r="J108" i="2"/>
  <c r="B108" i="2"/>
  <c r="H109" i="2"/>
  <c r="F110" i="2"/>
  <c r="D111" i="2"/>
  <c r="J112" i="2"/>
  <c r="B112" i="2"/>
  <c r="H113" i="2"/>
  <c r="F114" i="2"/>
  <c r="D115" i="2"/>
  <c r="J116" i="2"/>
  <c r="B116" i="2"/>
  <c r="H117" i="2"/>
  <c r="F118" i="2"/>
  <c r="D119" i="2"/>
  <c r="J120" i="2"/>
  <c r="B120" i="2"/>
  <c r="H121" i="2"/>
  <c r="D75" i="2"/>
  <c r="B76" i="2"/>
  <c r="D77" i="2"/>
  <c r="G78" i="2"/>
  <c r="G79" i="2"/>
  <c r="B80" i="2"/>
  <c r="G80" i="2"/>
  <c r="D81" i="2"/>
  <c r="G82" i="2"/>
  <c r="G83" i="2"/>
  <c r="B84" i="2"/>
  <c r="G84" i="2"/>
  <c r="G86" i="2"/>
  <c r="C86" i="2"/>
  <c r="G87" i="2"/>
  <c r="B88" i="2"/>
  <c r="G88" i="2"/>
  <c r="H89" i="2"/>
  <c r="G90" i="2"/>
  <c r="G91" i="2"/>
  <c r="B92" i="2"/>
  <c r="G92" i="2"/>
  <c r="H93" i="2"/>
  <c r="G94" i="2"/>
  <c r="E94" i="2"/>
  <c r="G95" i="2"/>
  <c r="B96" i="2"/>
  <c r="G96" i="2"/>
  <c r="F75" i="2"/>
  <c r="B77" i="2"/>
  <c r="D78" i="2"/>
  <c r="C79" i="2"/>
  <c r="B81" i="2"/>
  <c r="D82" i="2"/>
  <c r="C83" i="2"/>
  <c r="B85" i="2"/>
  <c r="D86" i="2"/>
  <c r="C87" i="2"/>
  <c r="B89" i="2"/>
  <c r="D90" i="2"/>
  <c r="C91" i="2"/>
  <c r="B93" i="2"/>
  <c r="D94" i="2"/>
  <c r="C95" i="2"/>
  <c r="H91" i="2"/>
  <c r="H95" i="2"/>
  <c r="E86" i="2"/>
  <c r="E90" i="2"/>
  <c r="I75" i="2"/>
  <c r="C75" i="2"/>
  <c r="D76" i="2"/>
  <c r="C77" i="2"/>
  <c r="B79" i="2"/>
  <c r="D80" i="2"/>
  <c r="C81" i="2"/>
  <c r="B83" i="2"/>
  <c r="D84" i="2"/>
  <c r="C85" i="2"/>
  <c r="B87" i="2"/>
  <c r="D88" i="2"/>
  <c r="C89" i="2"/>
  <c r="B91" i="2"/>
  <c r="D92" i="2"/>
  <c r="F92" i="2"/>
  <c r="C93" i="2"/>
  <c r="E93" i="2"/>
  <c r="B95" i="2"/>
  <c r="F95" i="2"/>
  <c r="D96" i="2"/>
  <c r="F96" i="2"/>
  <c r="C78" i="2"/>
  <c r="C82" i="2"/>
  <c r="C90" i="2"/>
  <c r="H90" i="2"/>
  <c r="D93" i="2"/>
  <c r="D85" i="2"/>
  <c r="D89" i="2"/>
  <c r="C94" i="2"/>
  <c r="G75" i="2"/>
  <c r="C76" i="2"/>
  <c r="B78" i="2"/>
  <c r="D79" i="2"/>
  <c r="C80" i="2"/>
  <c r="B82" i="2"/>
  <c r="D83" i="2"/>
  <c r="C84" i="2"/>
  <c r="B86" i="2"/>
  <c r="D87" i="2"/>
  <c r="C88" i="2"/>
  <c r="B90" i="2"/>
  <c r="D91" i="2"/>
  <c r="C92" i="2"/>
  <c r="B94" i="2"/>
  <c r="D95" i="2"/>
  <c r="C96" i="2"/>
  <c r="B75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H96" i="2"/>
  <c r="H94" i="2"/>
  <c r="H92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G93" i="2"/>
  <c r="G89" i="2"/>
  <c r="G85" i="2"/>
  <c r="G81" i="2"/>
  <c r="G77" i="2"/>
  <c r="G76" i="2"/>
  <c r="E75" i="2"/>
  <c r="F94" i="2"/>
  <c r="F93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E96" i="2"/>
  <c r="E95" i="2"/>
  <c r="E92" i="2"/>
  <c r="E91" i="2"/>
  <c r="E89" i="2"/>
  <c r="E88" i="2"/>
  <c r="E87" i="2"/>
  <c r="E85" i="2"/>
  <c r="E84" i="2"/>
  <c r="E83" i="2"/>
  <c r="E82" i="2"/>
  <c r="E81" i="2"/>
  <c r="E80" i="2"/>
  <c r="E79" i="2"/>
  <c r="E78" i="2"/>
  <c r="E77" i="2"/>
  <c r="E76" i="2"/>
  <c r="H75" i="2"/>
</calcChain>
</file>

<file path=xl/sharedStrings.xml><?xml version="1.0" encoding="utf-8"?>
<sst xmlns="http://schemas.openxmlformats.org/spreadsheetml/2006/main" count="329" uniqueCount="138">
  <si>
    <t>PS(16:0_16:0)</t>
  </si>
  <si>
    <t>PS(16:0_16:1)</t>
  </si>
  <si>
    <t>PS(16:0_18:0)</t>
  </si>
  <si>
    <t>PS(16:0_18:1)</t>
  </si>
  <si>
    <t>PS(16:0_18:2)</t>
  </si>
  <si>
    <t>PS(17:0_18:1)</t>
  </si>
  <si>
    <t>PS(17:1_18:1)</t>
  </si>
  <si>
    <t>PS(18:0_18:1)</t>
  </si>
  <si>
    <t>PS(18:0_18:2)</t>
  </si>
  <si>
    <t>PS(18:1_18:2)</t>
  </si>
  <si>
    <t>PS(16:0_20:4)</t>
  </si>
  <si>
    <t>PS(16:0_20:5)</t>
  </si>
  <si>
    <t>PS(19:0_18:1)</t>
  </si>
  <si>
    <t>PS(19:0_18:2)</t>
  </si>
  <si>
    <t>PS(17:0_20:4)</t>
  </si>
  <si>
    <t>PS(16:0_22:0)</t>
  </si>
  <si>
    <t>PS(20:0_18:1)</t>
  </si>
  <si>
    <t>PS(18:1_20:1)</t>
  </si>
  <si>
    <t>PS(18:0_20:3)</t>
  </si>
  <si>
    <t>PS(18:0_20:4)</t>
  </si>
  <si>
    <t>PS(18:1_20:4)</t>
  </si>
  <si>
    <t>PS(16:0_22:6)</t>
  </si>
  <si>
    <t>PS(22:0_17:1)</t>
  </si>
  <si>
    <t>PS(17:1_22:1)</t>
  </si>
  <si>
    <t>PS(19:0_20:4)</t>
  </si>
  <si>
    <t>PS(22:0_18:1)</t>
  </si>
  <si>
    <t>PS(18:1_22:1)</t>
  </si>
  <si>
    <t>PS(22:1_18:2)</t>
  </si>
  <si>
    <t>PS(20:0_20:4)</t>
  </si>
  <si>
    <t>PS(18:0_22:5)</t>
  </si>
  <si>
    <t>PS(18:0_22:6)</t>
  </si>
  <si>
    <t>PS(24:0_18:1)</t>
  </si>
  <si>
    <t>PS(24:0_18:2)</t>
  </si>
  <si>
    <t>PS(18:1_24:2)</t>
  </si>
  <si>
    <t>PS(22:0_20:3)</t>
  </si>
  <si>
    <t>PS(22:1_20:3)</t>
  </si>
  <si>
    <t>PS(22:0_20:4)</t>
  </si>
  <si>
    <t>PS(22:1_20:4)</t>
  </si>
  <si>
    <t>PS(22:2_20:4)</t>
  </si>
  <si>
    <t>PS(18:1_26:1)</t>
  </si>
  <si>
    <t>PS(24:0_20:3)</t>
  </si>
  <si>
    <t>PS(24:1_20:3)</t>
  </si>
  <si>
    <t>PS(24:0_20:4)</t>
  </si>
  <si>
    <t>PS(O-18:0_18:1)</t>
  </si>
  <si>
    <t>PS(O-18:1_18:1)</t>
  </si>
  <si>
    <t>PS(O-18:0_22:5)</t>
  </si>
  <si>
    <t>16:0</t>
  </si>
  <si>
    <t>16:0</t>
    <phoneticPr fontId="1"/>
  </si>
  <si>
    <t>16:1</t>
  </si>
  <si>
    <t>16:1</t>
    <phoneticPr fontId="1"/>
  </si>
  <si>
    <t>18:0</t>
  </si>
  <si>
    <t>18:0</t>
    <phoneticPr fontId="1"/>
  </si>
  <si>
    <t>18:1</t>
  </si>
  <si>
    <t>18:1</t>
    <phoneticPr fontId="1"/>
  </si>
  <si>
    <t>18:2</t>
  </si>
  <si>
    <t>18:2</t>
    <phoneticPr fontId="1"/>
  </si>
  <si>
    <t>17:0</t>
  </si>
  <si>
    <t>17:0</t>
    <phoneticPr fontId="1"/>
  </si>
  <si>
    <t>17:1</t>
  </si>
  <si>
    <t>17:1</t>
    <phoneticPr fontId="1"/>
  </si>
  <si>
    <t>20:4</t>
  </si>
  <si>
    <t>20:4</t>
    <phoneticPr fontId="1"/>
  </si>
  <si>
    <t>20:5</t>
  </si>
  <si>
    <t>20:5</t>
    <phoneticPr fontId="1"/>
  </si>
  <si>
    <t>19:0</t>
  </si>
  <si>
    <t>19:0</t>
    <phoneticPr fontId="1"/>
  </si>
  <si>
    <t>22:0</t>
  </si>
  <si>
    <t>22:0</t>
    <phoneticPr fontId="1"/>
  </si>
  <si>
    <t>20:0</t>
  </si>
  <si>
    <t>20:0</t>
    <phoneticPr fontId="1"/>
  </si>
  <si>
    <t>20:1</t>
  </si>
  <si>
    <t>20:1</t>
    <phoneticPr fontId="1"/>
  </si>
  <si>
    <t>20:3</t>
  </si>
  <si>
    <t>20:3</t>
    <phoneticPr fontId="1"/>
  </si>
  <si>
    <t>22:6</t>
  </si>
  <si>
    <t>22:6</t>
    <phoneticPr fontId="1"/>
  </si>
  <si>
    <t>22:1</t>
  </si>
  <si>
    <t>22:1</t>
    <phoneticPr fontId="1"/>
  </si>
  <si>
    <t>22:5</t>
  </si>
  <si>
    <t>22:5</t>
    <phoneticPr fontId="1"/>
  </si>
  <si>
    <t>24:0</t>
  </si>
  <si>
    <t>24:0</t>
    <phoneticPr fontId="1"/>
  </si>
  <si>
    <t>24:2</t>
  </si>
  <si>
    <t>24:2</t>
    <phoneticPr fontId="1"/>
  </si>
  <si>
    <t>22:2</t>
  </si>
  <si>
    <t>22:2</t>
    <phoneticPr fontId="1"/>
  </si>
  <si>
    <t>26:1</t>
  </si>
  <si>
    <t>26:1</t>
    <phoneticPr fontId="1"/>
  </si>
  <si>
    <t>24:1</t>
  </si>
  <si>
    <t>24:1</t>
    <phoneticPr fontId="1"/>
  </si>
  <si>
    <t>R-01_Normal</t>
  </si>
  <si>
    <t>R-04_Normal</t>
  </si>
  <si>
    <t>R-05_Normal</t>
  </si>
  <si>
    <t>R-06_Normal</t>
  </si>
  <si>
    <t>R-07_Normal</t>
  </si>
  <si>
    <t>R-08_Normal</t>
  </si>
  <si>
    <t>R-09_Normal</t>
  </si>
  <si>
    <t>R-10_Normal</t>
  </si>
  <si>
    <t>R-12_Normal</t>
  </si>
  <si>
    <t>R-13_Normal</t>
  </si>
  <si>
    <t>R-01_TumorC</t>
  </si>
  <si>
    <t>R-04_TumorC</t>
  </si>
  <si>
    <t>R-05_TumorC</t>
  </si>
  <si>
    <t>R-06_TumorC</t>
  </si>
  <si>
    <t>R-07_TumorC</t>
  </si>
  <si>
    <t>R-08_TumorC</t>
  </si>
  <si>
    <t>R-09_TumorC</t>
  </si>
  <si>
    <t>R-10_TumorC</t>
  </si>
  <si>
    <t>R-12_TumorC</t>
  </si>
  <si>
    <t>R-13_TumorC</t>
  </si>
  <si>
    <t>R-01_TumorP</t>
  </si>
  <si>
    <t>R-04_TumorP</t>
  </si>
  <si>
    <t>R-05_TumorP</t>
  </si>
  <si>
    <t>R-06_TumorP</t>
  </si>
  <si>
    <t>R-07_TumorP</t>
  </si>
  <si>
    <t>R-08_TumorP</t>
  </si>
  <si>
    <t>R-09_TumorP</t>
  </si>
  <si>
    <t>R-10_TumorP</t>
  </si>
  <si>
    <t>R-12_TumorP</t>
  </si>
  <si>
    <t>R-13_TumorP</t>
  </si>
  <si>
    <t>Normal</t>
    <phoneticPr fontId="1"/>
  </si>
  <si>
    <t>Tumor P</t>
    <phoneticPr fontId="1"/>
  </si>
  <si>
    <t>Tumor C</t>
    <phoneticPr fontId="1"/>
  </si>
  <si>
    <t>Tumor P/Normal</t>
    <phoneticPr fontId="1"/>
  </si>
  <si>
    <t>Tumor C/Normal</t>
    <phoneticPr fontId="1"/>
  </si>
  <si>
    <t>Normal</t>
  </si>
  <si>
    <t>Tumor P</t>
  </si>
  <si>
    <t>Tumor C</t>
  </si>
  <si>
    <t>class</t>
    <phoneticPr fontId="1"/>
  </si>
  <si>
    <t>Fatty acid chain</t>
    <phoneticPr fontId="1"/>
  </si>
  <si>
    <t>Fatty acid chain analysis</t>
    <phoneticPr fontId="1"/>
  </si>
  <si>
    <t>SD (N)</t>
    <phoneticPr fontId="1"/>
  </si>
  <si>
    <t>SD (TP)</t>
    <phoneticPr fontId="1"/>
  </si>
  <si>
    <t>SD (TC)</t>
    <phoneticPr fontId="1"/>
  </si>
  <si>
    <t>P value: N vs. TP</t>
    <phoneticPr fontId="1"/>
  </si>
  <si>
    <t>P value: N vs. TC</t>
    <phoneticPr fontId="1"/>
  </si>
  <si>
    <t>Fold change relative to Normal</t>
    <phoneticPr fontId="1"/>
  </si>
  <si>
    <t>Box plot of fold change relative to Normal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</si>
</sst>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0" fillId="3" borderId="0" xfId="0" applyFill="1">
      <alignment vertical="center"/>
    </xf>
    <xf numFmtId="0" fontId="0" fillId="2" borderId="0" xfId="0" applyFill="1">
      <alignment vertical="center"/>
    </xf>
    <xf numFmtId="0" fontId="0" fillId="4" borderId="0" xfId="0" applyFill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734791666666663"/>
          <c:y val="5.8130324074074077E-2"/>
          <c:w val="0.76603125000000005"/>
          <c:h val="0.9214273148148147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'PS bound fatty acids raw'!$B$74</c:f>
              <c:strCache>
                <c:ptCount val="1"/>
                <c:pt idx="0">
                  <c:v>Normal</c:v>
                </c:pt>
              </c:strCache>
            </c:strRef>
          </c:tx>
          <c:spPr>
            <a:noFill/>
            <a:ln w="952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'PS bound fatty acids raw'!$E$75:$E$96</c:f>
                <c:numCache>
                  <c:formatCode>General</c:formatCode>
                  <c:ptCount val="22"/>
                  <c:pt idx="0">
                    <c:v>49.314995213530061</c:v>
                  </c:pt>
                  <c:pt idx="1">
                    <c:v>1.3146517695654512</c:v>
                  </c:pt>
                  <c:pt idx="2">
                    <c:v>2.8421690466049365</c:v>
                  </c:pt>
                  <c:pt idx="3">
                    <c:v>1.0230567445967447</c:v>
                  </c:pt>
                  <c:pt idx="4">
                    <c:v>95.995173250635148</c:v>
                  </c:pt>
                  <c:pt idx="5">
                    <c:v>72.153934111132656</c:v>
                  </c:pt>
                  <c:pt idx="6">
                    <c:v>36.286919278011283</c:v>
                  </c:pt>
                  <c:pt idx="7">
                    <c:v>1.729723478027797</c:v>
                  </c:pt>
                  <c:pt idx="8">
                    <c:v>7.2686387271215347</c:v>
                  </c:pt>
                  <c:pt idx="9">
                    <c:v>3.4066460860745593</c:v>
                  </c:pt>
                  <c:pt idx="10">
                    <c:v>9.188229788240692</c:v>
                  </c:pt>
                  <c:pt idx="11">
                    <c:v>70.290366854607797</c:v>
                  </c:pt>
                  <c:pt idx="12">
                    <c:v>4.5419674373618948</c:v>
                  </c:pt>
                  <c:pt idx="13">
                    <c:v>1.7907225998511351</c:v>
                  </c:pt>
                  <c:pt idx="14">
                    <c:v>2.994416726565571</c:v>
                  </c:pt>
                  <c:pt idx="15">
                    <c:v>9.9083814651670196E-2</c:v>
                  </c:pt>
                  <c:pt idx="16">
                    <c:v>4.7898942900059787</c:v>
                  </c:pt>
                  <c:pt idx="17">
                    <c:v>4.9384018935812044</c:v>
                  </c:pt>
                  <c:pt idx="18">
                    <c:v>1.672565008163621</c:v>
                  </c:pt>
                  <c:pt idx="19">
                    <c:v>7.6006798807246007E-2</c:v>
                  </c:pt>
                  <c:pt idx="20">
                    <c:v>0.33807562139402375</c:v>
                  </c:pt>
                  <c:pt idx="21">
                    <c:v>8.4102884147966267E-2</c:v>
                  </c:pt>
                </c:numCache>
              </c:numRef>
            </c:plus>
            <c:minus>
              <c:numRef>
                <c:f>'PS bound fatty acids raw'!$E$75:$E$96</c:f>
                <c:numCache>
                  <c:formatCode>General</c:formatCode>
                  <c:ptCount val="22"/>
                  <c:pt idx="0">
                    <c:v>49.314995213530061</c:v>
                  </c:pt>
                  <c:pt idx="1">
                    <c:v>1.3146517695654512</c:v>
                  </c:pt>
                  <c:pt idx="2">
                    <c:v>2.8421690466049365</c:v>
                  </c:pt>
                  <c:pt idx="3">
                    <c:v>1.0230567445967447</c:v>
                  </c:pt>
                  <c:pt idx="4">
                    <c:v>95.995173250635148</c:v>
                  </c:pt>
                  <c:pt idx="5">
                    <c:v>72.153934111132656</c:v>
                  </c:pt>
                  <c:pt idx="6">
                    <c:v>36.286919278011283</c:v>
                  </c:pt>
                  <c:pt idx="7">
                    <c:v>1.729723478027797</c:v>
                  </c:pt>
                  <c:pt idx="8">
                    <c:v>7.2686387271215347</c:v>
                  </c:pt>
                  <c:pt idx="9">
                    <c:v>3.4066460860745593</c:v>
                  </c:pt>
                  <c:pt idx="10">
                    <c:v>9.188229788240692</c:v>
                  </c:pt>
                  <c:pt idx="11">
                    <c:v>70.290366854607797</c:v>
                  </c:pt>
                  <c:pt idx="12">
                    <c:v>4.5419674373618948</c:v>
                  </c:pt>
                  <c:pt idx="13">
                    <c:v>1.7907225998511351</c:v>
                  </c:pt>
                  <c:pt idx="14">
                    <c:v>2.994416726565571</c:v>
                  </c:pt>
                  <c:pt idx="15">
                    <c:v>9.9083814651670196E-2</c:v>
                  </c:pt>
                  <c:pt idx="16">
                    <c:v>4.7898942900059787</c:v>
                  </c:pt>
                  <c:pt idx="17">
                    <c:v>4.9384018935812044</c:v>
                  </c:pt>
                  <c:pt idx="18">
                    <c:v>1.672565008163621</c:v>
                  </c:pt>
                  <c:pt idx="19">
                    <c:v>7.6006798807246007E-2</c:v>
                  </c:pt>
                  <c:pt idx="20">
                    <c:v>0.33807562139402375</c:v>
                  </c:pt>
                  <c:pt idx="21">
                    <c:v>8.4102884147966267E-2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'PS bound fatty acids raw'!$A$75:$A$96</c:f>
              <c:strCache>
                <c:ptCount val="22"/>
                <c:pt idx="0">
                  <c:v>16:0</c:v>
                </c:pt>
                <c:pt idx="1">
                  <c:v>16:1</c:v>
                </c:pt>
                <c:pt idx="2">
                  <c:v>17:0</c:v>
                </c:pt>
                <c:pt idx="3">
                  <c:v>17:1</c:v>
                </c:pt>
                <c:pt idx="4">
                  <c:v>18:0</c:v>
                </c:pt>
                <c:pt idx="5">
                  <c:v>18:1</c:v>
                </c:pt>
                <c:pt idx="6">
                  <c:v>18:2</c:v>
                </c:pt>
                <c:pt idx="7">
                  <c:v>19:0</c:v>
                </c:pt>
                <c:pt idx="8">
                  <c:v>20:0</c:v>
                </c:pt>
                <c:pt idx="9">
                  <c:v>20:1</c:v>
                </c:pt>
                <c:pt idx="10">
                  <c:v>20:3</c:v>
                </c:pt>
                <c:pt idx="11">
                  <c:v>20:4</c:v>
                </c:pt>
                <c:pt idx="12">
                  <c:v>20:5</c:v>
                </c:pt>
                <c:pt idx="13">
                  <c:v>22:0</c:v>
                </c:pt>
                <c:pt idx="14">
                  <c:v>22:1</c:v>
                </c:pt>
                <c:pt idx="15">
                  <c:v>22:2</c:v>
                </c:pt>
                <c:pt idx="16">
                  <c:v>22:5</c:v>
                </c:pt>
                <c:pt idx="17">
                  <c:v>22:6</c:v>
                </c:pt>
                <c:pt idx="18">
                  <c:v>24:0</c:v>
                </c:pt>
                <c:pt idx="19">
                  <c:v>24:1</c:v>
                </c:pt>
                <c:pt idx="20">
                  <c:v>24:2</c:v>
                </c:pt>
                <c:pt idx="21">
                  <c:v>26:1</c:v>
                </c:pt>
              </c:strCache>
            </c:strRef>
          </c:cat>
          <c:val>
            <c:numRef>
              <c:f>'PS bound fatty acids raw'!$B$75:$B$96</c:f>
              <c:numCache>
                <c:formatCode>General</c:formatCode>
                <c:ptCount val="22"/>
                <c:pt idx="0">
                  <c:v>202.09462575866388</c:v>
                </c:pt>
                <c:pt idx="1">
                  <c:v>2.5552583855689064</c:v>
                </c:pt>
                <c:pt idx="2">
                  <c:v>9.8917589421013812</c:v>
                </c:pt>
                <c:pt idx="3">
                  <c:v>3.7100035839020862</c:v>
                </c:pt>
                <c:pt idx="4">
                  <c:v>658.50621343145167</c:v>
                </c:pt>
                <c:pt idx="5">
                  <c:v>412.59547854602516</c:v>
                </c:pt>
                <c:pt idx="6">
                  <c:v>154.35913177705612</c:v>
                </c:pt>
                <c:pt idx="7">
                  <c:v>7.1333504835418111</c:v>
                </c:pt>
                <c:pt idx="8">
                  <c:v>32.964958238810532</c:v>
                </c:pt>
                <c:pt idx="9">
                  <c:v>16.029955673751672</c:v>
                </c:pt>
                <c:pt idx="10">
                  <c:v>35.317360732466781</c:v>
                </c:pt>
                <c:pt idx="11">
                  <c:v>384.07246143766929</c:v>
                </c:pt>
                <c:pt idx="12">
                  <c:v>8.6483287564271958</c:v>
                </c:pt>
                <c:pt idx="13">
                  <c:v>11.187263162838457</c:v>
                </c:pt>
                <c:pt idx="14">
                  <c:v>16.539912124182472</c:v>
                </c:pt>
                <c:pt idx="15">
                  <c:v>0.42631951794440309</c:v>
                </c:pt>
                <c:pt idx="16">
                  <c:v>16.598114170407335</c:v>
                </c:pt>
                <c:pt idx="17">
                  <c:v>24.070838419398822</c:v>
                </c:pt>
                <c:pt idx="18">
                  <c:v>9.3836604974083322</c:v>
                </c:pt>
                <c:pt idx="19">
                  <c:v>0.16794909932355956</c:v>
                </c:pt>
                <c:pt idx="20">
                  <c:v>1.4383065585064387</c:v>
                </c:pt>
                <c:pt idx="21">
                  <c:v>0.24657175757618907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7D-46B8-AAA1-AC15B36008F0}"/>
            </c:ext>
          </c:extLst>
        </c:ser>
        <c:ser>
          <c:idx val="1"/>
          <c:order val="1"/>
          <c:tx>
            <c:strRef>
              <c:f>'PS bound fatty acids raw'!$C$74</c:f>
              <c:strCache>
                <c:ptCount val="1"/>
                <c:pt idx="0">
                  <c:v>Tumor P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'PS bound fatty acids raw'!$F$75:$F$96</c:f>
                <c:numCache>
                  <c:formatCode>General</c:formatCode>
                  <c:ptCount val="22"/>
                  <c:pt idx="0">
                    <c:v>15.085484295995268</c:v>
                  </c:pt>
                  <c:pt idx="1">
                    <c:v>0.9973165746832261</c:v>
                  </c:pt>
                  <c:pt idx="2">
                    <c:v>1.9338152616777775</c:v>
                  </c:pt>
                  <c:pt idx="3">
                    <c:v>0.7655001553737879</c:v>
                  </c:pt>
                  <c:pt idx="4">
                    <c:v>108.35800061250953</c:v>
                  </c:pt>
                  <c:pt idx="5">
                    <c:v>119.7706677056409</c:v>
                  </c:pt>
                  <c:pt idx="6">
                    <c:v>45.641332663712213</c:v>
                  </c:pt>
                  <c:pt idx="7">
                    <c:v>1.7110333863939193</c:v>
                  </c:pt>
                  <c:pt idx="8">
                    <c:v>13.424655277572159</c:v>
                  </c:pt>
                  <c:pt idx="9">
                    <c:v>9.8996143086328132</c:v>
                  </c:pt>
                  <c:pt idx="10">
                    <c:v>12.501554001892703</c:v>
                  </c:pt>
                  <c:pt idx="11">
                    <c:v>55.144151776899378</c:v>
                  </c:pt>
                  <c:pt idx="12">
                    <c:v>0.60976754021699686</c:v>
                  </c:pt>
                  <c:pt idx="13">
                    <c:v>11.079028085685419</c:v>
                  </c:pt>
                  <c:pt idx="14">
                    <c:v>15.43186249589632</c:v>
                  </c:pt>
                  <c:pt idx="15">
                    <c:v>0.14406598631098469</c:v>
                  </c:pt>
                  <c:pt idx="16">
                    <c:v>20.194417137033266</c:v>
                  </c:pt>
                  <c:pt idx="17">
                    <c:v>5.9094746315771527</c:v>
                  </c:pt>
                  <c:pt idx="18">
                    <c:v>7.2236995851942956</c:v>
                  </c:pt>
                  <c:pt idx="19">
                    <c:v>0.2123319225059834</c:v>
                  </c:pt>
                  <c:pt idx="20">
                    <c:v>1.3082287001403228</c:v>
                  </c:pt>
                  <c:pt idx="21">
                    <c:v>0.23597629636662945</c:v>
                  </c:pt>
                </c:numCache>
              </c:numRef>
            </c:plus>
            <c:minus>
              <c:numRef>
                <c:f>'PS bound fatty acids raw'!$F$75:$F$96</c:f>
                <c:numCache>
                  <c:formatCode>General</c:formatCode>
                  <c:ptCount val="22"/>
                  <c:pt idx="0">
                    <c:v>15.085484295995268</c:v>
                  </c:pt>
                  <c:pt idx="1">
                    <c:v>0.9973165746832261</c:v>
                  </c:pt>
                  <c:pt idx="2">
                    <c:v>1.9338152616777775</c:v>
                  </c:pt>
                  <c:pt idx="3">
                    <c:v>0.7655001553737879</c:v>
                  </c:pt>
                  <c:pt idx="4">
                    <c:v>108.35800061250953</c:v>
                  </c:pt>
                  <c:pt idx="5">
                    <c:v>119.7706677056409</c:v>
                  </c:pt>
                  <c:pt idx="6">
                    <c:v>45.641332663712213</c:v>
                  </c:pt>
                  <c:pt idx="7">
                    <c:v>1.7110333863939193</c:v>
                  </c:pt>
                  <c:pt idx="8">
                    <c:v>13.424655277572159</c:v>
                  </c:pt>
                  <c:pt idx="9">
                    <c:v>9.8996143086328132</c:v>
                  </c:pt>
                  <c:pt idx="10">
                    <c:v>12.501554001892703</c:v>
                  </c:pt>
                  <c:pt idx="11">
                    <c:v>55.144151776899378</c:v>
                  </c:pt>
                  <c:pt idx="12">
                    <c:v>0.60976754021699686</c:v>
                  </c:pt>
                  <c:pt idx="13">
                    <c:v>11.079028085685419</c:v>
                  </c:pt>
                  <c:pt idx="14">
                    <c:v>15.43186249589632</c:v>
                  </c:pt>
                  <c:pt idx="15">
                    <c:v>0.14406598631098469</c:v>
                  </c:pt>
                  <c:pt idx="16">
                    <c:v>20.194417137033266</c:v>
                  </c:pt>
                  <c:pt idx="17">
                    <c:v>5.9094746315771527</c:v>
                  </c:pt>
                  <c:pt idx="18">
                    <c:v>7.2236995851942956</c:v>
                  </c:pt>
                  <c:pt idx="19">
                    <c:v>0.2123319225059834</c:v>
                  </c:pt>
                  <c:pt idx="20">
                    <c:v>1.3082287001403228</c:v>
                  </c:pt>
                  <c:pt idx="21">
                    <c:v>0.23597629636662945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'PS bound fatty acids raw'!$A$75:$A$96</c:f>
              <c:strCache>
                <c:ptCount val="22"/>
                <c:pt idx="0">
                  <c:v>16:0</c:v>
                </c:pt>
                <c:pt idx="1">
                  <c:v>16:1</c:v>
                </c:pt>
                <c:pt idx="2">
                  <c:v>17:0</c:v>
                </c:pt>
                <c:pt idx="3">
                  <c:v>17:1</c:v>
                </c:pt>
                <c:pt idx="4">
                  <c:v>18:0</c:v>
                </c:pt>
                <c:pt idx="5">
                  <c:v>18:1</c:v>
                </c:pt>
                <c:pt idx="6">
                  <c:v>18:2</c:v>
                </c:pt>
                <c:pt idx="7">
                  <c:v>19:0</c:v>
                </c:pt>
                <c:pt idx="8">
                  <c:v>20:0</c:v>
                </c:pt>
                <c:pt idx="9">
                  <c:v>20:1</c:v>
                </c:pt>
                <c:pt idx="10">
                  <c:v>20:3</c:v>
                </c:pt>
                <c:pt idx="11">
                  <c:v>20:4</c:v>
                </c:pt>
                <c:pt idx="12">
                  <c:v>20:5</c:v>
                </c:pt>
                <c:pt idx="13">
                  <c:v>22:0</c:v>
                </c:pt>
                <c:pt idx="14">
                  <c:v>22:1</c:v>
                </c:pt>
                <c:pt idx="15">
                  <c:v>22:2</c:v>
                </c:pt>
                <c:pt idx="16">
                  <c:v>22:5</c:v>
                </c:pt>
                <c:pt idx="17">
                  <c:v>22:6</c:v>
                </c:pt>
                <c:pt idx="18">
                  <c:v>24:0</c:v>
                </c:pt>
                <c:pt idx="19">
                  <c:v>24:1</c:v>
                </c:pt>
                <c:pt idx="20">
                  <c:v>24:2</c:v>
                </c:pt>
                <c:pt idx="21">
                  <c:v>26:1</c:v>
                </c:pt>
              </c:strCache>
            </c:strRef>
          </c:cat>
          <c:val>
            <c:numRef>
              <c:f>'PS bound fatty acids raw'!$C$75:$C$96</c:f>
              <c:numCache>
                <c:formatCode>General</c:formatCode>
                <c:ptCount val="22"/>
                <c:pt idx="0">
                  <c:v>51.767053449884067</c:v>
                </c:pt>
                <c:pt idx="1">
                  <c:v>2.3099480037376092</c:v>
                </c:pt>
                <c:pt idx="2">
                  <c:v>2.9743225953817376</c:v>
                </c:pt>
                <c:pt idx="3">
                  <c:v>3.3331725829196754</c:v>
                </c:pt>
                <c:pt idx="4">
                  <c:v>561.40887789227622</c:v>
                </c:pt>
                <c:pt idx="5">
                  <c:v>376.86508325835149</c:v>
                </c:pt>
                <c:pt idx="6">
                  <c:v>165.71220721714968</c:v>
                </c:pt>
                <c:pt idx="7">
                  <c:v>7.1885826954937242</c:v>
                </c:pt>
                <c:pt idx="8">
                  <c:v>56.729730859858918</c:v>
                </c:pt>
                <c:pt idx="9">
                  <c:v>30.418696247605133</c:v>
                </c:pt>
                <c:pt idx="10">
                  <c:v>54.046853299107319</c:v>
                </c:pt>
                <c:pt idx="11">
                  <c:v>169.79194692720625</c:v>
                </c:pt>
                <c:pt idx="12">
                  <c:v>0.44415994311652146</c:v>
                </c:pt>
                <c:pt idx="13">
                  <c:v>23.52012958001718</c:v>
                </c:pt>
                <c:pt idx="14">
                  <c:v>40.297971956824298</c:v>
                </c:pt>
                <c:pt idx="15">
                  <c:v>0.94317026835925688</c:v>
                </c:pt>
                <c:pt idx="16">
                  <c:v>31.143526271572775</c:v>
                </c:pt>
                <c:pt idx="17">
                  <c:v>31.012135870780433</c:v>
                </c:pt>
                <c:pt idx="18">
                  <c:v>15.383322516384078</c:v>
                </c:pt>
                <c:pt idx="19">
                  <c:v>0.42803960875785857</c:v>
                </c:pt>
                <c:pt idx="20">
                  <c:v>3.6900014406373103</c:v>
                </c:pt>
                <c:pt idx="21">
                  <c:v>0.43188017954374197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7D-46B8-AAA1-AC15B36008F0}"/>
            </c:ext>
          </c:extLst>
        </c:ser>
        <c:ser>
          <c:idx val="2"/>
          <c:order val="2"/>
          <c:tx>
            <c:strRef>
              <c:f>'PS bound fatty acids raw'!$D$74</c:f>
              <c:strCache>
                <c:ptCount val="1"/>
                <c:pt idx="0">
                  <c:v>Tumor C</c:v>
                </c:pt>
              </c:strCache>
            </c:strRef>
          </c:tx>
          <c:spPr>
            <a:solidFill>
              <a:schemeClr val="tx1"/>
            </a:solidFill>
            <a:ln w="9525"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'PS bound fatty acids raw'!$G$75:$G$96</c:f>
                <c:numCache>
                  <c:formatCode>General</c:formatCode>
                  <c:ptCount val="22"/>
                  <c:pt idx="0">
                    <c:v>16.034575708327953</c:v>
                  </c:pt>
                  <c:pt idx="1">
                    <c:v>0.98334165307060084</c:v>
                  </c:pt>
                  <c:pt idx="2">
                    <c:v>1.3784976963099147</c:v>
                  </c:pt>
                  <c:pt idx="3">
                    <c:v>1.2381763757787096</c:v>
                  </c:pt>
                  <c:pt idx="4">
                    <c:v>130.52430145173045</c:v>
                  </c:pt>
                  <c:pt idx="5">
                    <c:v>92.165245668261377</c:v>
                  </c:pt>
                  <c:pt idx="6">
                    <c:v>59.115349197103441</c:v>
                  </c:pt>
                  <c:pt idx="7">
                    <c:v>1.7922769268752727</c:v>
                  </c:pt>
                  <c:pt idx="8">
                    <c:v>16.357054916504783</c:v>
                  </c:pt>
                  <c:pt idx="9">
                    <c:v>11.915126368223945</c:v>
                  </c:pt>
                  <c:pt idx="10">
                    <c:v>11.79063201975813</c:v>
                  </c:pt>
                  <c:pt idx="11">
                    <c:v>71.126506980289903</c:v>
                  </c:pt>
                  <c:pt idx="12">
                    <c:v>0.18414118310048322</c:v>
                  </c:pt>
                  <c:pt idx="13">
                    <c:v>10.142923425102417</c:v>
                  </c:pt>
                  <c:pt idx="14">
                    <c:v>15.977958923720614</c:v>
                  </c:pt>
                  <c:pt idx="15">
                    <c:v>0.31043872807660305</c:v>
                  </c:pt>
                  <c:pt idx="16">
                    <c:v>11.102476295255789</c:v>
                  </c:pt>
                  <c:pt idx="17">
                    <c:v>8.0071501620649226</c:v>
                  </c:pt>
                  <c:pt idx="18">
                    <c:v>6.7188550215018967</c:v>
                  </c:pt>
                  <c:pt idx="19">
                    <c:v>0.1412978872192468</c:v>
                  </c:pt>
                  <c:pt idx="20">
                    <c:v>1.4679747001131509</c:v>
                  </c:pt>
                  <c:pt idx="21">
                    <c:v>0.14147642347864972</c:v>
                  </c:pt>
                </c:numCache>
              </c:numRef>
            </c:plus>
            <c:minus>
              <c:numRef>
                <c:f>'PS bound fatty acids raw'!$G$75:$G$96</c:f>
                <c:numCache>
                  <c:formatCode>General</c:formatCode>
                  <c:ptCount val="22"/>
                  <c:pt idx="0">
                    <c:v>16.034575708327953</c:v>
                  </c:pt>
                  <c:pt idx="1">
                    <c:v>0.98334165307060084</c:v>
                  </c:pt>
                  <c:pt idx="2">
                    <c:v>1.3784976963099147</c:v>
                  </c:pt>
                  <c:pt idx="3">
                    <c:v>1.2381763757787096</c:v>
                  </c:pt>
                  <c:pt idx="4">
                    <c:v>130.52430145173045</c:v>
                  </c:pt>
                  <c:pt idx="5">
                    <c:v>92.165245668261377</c:v>
                  </c:pt>
                  <c:pt idx="6">
                    <c:v>59.115349197103441</c:v>
                  </c:pt>
                  <c:pt idx="7">
                    <c:v>1.7922769268752727</c:v>
                  </c:pt>
                  <c:pt idx="8">
                    <c:v>16.357054916504783</c:v>
                  </c:pt>
                  <c:pt idx="9">
                    <c:v>11.915126368223945</c:v>
                  </c:pt>
                  <c:pt idx="10">
                    <c:v>11.79063201975813</c:v>
                  </c:pt>
                  <c:pt idx="11">
                    <c:v>71.126506980289903</c:v>
                  </c:pt>
                  <c:pt idx="12">
                    <c:v>0.18414118310048322</c:v>
                  </c:pt>
                  <c:pt idx="13">
                    <c:v>10.142923425102417</c:v>
                  </c:pt>
                  <c:pt idx="14">
                    <c:v>15.977958923720614</c:v>
                  </c:pt>
                  <c:pt idx="15">
                    <c:v>0.31043872807660305</c:v>
                  </c:pt>
                  <c:pt idx="16">
                    <c:v>11.102476295255789</c:v>
                  </c:pt>
                  <c:pt idx="17">
                    <c:v>8.0071501620649226</c:v>
                  </c:pt>
                  <c:pt idx="18">
                    <c:v>6.7188550215018967</c:v>
                  </c:pt>
                  <c:pt idx="19">
                    <c:v>0.1412978872192468</c:v>
                  </c:pt>
                  <c:pt idx="20">
                    <c:v>1.4679747001131509</c:v>
                  </c:pt>
                  <c:pt idx="21">
                    <c:v>0.14147642347864972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'PS bound fatty acids raw'!$A$75:$A$96</c:f>
              <c:strCache>
                <c:ptCount val="22"/>
                <c:pt idx="0">
                  <c:v>16:0</c:v>
                </c:pt>
                <c:pt idx="1">
                  <c:v>16:1</c:v>
                </c:pt>
                <c:pt idx="2">
                  <c:v>17:0</c:v>
                </c:pt>
                <c:pt idx="3">
                  <c:v>17:1</c:v>
                </c:pt>
                <c:pt idx="4">
                  <c:v>18:0</c:v>
                </c:pt>
                <c:pt idx="5">
                  <c:v>18:1</c:v>
                </c:pt>
                <c:pt idx="6">
                  <c:v>18:2</c:v>
                </c:pt>
                <c:pt idx="7">
                  <c:v>19:0</c:v>
                </c:pt>
                <c:pt idx="8">
                  <c:v>20:0</c:v>
                </c:pt>
                <c:pt idx="9">
                  <c:v>20:1</c:v>
                </c:pt>
                <c:pt idx="10">
                  <c:v>20:3</c:v>
                </c:pt>
                <c:pt idx="11">
                  <c:v>20:4</c:v>
                </c:pt>
                <c:pt idx="12">
                  <c:v>20:5</c:v>
                </c:pt>
                <c:pt idx="13">
                  <c:v>22:0</c:v>
                </c:pt>
                <c:pt idx="14">
                  <c:v>22:1</c:v>
                </c:pt>
                <c:pt idx="15">
                  <c:v>22:2</c:v>
                </c:pt>
                <c:pt idx="16">
                  <c:v>22:5</c:v>
                </c:pt>
                <c:pt idx="17">
                  <c:v>22:6</c:v>
                </c:pt>
                <c:pt idx="18">
                  <c:v>24:0</c:v>
                </c:pt>
                <c:pt idx="19">
                  <c:v>24:1</c:v>
                </c:pt>
                <c:pt idx="20">
                  <c:v>24:2</c:v>
                </c:pt>
                <c:pt idx="21">
                  <c:v>26:1</c:v>
                </c:pt>
              </c:strCache>
            </c:strRef>
          </c:cat>
          <c:val>
            <c:numRef>
              <c:f>'PS bound fatty acids raw'!$D$75:$D$96</c:f>
              <c:numCache>
                <c:formatCode>General</c:formatCode>
                <c:ptCount val="22"/>
                <c:pt idx="0">
                  <c:v>37.673778232117542</c:v>
                </c:pt>
                <c:pt idx="1">
                  <c:v>1.6026465968379271</c:v>
                </c:pt>
                <c:pt idx="2">
                  <c:v>1.8675074465489943</c:v>
                </c:pt>
                <c:pt idx="3">
                  <c:v>2.3676293568834708</c:v>
                </c:pt>
                <c:pt idx="4">
                  <c:v>424.69936495060011</c:v>
                </c:pt>
                <c:pt idx="5">
                  <c:v>270.81696100042967</c:v>
                </c:pt>
                <c:pt idx="6">
                  <c:v>130.33865818013399</c:v>
                </c:pt>
                <c:pt idx="7">
                  <c:v>5.2159747741811593</c:v>
                </c:pt>
                <c:pt idx="8">
                  <c:v>40.394033903552746</c:v>
                </c:pt>
                <c:pt idx="9">
                  <c:v>22.429419547152474</c:v>
                </c:pt>
                <c:pt idx="10">
                  <c:v>41.892966421111765</c:v>
                </c:pt>
                <c:pt idx="11">
                  <c:v>132.90379042298855</c:v>
                </c:pt>
                <c:pt idx="12">
                  <c:v>0.1818949082625852</c:v>
                </c:pt>
                <c:pt idx="13">
                  <c:v>16.35939665516505</c:v>
                </c:pt>
                <c:pt idx="14">
                  <c:v>30.932104786388692</c:v>
                </c:pt>
                <c:pt idx="15">
                  <c:v>0.73986966472155891</c:v>
                </c:pt>
                <c:pt idx="16">
                  <c:v>21.654084155616815</c:v>
                </c:pt>
                <c:pt idx="17">
                  <c:v>25.968520827663617</c:v>
                </c:pt>
                <c:pt idx="18">
                  <c:v>11.283065324549383</c:v>
                </c:pt>
                <c:pt idx="19">
                  <c:v>0.29732774331126055</c:v>
                </c:pt>
                <c:pt idx="20">
                  <c:v>2.7000021778780603</c:v>
                </c:pt>
                <c:pt idx="21">
                  <c:v>0.25674994707427068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7D-46B8-AAA1-AC15B3600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30"/>
        <c:axId val="570832784"/>
        <c:axId val="570833144"/>
      </c:barChart>
      <c:catAx>
        <c:axId val="5708327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570833144"/>
        <c:crosses val="autoZero"/>
        <c:auto val="1"/>
        <c:lblAlgn val="ctr"/>
        <c:lblOffset val="100"/>
        <c:noMultiLvlLbl val="0"/>
      </c:catAx>
      <c:valAx>
        <c:axId val="570833144"/>
        <c:scaling>
          <c:orientation val="minMax"/>
          <c:min val="0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570832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2214409722222217"/>
          <c:y val="5.668657407407407E-2"/>
          <c:w val="0.26462673611111109"/>
          <c:h val="9.3620138888888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'PS bound fatty acids raw'!$L$74</c:f>
              <c:strCache>
                <c:ptCount val="1"/>
                <c:pt idx="0">
                  <c:v>Normal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'PS bound fatty acids raw'!$O$75:$O$77</c:f>
                <c:numCache>
                  <c:formatCode>General</c:formatCode>
                  <c:ptCount val="3"/>
                  <c:pt idx="0">
                    <c:v>1.3146517695654512</c:v>
                  </c:pt>
                  <c:pt idx="1">
                    <c:v>2.8421690466049365</c:v>
                  </c:pt>
                  <c:pt idx="2">
                    <c:v>1.0230567445967447</c:v>
                  </c:pt>
                </c:numCache>
              </c:numRef>
            </c:plus>
            <c:minus>
              <c:numRef>
                <c:f>'PS bound fatty acids raw'!$O$75:$O$77</c:f>
                <c:numCache>
                  <c:formatCode>General</c:formatCode>
                  <c:ptCount val="3"/>
                  <c:pt idx="0">
                    <c:v>1.3146517695654512</c:v>
                  </c:pt>
                  <c:pt idx="1">
                    <c:v>2.8421690466049365</c:v>
                  </c:pt>
                  <c:pt idx="2">
                    <c:v>1.0230567445967447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'PS bound fatty acids raw'!$K$75:$K$77</c:f>
              <c:strCache>
                <c:ptCount val="3"/>
                <c:pt idx="0">
                  <c:v>16:1</c:v>
                </c:pt>
                <c:pt idx="1">
                  <c:v>17:0</c:v>
                </c:pt>
                <c:pt idx="2">
                  <c:v>17:1</c:v>
                </c:pt>
              </c:strCache>
            </c:strRef>
          </c:cat>
          <c:val>
            <c:numRef>
              <c:f>'PS bound fatty acids raw'!$L$75:$L$77</c:f>
              <c:numCache>
                <c:formatCode>General</c:formatCode>
                <c:ptCount val="3"/>
                <c:pt idx="0">
                  <c:v>2.5552583855689064</c:v>
                </c:pt>
                <c:pt idx="1">
                  <c:v>9.8917589421013812</c:v>
                </c:pt>
                <c:pt idx="2">
                  <c:v>3.7100035839020862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0-4B21-A268-B75FAC335AF1}"/>
            </c:ext>
          </c:extLst>
        </c:ser>
        <c:ser>
          <c:idx val="1"/>
          <c:order val="1"/>
          <c:tx>
            <c:strRef>
              <c:f>'PS bound fatty acids raw'!$M$74</c:f>
              <c:strCache>
                <c:ptCount val="1"/>
                <c:pt idx="0">
                  <c:v>Tumor P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'PS bound fatty acids raw'!$P$75:$P$77</c:f>
                <c:numCache>
                  <c:formatCode>General</c:formatCode>
                  <c:ptCount val="3"/>
                  <c:pt idx="0">
                    <c:v>0.9973165746832261</c:v>
                  </c:pt>
                  <c:pt idx="1">
                    <c:v>1.9338152616777775</c:v>
                  </c:pt>
                  <c:pt idx="2">
                    <c:v>0.7655001553737879</c:v>
                  </c:pt>
                </c:numCache>
              </c:numRef>
            </c:plus>
            <c:minus>
              <c:numRef>
                <c:f>'PS bound fatty acids raw'!$P$75:$P$77</c:f>
                <c:numCache>
                  <c:formatCode>General</c:formatCode>
                  <c:ptCount val="3"/>
                  <c:pt idx="0">
                    <c:v>0.9973165746832261</c:v>
                  </c:pt>
                  <c:pt idx="1">
                    <c:v>1.9338152616777775</c:v>
                  </c:pt>
                  <c:pt idx="2">
                    <c:v>0.7655001553737879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'PS bound fatty acids raw'!$K$75:$K$77</c:f>
              <c:strCache>
                <c:ptCount val="3"/>
                <c:pt idx="0">
                  <c:v>16:1</c:v>
                </c:pt>
                <c:pt idx="1">
                  <c:v>17:0</c:v>
                </c:pt>
                <c:pt idx="2">
                  <c:v>17:1</c:v>
                </c:pt>
              </c:strCache>
            </c:strRef>
          </c:cat>
          <c:val>
            <c:numRef>
              <c:f>'PS bound fatty acids raw'!$M$75:$M$77</c:f>
              <c:numCache>
                <c:formatCode>General</c:formatCode>
                <c:ptCount val="3"/>
                <c:pt idx="0">
                  <c:v>2.3099480037376092</c:v>
                </c:pt>
                <c:pt idx="1">
                  <c:v>2.9743225953817376</c:v>
                </c:pt>
                <c:pt idx="2">
                  <c:v>3.3331725829196754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0-4B21-A268-B75FAC335AF1}"/>
            </c:ext>
          </c:extLst>
        </c:ser>
        <c:ser>
          <c:idx val="2"/>
          <c:order val="2"/>
          <c:tx>
            <c:strRef>
              <c:f>'PS bound fatty acids raw'!$N$74</c:f>
              <c:strCache>
                <c:ptCount val="1"/>
                <c:pt idx="0">
                  <c:v>Tumor C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'PS bound fatty acids raw'!$Q$75:$Q$77</c:f>
                <c:numCache>
                  <c:formatCode>General</c:formatCode>
                  <c:ptCount val="3"/>
                  <c:pt idx="0">
                    <c:v>0.98334165307060084</c:v>
                  </c:pt>
                  <c:pt idx="1">
                    <c:v>1.3784976963099147</c:v>
                  </c:pt>
                  <c:pt idx="2">
                    <c:v>1.2381763757787096</c:v>
                  </c:pt>
                </c:numCache>
              </c:numRef>
            </c:plus>
            <c:minus>
              <c:numRef>
                <c:f>'PS bound fatty acids raw'!$Q$75:$Q$77</c:f>
                <c:numCache>
                  <c:formatCode>General</c:formatCode>
                  <c:ptCount val="3"/>
                  <c:pt idx="0">
                    <c:v>0.98334165307060084</c:v>
                  </c:pt>
                  <c:pt idx="1">
                    <c:v>1.3784976963099147</c:v>
                  </c:pt>
                  <c:pt idx="2">
                    <c:v>1.2381763757787096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'PS bound fatty acids raw'!$K$75:$K$77</c:f>
              <c:strCache>
                <c:ptCount val="3"/>
                <c:pt idx="0">
                  <c:v>16:1</c:v>
                </c:pt>
                <c:pt idx="1">
                  <c:v>17:0</c:v>
                </c:pt>
                <c:pt idx="2">
                  <c:v>17:1</c:v>
                </c:pt>
              </c:strCache>
            </c:strRef>
          </c:cat>
          <c:val>
            <c:numRef>
              <c:f>'PS bound fatty acids raw'!$N$75:$N$77</c:f>
              <c:numCache>
                <c:formatCode>General</c:formatCode>
                <c:ptCount val="3"/>
                <c:pt idx="0">
                  <c:v>1.6026465968379271</c:v>
                </c:pt>
                <c:pt idx="1">
                  <c:v>1.8675074465489943</c:v>
                </c:pt>
                <c:pt idx="2">
                  <c:v>2.3676293568834708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0-4B21-A268-B75FAC335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30"/>
        <c:axId val="367563840"/>
        <c:axId val="367563480"/>
      </c:barChart>
      <c:catAx>
        <c:axId val="367563840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367563480"/>
        <c:crosses val="autoZero"/>
        <c:auto val="1"/>
        <c:lblAlgn val="ctr"/>
        <c:lblOffset val="100"/>
        <c:noMultiLvlLbl val="0"/>
      </c:catAx>
      <c:valAx>
        <c:axId val="367563480"/>
        <c:scaling>
          <c:orientation val="minMax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7563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'PS bound fatty acids raw'!$K$80</c:f>
              <c:strCache>
                <c:ptCount val="1"/>
                <c:pt idx="0">
                  <c:v>19:0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DA4-4D16-82B6-A53BBFC345F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DA4-4D16-82B6-A53BBFC345F8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DA4-4D16-82B6-A53BBFC345F8}"/>
              </c:ext>
            </c:extLst>
          </c:dPt>
          <c:errBars>
            <c:errBarType val="both"/>
            <c:errValType val="cust"/>
            <c:noEndCap val="0"/>
            <c:plus>
              <c:numRef>
                <c:f>'PS bound fatty acids raw'!$O$80:$Q$80</c:f>
                <c:numCache>
                  <c:formatCode>General</c:formatCode>
                  <c:ptCount val="3"/>
                  <c:pt idx="0">
                    <c:v>1.729723478027797</c:v>
                  </c:pt>
                  <c:pt idx="1">
                    <c:v>1.7110333863939193</c:v>
                  </c:pt>
                  <c:pt idx="2">
                    <c:v>1.7922769268752727</c:v>
                  </c:pt>
                </c:numCache>
              </c:numRef>
            </c:plus>
            <c:minus>
              <c:numRef>
                <c:f>'PS bound fatty acids raw'!$O$80:$Q$80</c:f>
                <c:numCache>
                  <c:formatCode>General</c:formatCode>
                  <c:ptCount val="3"/>
                  <c:pt idx="0">
                    <c:v>1.729723478027797</c:v>
                  </c:pt>
                  <c:pt idx="1">
                    <c:v>1.7110333863939193</c:v>
                  </c:pt>
                  <c:pt idx="2">
                    <c:v>1.7922769268752727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'PS bound fatty acids raw'!$L$79:$N$79</c:f>
              <c:strCache>
                <c:ptCount val="3"/>
                <c:pt idx="0">
                  <c:v>Normal</c:v>
                </c:pt>
                <c:pt idx="1">
                  <c:v>Tumor P</c:v>
                </c:pt>
                <c:pt idx="2">
                  <c:v>Tumor C</c:v>
                </c:pt>
              </c:strCache>
            </c:strRef>
          </c:cat>
          <c:val>
            <c:numRef>
              <c:f>'PS bound fatty acids raw'!$L$80:$N$80</c:f>
              <c:numCache>
                <c:formatCode>General</c:formatCode>
                <c:ptCount val="3"/>
                <c:pt idx="0">
                  <c:v>7.1333504835418111</c:v>
                </c:pt>
                <c:pt idx="1">
                  <c:v>7.1885826954937242</c:v>
                </c:pt>
                <c:pt idx="2">
                  <c:v>5.2159747741811593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A4-4D16-82B6-A53BBFC34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67037016"/>
        <c:axId val="567040976"/>
      </c:barChart>
      <c:catAx>
        <c:axId val="567037016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567040976"/>
        <c:crosses val="autoZero"/>
        <c:auto val="1"/>
        <c:lblAlgn val="ctr"/>
        <c:lblOffset val="100"/>
        <c:noMultiLvlLbl val="0"/>
      </c:catAx>
      <c:valAx>
        <c:axId val="567040976"/>
        <c:scaling>
          <c:orientation val="minMax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67037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'PS bound fatty acids raw'!$K$83</c:f>
              <c:strCache>
                <c:ptCount val="1"/>
                <c:pt idx="0">
                  <c:v>20:5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DEF-4AD1-8E8E-65DA84B3F33E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DEF-4AD1-8E8E-65DA84B3F33E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DEF-4AD1-8E8E-65DA84B3F33E}"/>
              </c:ext>
            </c:extLst>
          </c:dPt>
          <c:errBars>
            <c:errBarType val="both"/>
            <c:errValType val="cust"/>
            <c:noEndCap val="0"/>
            <c:plus>
              <c:numRef>
                <c:f>'PS bound fatty acids raw'!$O$83:$Q$83</c:f>
                <c:numCache>
                  <c:formatCode>General</c:formatCode>
                  <c:ptCount val="3"/>
                  <c:pt idx="0">
                    <c:v>4.5419674373618948</c:v>
                  </c:pt>
                  <c:pt idx="1">
                    <c:v>0.60976754021699686</c:v>
                  </c:pt>
                  <c:pt idx="2">
                    <c:v>0.18414118310048322</c:v>
                  </c:pt>
                </c:numCache>
              </c:numRef>
            </c:plus>
            <c:minus>
              <c:numRef>
                <c:f>'PS bound fatty acids raw'!$O$83:$Q$83</c:f>
                <c:numCache>
                  <c:formatCode>General</c:formatCode>
                  <c:ptCount val="3"/>
                  <c:pt idx="0">
                    <c:v>4.5419674373618948</c:v>
                  </c:pt>
                  <c:pt idx="1">
                    <c:v>0.60976754021699686</c:v>
                  </c:pt>
                  <c:pt idx="2">
                    <c:v>0.18414118310048322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'PS bound fatty acids raw'!$L$82:$N$82</c:f>
              <c:strCache>
                <c:ptCount val="3"/>
                <c:pt idx="0">
                  <c:v>Normal</c:v>
                </c:pt>
                <c:pt idx="1">
                  <c:v>Tumor P</c:v>
                </c:pt>
                <c:pt idx="2">
                  <c:v>Tumor C</c:v>
                </c:pt>
              </c:strCache>
            </c:strRef>
          </c:cat>
          <c:val>
            <c:numRef>
              <c:f>'PS bound fatty acids raw'!$L$83:$N$83</c:f>
              <c:numCache>
                <c:formatCode>General</c:formatCode>
                <c:ptCount val="3"/>
                <c:pt idx="0">
                  <c:v>8.6483287564271958</c:v>
                </c:pt>
                <c:pt idx="1">
                  <c:v>0.44415994311652146</c:v>
                </c:pt>
                <c:pt idx="2">
                  <c:v>0.1818949082625852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EF-4AD1-8E8E-65DA84B3F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630716704"/>
        <c:axId val="630715624"/>
      </c:barChart>
      <c:catAx>
        <c:axId val="630716704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630715624"/>
        <c:crosses val="autoZero"/>
        <c:auto val="1"/>
        <c:lblAlgn val="ctr"/>
        <c:lblOffset val="100"/>
        <c:noMultiLvlLbl val="0"/>
      </c:catAx>
      <c:valAx>
        <c:axId val="630715624"/>
        <c:scaling>
          <c:orientation val="minMax"/>
          <c:min val="0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30716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'PS bound fatty acids raw'!$K$86</c:f>
              <c:strCache>
                <c:ptCount val="1"/>
                <c:pt idx="0">
                  <c:v>22:2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481-4B46-AA30-A8BFD3E8E5D7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481-4B46-AA30-A8BFD3E8E5D7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481-4B46-AA30-A8BFD3E8E5D7}"/>
              </c:ext>
            </c:extLst>
          </c:dPt>
          <c:errBars>
            <c:errBarType val="both"/>
            <c:errValType val="cust"/>
            <c:noEndCap val="0"/>
            <c:plus>
              <c:numRef>
                <c:f>'PS bound fatty acids raw'!$O$86:$Q$86</c:f>
                <c:numCache>
                  <c:formatCode>General</c:formatCode>
                  <c:ptCount val="3"/>
                  <c:pt idx="0">
                    <c:v>9.9083814651670196E-2</c:v>
                  </c:pt>
                  <c:pt idx="1">
                    <c:v>0.14406598631098469</c:v>
                  </c:pt>
                  <c:pt idx="2">
                    <c:v>0.31043872807660305</c:v>
                  </c:pt>
                </c:numCache>
              </c:numRef>
            </c:plus>
            <c:minus>
              <c:numRef>
                <c:f>'PS bound fatty acids raw'!$O$86:$Q$86</c:f>
                <c:numCache>
                  <c:formatCode>General</c:formatCode>
                  <c:ptCount val="3"/>
                  <c:pt idx="0">
                    <c:v>9.9083814651670196E-2</c:v>
                  </c:pt>
                  <c:pt idx="1">
                    <c:v>0.14406598631098469</c:v>
                  </c:pt>
                  <c:pt idx="2">
                    <c:v>0.31043872807660305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'PS bound fatty acids raw'!$L$85:$N$85</c:f>
              <c:strCache>
                <c:ptCount val="3"/>
                <c:pt idx="0">
                  <c:v>Normal</c:v>
                </c:pt>
                <c:pt idx="1">
                  <c:v>Tumor P</c:v>
                </c:pt>
                <c:pt idx="2">
                  <c:v>Tumor C</c:v>
                </c:pt>
              </c:strCache>
            </c:strRef>
          </c:cat>
          <c:val>
            <c:numRef>
              <c:f>'PS bound fatty acids raw'!$L$86:$N$86</c:f>
              <c:numCache>
                <c:formatCode>General</c:formatCode>
                <c:ptCount val="3"/>
                <c:pt idx="0">
                  <c:v>0.42631951794440309</c:v>
                </c:pt>
                <c:pt idx="1">
                  <c:v>0.94317026835925688</c:v>
                </c:pt>
                <c:pt idx="2">
                  <c:v>0.73986966472155891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81-4B46-AA30-A8BFD3E8E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837216696"/>
        <c:axId val="837222096"/>
      </c:barChart>
      <c:catAx>
        <c:axId val="837216696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837222096"/>
        <c:crosses val="autoZero"/>
        <c:auto val="1"/>
        <c:lblAlgn val="ctr"/>
        <c:lblOffset val="100"/>
        <c:noMultiLvlLbl val="0"/>
      </c:catAx>
      <c:valAx>
        <c:axId val="837222096"/>
        <c:scaling>
          <c:orientation val="minMax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37216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'PS bound fatty acids raw'!$L$88</c:f>
              <c:strCache>
                <c:ptCount val="1"/>
                <c:pt idx="0">
                  <c:v>Normal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'PS bound fatty acids raw'!$O$89:$O$91</c:f>
                <c:numCache>
                  <c:formatCode>General</c:formatCode>
                  <c:ptCount val="3"/>
                  <c:pt idx="0">
                    <c:v>7.6006798807246007E-2</c:v>
                  </c:pt>
                  <c:pt idx="1">
                    <c:v>0.33807562139402375</c:v>
                  </c:pt>
                  <c:pt idx="2">
                    <c:v>8.4102884147966267E-2</c:v>
                  </c:pt>
                </c:numCache>
              </c:numRef>
            </c:plus>
            <c:minus>
              <c:numRef>
                <c:f>'PS bound fatty acids raw'!$O$89:$O$91</c:f>
                <c:numCache>
                  <c:formatCode>General</c:formatCode>
                  <c:ptCount val="3"/>
                  <c:pt idx="0">
                    <c:v>7.6006798807246007E-2</c:v>
                  </c:pt>
                  <c:pt idx="1">
                    <c:v>0.33807562139402375</c:v>
                  </c:pt>
                  <c:pt idx="2">
                    <c:v>8.4102884147966267E-2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'PS bound fatty acids raw'!$K$89:$K$91</c:f>
              <c:strCache>
                <c:ptCount val="3"/>
                <c:pt idx="0">
                  <c:v>24:1</c:v>
                </c:pt>
                <c:pt idx="1">
                  <c:v>24:2</c:v>
                </c:pt>
                <c:pt idx="2">
                  <c:v>26:1</c:v>
                </c:pt>
              </c:strCache>
            </c:strRef>
          </c:cat>
          <c:val>
            <c:numRef>
              <c:f>'PS bound fatty acids raw'!$L$89:$L$91</c:f>
              <c:numCache>
                <c:formatCode>General</c:formatCode>
                <c:ptCount val="3"/>
                <c:pt idx="0">
                  <c:v>0.16794909932355956</c:v>
                </c:pt>
                <c:pt idx="1">
                  <c:v>1.4383065585064387</c:v>
                </c:pt>
                <c:pt idx="2">
                  <c:v>0.24657175757618907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A8-4B2E-B8AC-4E3713150166}"/>
            </c:ext>
          </c:extLst>
        </c:ser>
        <c:ser>
          <c:idx val="1"/>
          <c:order val="1"/>
          <c:tx>
            <c:strRef>
              <c:f>'PS bound fatty acids raw'!$M$88</c:f>
              <c:strCache>
                <c:ptCount val="1"/>
                <c:pt idx="0">
                  <c:v>Tumor P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'PS bound fatty acids raw'!$P$89:$P$91</c:f>
                <c:numCache>
                  <c:formatCode>General</c:formatCode>
                  <c:ptCount val="3"/>
                  <c:pt idx="0">
                    <c:v>0.2123319225059834</c:v>
                  </c:pt>
                  <c:pt idx="1">
                    <c:v>1.3082287001403228</c:v>
                  </c:pt>
                  <c:pt idx="2">
                    <c:v>0.23597629636662945</c:v>
                  </c:pt>
                </c:numCache>
              </c:numRef>
            </c:plus>
            <c:minus>
              <c:numRef>
                <c:f>'PS bound fatty acids raw'!$P$89:$P$91</c:f>
                <c:numCache>
                  <c:formatCode>General</c:formatCode>
                  <c:ptCount val="3"/>
                  <c:pt idx="0">
                    <c:v>0.2123319225059834</c:v>
                  </c:pt>
                  <c:pt idx="1">
                    <c:v>1.3082287001403228</c:v>
                  </c:pt>
                  <c:pt idx="2">
                    <c:v>0.23597629636662945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'PS bound fatty acids raw'!$K$89:$K$91</c:f>
              <c:strCache>
                <c:ptCount val="3"/>
                <c:pt idx="0">
                  <c:v>24:1</c:v>
                </c:pt>
                <c:pt idx="1">
                  <c:v>24:2</c:v>
                </c:pt>
                <c:pt idx="2">
                  <c:v>26:1</c:v>
                </c:pt>
              </c:strCache>
            </c:strRef>
          </c:cat>
          <c:val>
            <c:numRef>
              <c:f>'PS bound fatty acids raw'!$M$89:$M$91</c:f>
              <c:numCache>
                <c:formatCode>General</c:formatCode>
                <c:ptCount val="3"/>
                <c:pt idx="0">
                  <c:v>0.42803960875785857</c:v>
                </c:pt>
                <c:pt idx="1">
                  <c:v>3.6900014406373103</c:v>
                </c:pt>
                <c:pt idx="2">
                  <c:v>0.43188017954374197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A8-4B2E-B8AC-4E3713150166}"/>
            </c:ext>
          </c:extLst>
        </c:ser>
        <c:ser>
          <c:idx val="2"/>
          <c:order val="2"/>
          <c:tx>
            <c:strRef>
              <c:f>'PS bound fatty acids raw'!$N$88</c:f>
              <c:strCache>
                <c:ptCount val="1"/>
                <c:pt idx="0">
                  <c:v>Tumor C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'PS bound fatty acids raw'!$Q$89:$Q$91</c:f>
                <c:numCache>
                  <c:formatCode>General</c:formatCode>
                  <c:ptCount val="3"/>
                  <c:pt idx="0">
                    <c:v>0.1412978872192468</c:v>
                  </c:pt>
                  <c:pt idx="1">
                    <c:v>1.4679747001131509</c:v>
                  </c:pt>
                  <c:pt idx="2">
                    <c:v>0.14147642347864972</c:v>
                  </c:pt>
                </c:numCache>
              </c:numRef>
            </c:plus>
            <c:minus>
              <c:numRef>
                <c:f>'PS bound fatty acids raw'!$Q$89:$Q$91</c:f>
                <c:numCache>
                  <c:formatCode>General</c:formatCode>
                  <c:ptCount val="3"/>
                  <c:pt idx="0">
                    <c:v>0.1412978872192468</c:v>
                  </c:pt>
                  <c:pt idx="1">
                    <c:v>1.4679747001131509</c:v>
                  </c:pt>
                  <c:pt idx="2">
                    <c:v>0.14147642347864972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'PS bound fatty acids raw'!$K$89:$K$91</c:f>
              <c:strCache>
                <c:ptCount val="3"/>
                <c:pt idx="0">
                  <c:v>24:1</c:v>
                </c:pt>
                <c:pt idx="1">
                  <c:v>24:2</c:v>
                </c:pt>
                <c:pt idx="2">
                  <c:v>26:1</c:v>
                </c:pt>
              </c:strCache>
            </c:strRef>
          </c:cat>
          <c:val>
            <c:numRef>
              <c:f>'PS bound fatty acids raw'!$N$89:$N$91</c:f>
              <c:numCache>
                <c:formatCode>General</c:formatCode>
                <c:ptCount val="3"/>
                <c:pt idx="0">
                  <c:v>0.29732774331126055</c:v>
                </c:pt>
                <c:pt idx="1">
                  <c:v>2.7000021778780603</c:v>
                </c:pt>
                <c:pt idx="2">
                  <c:v>0.25674994707427068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A8-4B2E-B8AC-4E3713150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30"/>
        <c:axId val="367554480"/>
        <c:axId val="367558440"/>
      </c:barChart>
      <c:catAx>
        <c:axId val="367554480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367558440"/>
        <c:crosses val="autoZero"/>
        <c:auto val="1"/>
        <c:lblAlgn val="ctr"/>
        <c:lblOffset val="100"/>
        <c:noMultiLvlLbl val="0"/>
      </c:catAx>
      <c:valAx>
        <c:axId val="367558440"/>
        <c:scaling>
          <c:orientation val="minMax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7554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  <cx:data id="2">
      <cx:numDim type="val">
        <cx:f>_xlchart.v1.5</cx:f>
      </cx:numDim>
    </cx:data>
    <cx:data id="3">
      <cx:numDim type="val">
        <cx:f>_xlchart.v1.7</cx:f>
      </cx:numDim>
    </cx:data>
    <cx:data id="4">
      <cx:numDim type="val">
        <cx:f>_xlchart.v1.9</cx:f>
      </cx:numDim>
    </cx:data>
    <cx:data id="5">
      <cx:numDim type="val">
        <cx:f>_xlchart.v1.11</cx:f>
      </cx:numDim>
    </cx:data>
    <cx:data id="6">
      <cx:numDim type="val">
        <cx:f>_xlchart.v1.13</cx:f>
      </cx:numDim>
    </cx:data>
    <cx:data id="7">
      <cx:numDim type="val">
        <cx:f>_xlchart.v1.15</cx:f>
      </cx:numDim>
    </cx:data>
    <cx:data id="8">
      <cx:numDim type="val">
        <cx:f>_xlchart.v1.17</cx:f>
      </cx:numDim>
    </cx:data>
    <cx:data id="9">
      <cx:numDim type="val">
        <cx:f>_xlchart.v1.19</cx:f>
      </cx:numDim>
    </cx:data>
    <cx:data id="10">
      <cx:numDim type="val">
        <cx:f>_xlchart.v1.21</cx:f>
      </cx:numDim>
    </cx:data>
    <cx:data id="11">
      <cx:numDim type="val">
        <cx:f>_xlchart.v1.23</cx:f>
      </cx:numDim>
    </cx:data>
    <cx:data id="12">
      <cx:numDim type="val">
        <cx:f>_xlchart.v1.25</cx:f>
      </cx:numDim>
    </cx:data>
    <cx:data id="13">
      <cx:numDim type="val">
        <cx:f>_xlchart.v1.27</cx:f>
      </cx:numDim>
    </cx:data>
    <cx:data id="14">
      <cx:numDim type="val">
        <cx:f>_xlchart.v1.29</cx:f>
      </cx:numDim>
    </cx:data>
    <cx:data id="15">
      <cx:numDim type="val">
        <cx:f>_xlchart.v1.31</cx:f>
      </cx:numDim>
    </cx:data>
    <cx:data id="16">
      <cx:numDim type="val">
        <cx:f>_xlchart.v1.33</cx:f>
      </cx:numDim>
    </cx:data>
    <cx:data id="17">
      <cx:numDim type="val">
        <cx:f>_xlchart.v1.35</cx:f>
      </cx:numDim>
    </cx:data>
    <cx:data id="18">
      <cx:numDim type="val">
        <cx:f>_xlchart.v1.37</cx:f>
      </cx:numDim>
    </cx:data>
    <cx:data id="19">
      <cx:numDim type="val">
        <cx:f>_xlchart.v1.39</cx:f>
      </cx:numDim>
    </cx:data>
    <cx:data id="20">
      <cx:numDim type="val">
        <cx:f>_xlchart.v1.41</cx:f>
      </cx:numDim>
    </cx:data>
    <cx:data id="21">
      <cx:numDim type="val">
        <cx:f>_xlchart.v1.43</cx:f>
      </cx:numDim>
    </cx:data>
  </cx:chartData>
  <cx:chart>
    <cx:plotArea>
      <cx:plotAreaRegion>
        <cx:plotSurface>
          <cx:spPr>
            <a:ln w="12700">
              <a:solidFill>
                <a:schemeClr val="tx1"/>
              </a:solidFill>
            </a:ln>
          </cx:spPr>
        </cx:plotSurface>
        <cx:series layoutId="boxWhisker" uniqueId="{2E53E571-9B7E-4D1B-BE6E-AF6E6A890DD4}" formatIdx="0">
          <cx:tx>
            <cx:txData>
              <cx:f>_xlchart.v1.0</cx:f>
              <cx:v>16:0</cx:v>
            </cx:txData>
          </cx:tx>
          <cx:spPr>
            <a:solidFill>
              <a:schemeClr val="bg2">
                <a:lumMod val="75000"/>
              </a:schemeClr>
            </a:solidFill>
            <a:ln w="9525">
              <a:solidFill>
                <a:schemeClr val="tx1"/>
              </a:solidFill>
            </a:ln>
          </cx:spPr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5DA3E082-6449-4A31-A00B-AA0CD3700930}" formatIdx="1">
          <cx:tx>
            <cx:txData>
              <cx:f>_xlchart.v1.2</cx:f>
              <cx:v>16:1</cx:v>
            </cx:txData>
          </cx:tx>
          <cx:spPr>
            <a:solidFill>
              <a:schemeClr val="bg2">
                <a:lumMod val="75000"/>
              </a:schemeClr>
            </a:solidFill>
            <a:ln w="9525">
              <a:solidFill>
                <a:schemeClr val="tx1"/>
              </a:solidFill>
            </a:ln>
          </cx:spPr>
          <cx:dataId val="1"/>
          <cx:layoutPr>
            <cx:visibility meanLine="0" meanMarker="0" nonoutliers="0" outliers="1"/>
            <cx:statistics quartileMethod="inclusive"/>
          </cx:layoutPr>
        </cx:series>
        <cx:series layoutId="boxWhisker" uniqueId="{7EE95B26-FF28-4675-BE84-CCE361183109}" formatIdx="2">
          <cx:tx>
            <cx:txData>
              <cx:f>_xlchart.v1.4</cx:f>
              <cx:v>17:0</cx:v>
            </cx:txData>
          </cx:tx>
          <cx:spPr>
            <a:solidFill>
              <a:schemeClr val="bg2">
                <a:lumMod val="75000"/>
              </a:schemeClr>
            </a:solidFill>
            <a:ln w="9525">
              <a:solidFill>
                <a:schemeClr val="tx1"/>
              </a:solidFill>
            </a:ln>
          </cx:spPr>
          <cx:dataId val="2"/>
          <cx:layoutPr>
            <cx:visibility meanLine="0" meanMarker="0" nonoutliers="0" outliers="1"/>
            <cx:statistics quartileMethod="inclusive"/>
          </cx:layoutPr>
        </cx:series>
        <cx:series layoutId="boxWhisker" uniqueId="{DF570E6D-993E-4357-BD29-D93CC7A10DFB}" formatIdx="3">
          <cx:tx>
            <cx:txData>
              <cx:f>_xlchart.v1.6</cx:f>
              <cx:v>17:1</cx:v>
            </cx:txData>
          </cx:tx>
          <cx:spPr>
            <a:solidFill>
              <a:schemeClr val="bg2">
                <a:lumMod val="75000"/>
              </a:schemeClr>
            </a:solidFill>
            <a:ln w="9525">
              <a:solidFill>
                <a:schemeClr val="tx1"/>
              </a:solidFill>
            </a:ln>
          </cx:spPr>
          <cx:dataId val="3"/>
          <cx:layoutPr>
            <cx:visibility meanLine="0" meanMarker="0" nonoutliers="0" outliers="1"/>
            <cx:statistics quartileMethod="inclusive"/>
          </cx:layoutPr>
        </cx:series>
        <cx:series layoutId="boxWhisker" uniqueId="{766B0612-94BD-459C-9C8D-95B8471F9FC1}" formatIdx="4">
          <cx:tx>
            <cx:txData>
              <cx:f>_xlchart.v1.8</cx:f>
              <cx:v>18:0</cx:v>
            </cx:txData>
          </cx:tx>
          <cx:spPr>
            <a:solidFill>
              <a:schemeClr val="bg2">
                <a:lumMod val="75000"/>
              </a:schemeClr>
            </a:solidFill>
            <a:ln w="9525">
              <a:solidFill>
                <a:schemeClr val="tx1"/>
              </a:solidFill>
            </a:ln>
          </cx:spPr>
          <cx:dataId val="4"/>
          <cx:layoutPr>
            <cx:visibility meanLine="0" meanMarker="0" nonoutliers="0" outliers="1"/>
            <cx:statistics quartileMethod="inclusive"/>
          </cx:layoutPr>
        </cx:series>
        <cx:series layoutId="boxWhisker" uniqueId="{5E8411E4-E7CC-4B9D-8007-3C008E1C3AF6}" formatIdx="5">
          <cx:tx>
            <cx:txData>
              <cx:f>_xlchart.v1.10</cx:f>
              <cx:v>18:1</cx:v>
            </cx:txData>
          </cx:tx>
          <cx:spPr>
            <a:solidFill>
              <a:schemeClr val="bg2">
                <a:lumMod val="75000"/>
              </a:schemeClr>
            </a:solidFill>
            <a:ln w="9525">
              <a:solidFill>
                <a:schemeClr val="tx1"/>
              </a:solidFill>
            </a:ln>
          </cx:spPr>
          <cx:dataId val="5"/>
          <cx:layoutPr>
            <cx:visibility meanLine="0" meanMarker="0" nonoutliers="0" outliers="1"/>
            <cx:statistics quartileMethod="inclusive"/>
          </cx:layoutPr>
        </cx:series>
        <cx:series layoutId="boxWhisker" uniqueId="{C4BBF9E2-603A-49DD-9F14-F571E1B7B142}" formatIdx="6">
          <cx:tx>
            <cx:txData>
              <cx:f>_xlchart.v1.12</cx:f>
              <cx:v>18:2</cx:v>
            </cx:txData>
          </cx:tx>
          <cx:spPr>
            <a:solidFill>
              <a:schemeClr val="bg2">
                <a:lumMod val="75000"/>
              </a:schemeClr>
            </a:solidFill>
            <a:ln>
              <a:solidFill>
                <a:schemeClr val="tx1"/>
              </a:solidFill>
            </a:ln>
          </cx:spPr>
          <cx:dataId val="6"/>
          <cx:layoutPr>
            <cx:visibility meanLine="0" meanMarker="0" nonoutliers="0" outliers="1"/>
            <cx:statistics quartileMethod="inclusive"/>
          </cx:layoutPr>
        </cx:series>
        <cx:series layoutId="boxWhisker" uniqueId="{00000010-B12A-4C45-B8A0-02D448FFF89B}">
          <cx:tx>
            <cx:txData>
              <cx:f>_xlchart.v1.14</cx:f>
              <cx:v>19:0</cx:v>
            </cx:txData>
          </cx:tx>
          <cx:spPr>
            <a:solidFill>
              <a:schemeClr val="bg2">
                <a:lumMod val="75000"/>
              </a:schemeClr>
            </a:solidFill>
            <a:ln>
              <a:solidFill>
                <a:schemeClr val="tx1"/>
              </a:solidFill>
            </a:ln>
          </cx:spPr>
          <cx:dataId val="7"/>
          <cx:layoutPr>
            <cx:visibility meanMarker="0" nonoutliers="0"/>
            <cx:statistics quartileMethod="inclusive"/>
          </cx:layoutPr>
        </cx:series>
        <cx:series layoutId="boxWhisker" uniqueId="{00000011-B12A-4C45-B8A0-02D448FFF89B}">
          <cx:tx>
            <cx:txData>
              <cx:f>_xlchart.v1.16</cx:f>
              <cx:v>20:0</cx:v>
            </cx:txData>
          </cx:tx>
          <cx:spPr>
            <a:solidFill>
              <a:schemeClr val="bg2">
                <a:lumMod val="75000"/>
              </a:schemeClr>
            </a:solidFill>
            <a:ln>
              <a:solidFill>
                <a:schemeClr val="tx1"/>
              </a:solidFill>
            </a:ln>
          </cx:spPr>
          <cx:dataId val="8"/>
          <cx:layoutPr>
            <cx:visibility meanMarker="0" nonoutliers="0"/>
            <cx:statistics quartileMethod="inclusive"/>
          </cx:layoutPr>
        </cx:series>
        <cx:series layoutId="boxWhisker" uniqueId="{00000012-B12A-4C45-B8A0-02D448FFF89B}">
          <cx:tx>
            <cx:txData>
              <cx:f>_xlchart.v1.18</cx:f>
              <cx:v>20:1</cx:v>
            </cx:txData>
          </cx:tx>
          <cx:spPr>
            <a:solidFill>
              <a:schemeClr val="bg2">
                <a:lumMod val="75000"/>
              </a:schemeClr>
            </a:solidFill>
            <a:ln>
              <a:solidFill>
                <a:schemeClr val="tx1"/>
              </a:solidFill>
            </a:ln>
          </cx:spPr>
          <cx:dataId val="9"/>
          <cx:layoutPr>
            <cx:visibility meanMarker="0" nonoutliers="0"/>
            <cx:statistics quartileMethod="inclusive"/>
          </cx:layoutPr>
        </cx:series>
        <cx:series layoutId="boxWhisker" uniqueId="{00000013-B12A-4C45-B8A0-02D448FFF89B}">
          <cx:tx>
            <cx:txData>
              <cx:f>_xlchart.v1.20</cx:f>
              <cx:v>20:3</cx:v>
            </cx:txData>
          </cx:tx>
          <cx:spPr>
            <a:solidFill>
              <a:schemeClr val="bg2">
                <a:lumMod val="75000"/>
              </a:schemeClr>
            </a:solidFill>
            <a:ln>
              <a:solidFill>
                <a:schemeClr val="tx1"/>
              </a:solidFill>
            </a:ln>
          </cx:spPr>
          <cx:dataId val="10"/>
          <cx:layoutPr>
            <cx:visibility meanMarker="0" nonoutliers="0"/>
            <cx:statistics quartileMethod="inclusive"/>
          </cx:layoutPr>
        </cx:series>
        <cx:series layoutId="boxWhisker" uniqueId="{00000014-B12A-4C45-B8A0-02D448FFF89B}">
          <cx:tx>
            <cx:txData>
              <cx:f>_xlchart.v1.22</cx:f>
              <cx:v>20:4</cx:v>
            </cx:txData>
          </cx:tx>
          <cx:spPr>
            <a:solidFill>
              <a:schemeClr val="bg2">
                <a:lumMod val="75000"/>
              </a:schemeClr>
            </a:solidFill>
            <a:ln>
              <a:solidFill>
                <a:schemeClr val="tx1"/>
              </a:solidFill>
            </a:ln>
          </cx:spPr>
          <cx:dataId val="11"/>
          <cx:layoutPr>
            <cx:visibility meanMarker="0" nonoutliers="0"/>
            <cx:statistics quartileMethod="inclusive"/>
          </cx:layoutPr>
        </cx:series>
        <cx:series layoutId="boxWhisker" uniqueId="{00000015-B12A-4C45-B8A0-02D448FFF89B}">
          <cx:tx>
            <cx:txData>
              <cx:f>_xlchart.v1.24</cx:f>
              <cx:v>20:5</cx:v>
            </cx:txData>
          </cx:tx>
          <cx:spPr>
            <a:solidFill>
              <a:schemeClr val="bg2">
                <a:lumMod val="75000"/>
              </a:schemeClr>
            </a:solidFill>
            <a:ln>
              <a:solidFill>
                <a:schemeClr val="tx1"/>
              </a:solidFill>
            </a:ln>
          </cx:spPr>
          <cx:dataId val="12"/>
          <cx:layoutPr>
            <cx:visibility meanMarker="0" nonoutliers="0"/>
            <cx:statistics quartileMethod="inclusive"/>
          </cx:layoutPr>
        </cx:series>
        <cx:series layoutId="boxWhisker" uniqueId="{00000016-B12A-4C45-B8A0-02D448FFF89B}">
          <cx:tx>
            <cx:txData>
              <cx:f>_xlchart.v1.26</cx:f>
              <cx:v>22:0</cx:v>
            </cx:txData>
          </cx:tx>
          <cx:spPr>
            <a:solidFill>
              <a:schemeClr val="bg2">
                <a:lumMod val="75000"/>
              </a:schemeClr>
            </a:solidFill>
            <a:ln>
              <a:solidFill>
                <a:schemeClr val="tx1"/>
              </a:solidFill>
            </a:ln>
          </cx:spPr>
          <cx:dataId val="13"/>
          <cx:layoutPr>
            <cx:visibility meanMarker="0" nonoutliers="0"/>
            <cx:statistics quartileMethod="inclusive"/>
          </cx:layoutPr>
        </cx:series>
        <cx:series layoutId="boxWhisker" uniqueId="{00000017-B12A-4C45-B8A0-02D448FFF89B}">
          <cx:tx>
            <cx:txData>
              <cx:f>_xlchart.v1.28</cx:f>
              <cx:v>22:1</cx:v>
            </cx:txData>
          </cx:tx>
          <cx:spPr>
            <a:solidFill>
              <a:schemeClr val="bg2">
                <a:lumMod val="75000"/>
              </a:schemeClr>
            </a:solidFill>
            <a:ln>
              <a:solidFill>
                <a:schemeClr val="tx1"/>
              </a:solidFill>
            </a:ln>
          </cx:spPr>
          <cx:dataId val="14"/>
          <cx:layoutPr>
            <cx:visibility meanMarker="0" nonoutliers="0"/>
            <cx:statistics quartileMethod="inclusive"/>
          </cx:layoutPr>
        </cx:series>
        <cx:series layoutId="boxWhisker" uniqueId="{00000018-B12A-4C45-B8A0-02D448FFF89B}">
          <cx:tx>
            <cx:txData>
              <cx:f>_xlchart.v1.30</cx:f>
              <cx:v>22:2</cx:v>
            </cx:txData>
          </cx:tx>
          <cx:spPr>
            <a:solidFill>
              <a:schemeClr val="bg2">
                <a:lumMod val="75000"/>
              </a:schemeClr>
            </a:solidFill>
            <a:ln>
              <a:solidFill>
                <a:schemeClr val="tx1"/>
              </a:solidFill>
            </a:ln>
          </cx:spPr>
          <cx:dataId val="15"/>
          <cx:layoutPr>
            <cx:visibility meanMarker="0" nonoutliers="0"/>
            <cx:statistics quartileMethod="inclusive"/>
          </cx:layoutPr>
        </cx:series>
        <cx:series layoutId="boxWhisker" uniqueId="{00000019-B12A-4C45-B8A0-02D448FFF89B}">
          <cx:tx>
            <cx:txData>
              <cx:f>_xlchart.v1.32</cx:f>
              <cx:v>22:5</cx:v>
            </cx:txData>
          </cx:tx>
          <cx:spPr>
            <a:solidFill>
              <a:schemeClr val="bg2">
                <a:lumMod val="75000"/>
              </a:schemeClr>
            </a:solidFill>
            <a:ln>
              <a:solidFill>
                <a:schemeClr val="tx1"/>
              </a:solidFill>
            </a:ln>
          </cx:spPr>
          <cx:dataId val="16"/>
          <cx:layoutPr>
            <cx:visibility meanMarker="0" nonoutliers="0"/>
            <cx:statistics quartileMethod="inclusive"/>
          </cx:layoutPr>
        </cx:series>
        <cx:series layoutId="boxWhisker" uniqueId="{0000001A-B12A-4C45-B8A0-02D448FFF89B}">
          <cx:tx>
            <cx:txData>
              <cx:f>_xlchart.v1.34</cx:f>
              <cx:v>22:6</cx:v>
            </cx:txData>
          </cx:tx>
          <cx:spPr>
            <a:solidFill>
              <a:schemeClr val="bg2">
                <a:lumMod val="75000"/>
              </a:schemeClr>
            </a:solidFill>
            <a:ln>
              <a:solidFill>
                <a:schemeClr val="tx1"/>
              </a:solidFill>
            </a:ln>
          </cx:spPr>
          <cx:dataId val="17"/>
          <cx:layoutPr>
            <cx:visibility meanMarker="0" nonoutliers="0"/>
            <cx:statistics quartileMethod="inclusive"/>
          </cx:layoutPr>
        </cx:series>
        <cx:series layoutId="boxWhisker" uniqueId="{0000001B-B12A-4C45-B8A0-02D448FFF89B}">
          <cx:tx>
            <cx:txData>
              <cx:f>_xlchart.v1.36</cx:f>
              <cx:v>24:0</cx:v>
            </cx:txData>
          </cx:tx>
          <cx:spPr>
            <a:solidFill>
              <a:schemeClr val="bg2">
                <a:lumMod val="75000"/>
              </a:schemeClr>
            </a:solidFill>
            <a:ln>
              <a:solidFill>
                <a:schemeClr val="tx1"/>
              </a:solidFill>
            </a:ln>
          </cx:spPr>
          <cx:dataId val="18"/>
          <cx:layoutPr>
            <cx:visibility meanMarker="0" nonoutliers="0"/>
            <cx:statistics quartileMethod="inclusive"/>
          </cx:layoutPr>
        </cx:series>
        <cx:series layoutId="boxWhisker" uniqueId="{0000001C-B12A-4C45-B8A0-02D448FFF89B}">
          <cx:tx>
            <cx:txData>
              <cx:f>_xlchart.v1.38</cx:f>
              <cx:v>24:1</cx:v>
            </cx:txData>
          </cx:tx>
          <cx:spPr>
            <a:solidFill>
              <a:schemeClr val="bg2">
                <a:lumMod val="75000"/>
              </a:schemeClr>
            </a:solidFill>
            <a:ln>
              <a:solidFill>
                <a:schemeClr val="tx1"/>
              </a:solidFill>
            </a:ln>
          </cx:spPr>
          <cx:dataId val="19"/>
          <cx:layoutPr>
            <cx:visibility meanMarker="0" nonoutliers="0"/>
            <cx:statistics quartileMethod="inclusive"/>
          </cx:layoutPr>
        </cx:series>
        <cx:series layoutId="boxWhisker" uniqueId="{0000001D-B12A-4C45-B8A0-02D448FFF89B}">
          <cx:tx>
            <cx:txData>
              <cx:f>_xlchart.v1.40</cx:f>
              <cx:v>24:2</cx:v>
            </cx:txData>
          </cx:tx>
          <cx:spPr>
            <a:solidFill>
              <a:schemeClr val="bg2">
                <a:lumMod val="75000"/>
              </a:schemeClr>
            </a:solidFill>
            <a:ln>
              <a:solidFill>
                <a:schemeClr val="tx1"/>
              </a:solidFill>
            </a:ln>
          </cx:spPr>
          <cx:dataId val="20"/>
          <cx:layoutPr>
            <cx:visibility meanMarker="0" nonoutliers="0"/>
            <cx:statistics quartileMethod="inclusive"/>
          </cx:layoutPr>
        </cx:series>
        <cx:series layoutId="boxWhisker" uniqueId="{0000001E-B12A-4C45-B8A0-02D448FFF89B}">
          <cx:tx>
            <cx:txData>
              <cx:f>_xlchart.v1.42</cx:f>
              <cx:v>26:1</cx:v>
            </cx:txData>
          </cx:tx>
          <cx:spPr>
            <a:solidFill>
              <a:schemeClr val="bg2">
                <a:lumMod val="75000"/>
              </a:schemeClr>
            </a:solidFill>
            <a:ln>
              <a:solidFill>
                <a:schemeClr val="tx1"/>
              </a:solidFill>
            </a:ln>
          </cx:spPr>
          <cx:dataId val="21"/>
          <cx:layoutPr>
            <cx:visibility meanMarker="0" nonoutliers="0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 max="6"/>
        <cx:majorGridlines>
          <cx:spPr>
            <a:ln>
              <a:noFill/>
            </a:ln>
          </cx:spPr>
        </cx:majorGridlines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_xlchart.v1.83</cx:f>
      </cx:numDim>
    </cx:data>
    <cx:data id="1">
      <cx:numDim type="val">
        <cx:f>_xlchart.v1.85</cx:f>
      </cx:numDim>
    </cx:data>
    <cx:data id="2">
      <cx:numDim type="val">
        <cx:f>_xlchart.v1.87</cx:f>
      </cx:numDim>
    </cx:data>
    <cx:data id="3">
      <cx:numDim type="val">
        <cx:f>_xlchart.v1.45</cx:f>
      </cx:numDim>
    </cx:data>
    <cx:data id="4">
      <cx:numDim type="val">
        <cx:f>_xlchart.v1.47</cx:f>
      </cx:numDim>
    </cx:data>
    <cx:data id="5">
      <cx:numDim type="val">
        <cx:f>_xlchart.v1.49</cx:f>
      </cx:numDim>
    </cx:data>
    <cx:data id="6">
      <cx:numDim type="val">
        <cx:f>_xlchart.v1.51</cx:f>
      </cx:numDim>
    </cx:data>
    <cx:data id="7">
      <cx:numDim type="val">
        <cx:f>_xlchart.v1.53</cx:f>
      </cx:numDim>
    </cx:data>
    <cx:data id="8">
      <cx:numDim type="val">
        <cx:f>_xlchart.v1.55</cx:f>
      </cx:numDim>
    </cx:data>
    <cx:data id="9">
      <cx:numDim type="val">
        <cx:f>_xlchart.v1.57</cx:f>
      </cx:numDim>
    </cx:data>
    <cx:data id="10">
      <cx:numDim type="val">
        <cx:f>_xlchart.v1.59</cx:f>
      </cx:numDim>
    </cx:data>
    <cx:data id="11">
      <cx:numDim type="val">
        <cx:f>_xlchart.v1.61</cx:f>
      </cx:numDim>
    </cx:data>
    <cx:data id="12">
      <cx:numDim type="val">
        <cx:f>_xlchart.v1.63</cx:f>
      </cx:numDim>
    </cx:data>
    <cx:data id="13">
      <cx:numDim type="val">
        <cx:f>_xlchart.v1.65</cx:f>
      </cx:numDim>
    </cx:data>
    <cx:data id="14">
      <cx:numDim type="val">
        <cx:f>_xlchart.v1.67</cx:f>
      </cx:numDim>
    </cx:data>
    <cx:data id="15">
      <cx:numDim type="val">
        <cx:f>_xlchart.v1.69</cx:f>
      </cx:numDim>
    </cx:data>
    <cx:data id="16">
      <cx:numDim type="val">
        <cx:f>_xlchart.v1.71</cx:f>
      </cx:numDim>
    </cx:data>
    <cx:data id="17">
      <cx:numDim type="val">
        <cx:f>_xlchart.v1.73</cx:f>
      </cx:numDim>
    </cx:data>
    <cx:data id="18">
      <cx:numDim type="val">
        <cx:f>_xlchart.v1.75</cx:f>
      </cx:numDim>
    </cx:data>
    <cx:data id="19">
      <cx:numDim type="val">
        <cx:f>_xlchart.v1.77</cx:f>
      </cx:numDim>
    </cx:data>
    <cx:data id="20">
      <cx:numDim type="val">
        <cx:f>_xlchart.v1.79</cx:f>
      </cx:numDim>
    </cx:data>
    <cx:data id="21">
      <cx:numDim type="val">
        <cx:f>_xlchart.v1.81</cx:f>
      </cx:numDim>
    </cx:data>
  </cx:chartData>
  <cx:chart>
    <cx:plotArea>
      <cx:plotAreaRegion>
        <cx:plotSurface>
          <cx:spPr>
            <a:ln w="12700">
              <a:solidFill>
                <a:schemeClr val="tx1"/>
              </a:solidFill>
            </a:ln>
          </cx:spPr>
        </cx:plotSurface>
        <cx:series layoutId="boxWhisker" uniqueId="{A16F55DF-5E9D-4814-9718-904759A56DC9}">
          <cx:tx>
            <cx:txData>
              <cx:f>_xlchart.v1.82</cx:f>
              <cx:v>16:0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DC5C24BD-C0D2-4E48-B1AF-CD416D4C93D3}">
          <cx:tx>
            <cx:txData>
              <cx:f>_xlchart.v1.84</cx:f>
              <cx:v>16:1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1"/>
          <cx:layoutPr>
            <cx:visibility meanLine="0" meanMarker="0" nonoutliers="0" outliers="1"/>
            <cx:statistics quartileMethod="inclusive"/>
          </cx:layoutPr>
        </cx:series>
        <cx:series layoutId="boxWhisker" uniqueId="{A23626FF-6124-427C-B4DF-2337A2EEFCB4}">
          <cx:tx>
            <cx:txData>
              <cx:f>_xlchart.v1.86</cx:f>
              <cx:v>17:0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2"/>
          <cx:layoutPr>
            <cx:visibility meanLine="0" meanMarker="0" nonoutliers="0" outliers="1"/>
            <cx:statistics quartileMethod="inclusive"/>
          </cx:layoutPr>
        </cx:series>
        <cx:series layoutId="boxWhisker" uniqueId="{BE7617F9-6EEA-4E78-9AE5-EE8136B97B28}">
          <cx:tx>
            <cx:txData>
              <cx:f>_xlchart.v1.44</cx:f>
              <cx:v>17:1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3"/>
          <cx:layoutPr>
            <cx:visibility meanLine="0" meanMarker="0" nonoutliers="0" outliers="1"/>
            <cx:statistics quartileMethod="inclusive"/>
          </cx:layoutPr>
        </cx:series>
        <cx:series layoutId="boxWhisker" uniqueId="{56DA9350-7694-42D8-BFB5-8A9867128C18}">
          <cx:tx>
            <cx:txData>
              <cx:f>_xlchart.v1.46</cx:f>
              <cx:v>18:0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4"/>
          <cx:layoutPr>
            <cx:visibility meanLine="0" meanMarker="0" nonoutliers="0" outliers="1"/>
            <cx:statistics quartileMethod="inclusive"/>
          </cx:layoutPr>
        </cx:series>
        <cx:series layoutId="boxWhisker" uniqueId="{A8C87614-937D-40BA-8D7D-1213012BAF39}">
          <cx:tx>
            <cx:txData>
              <cx:f>_xlchart.v1.48</cx:f>
              <cx:v>18:1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5"/>
          <cx:layoutPr>
            <cx:visibility meanLine="0" meanMarker="0" nonoutliers="0" outliers="1"/>
            <cx:statistics quartileMethod="inclusive"/>
          </cx:layoutPr>
        </cx:series>
        <cx:series layoutId="boxWhisker" uniqueId="{AA9A14C0-4E93-4099-B48F-5401CDE8F9A6}">
          <cx:tx>
            <cx:txData>
              <cx:f>_xlchart.v1.50</cx:f>
              <cx:v>18:2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6"/>
          <cx:layoutPr>
            <cx:visibility meanLine="0" meanMarker="0" nonoutliers="0" outliers="1"/>
            <cx:statistics quartileMethod="inclusive"/>
          </cx:layoutPr>
        </cx:series>
        <cx:series layoutId="boxWhisker" uniqueId="{00000007-6E59-45A0-8599-890A9B94777E}">
          <cx:tx>
            <cx:txData>
              <cx:f>_xlchart.v1.52</cx:f>
              <cx:v>19:0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7"/>
          <cx:layoutPr>
            <cx:visibility meanMarker="0" nonoutliers="0"/>
            <cx:statistics quartileMethod="inclusive"/>
          </cx:layoutPr>
        </cx:series>
        <cx:series layoutId="boxWhisker" uniqueId="{00000008-6E59-45A0-8599-890A9B94777E}">
          <cx:tx>
            <cx:txData>
              <cx:f>_xlchart.v1.54</cx:f>
              <cx:v>20:0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8"/>
          <cx:layoutPr>
            <cx:visibility meanMarker="0" nonoutliers="0"/>
            <cx:statistics quartileMethod="inclusive"/>
          </cx:layoutPr>
        </cx:series>
        <cx:series layoutId="boxWhisker" uniqueId="{00000009-6E59-45A0-8599-890A9B94777E}">
          <cx:tx>
            <cx:txData>
              <cx:f>_xlchart.v1.56</cx:f>
              <cx:v>20:1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9"/>
          <cx:layoutPr>
            <cx:visibility meanMarker="0" nonoutliers="0"/>
            <cx:statistics quartileMethod="inclusive"/>
          </cx:layoutPr>
        </cx:series>
        <cx:series layoutId="boxWhisker" uniqueId="{0000000A-6E59-45A0-8599-890A9B94777E}">
          <cx:tx>
            <cx:txData>
              <cx:f>_xlchart.v1.58</cx:f>
              <cx:v>20:3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10"/>
          <cx:layoutPr>
            <cx:visibility meanMarker="0" nonoutliers="0"/>
            <cx:statistics quartileMethod="inclusive"/>
          </cx:layoutPr>
        </cx:series>
        <cx:series layoutId="boxWhisker" uniqueId="{0000000B-6E59-45A0-8599-890A9B94777E}">
          <cx:tx>
            <cx:txData>
              <cx:f>_xlchart.v1.60</cx:f>
              <cx:v>20:4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11"/>
          <cx:layoutPr>
            <cx:visibility meanMarker="0" nonoutliers="0"/>
            <cx:statistics quartileMethod="inclusive"/>
          </cx:layoutPr>
        </cx:series>
        <cx:series layoutId="boxWhisker" uniqueId="{0000000C-6E59-45A0-8599-890A9B94777E}">
          <cx:tx>
            <cx:txData>
              <cx:f>_xlchart.v1.62</cx:f>
              <cx:v>20:5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12"/>
          <cx:layoutPr>
            <cx:visibility meanMarker="0" nonoutliers="0"/>
            <cx:statistics quartileMethod="inclusive"/>
          </cx:layoutPr>
        </cx:series>
        <cx:series layoutId="boxWhisker" uniqueId="{0000000D-6E59-45A0-8599-890A9B94777E}">
          <cx:tx>
            <cx:txData>
              <cx:f>_xlchart.v1.64</cx:f>
              <cx:v>22:0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13"/>
          <cx:layoutPr>
            <cx:visibility meanMarker="0" nonoutliers="0"/>
            <cx:statistics quartileMethod="inclusive"/>
          </cx:layoutPr>
        </cx:series>
        <cx:series layoutId="boxWhisker" uniqueId="{0000000E-6E59-45A0-8599-890A9B94777E}">
          <cx:tx>
            <cx:txData>
              <cx:f>_xlchart.v1.66</cx:f>
              <cx:v>22:1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14"/>
          <cx:layoutPr>
            <cx:visibility meanMarker="0" nonoutliers="0"/>
            <cx:statistics quartileMethod="inclusive"/>
          </cx:layoutPr>
        </cx:series>
        <cx:series layoutId="boxWhisker" uniqueId="{0000000F-6E59-45A0-8599-890A9B94777E}">
          <cx:tx>
            <cx:txData>
              <cx:f>_xlchart.v1.68</cx:f>
              <cx:v>22:2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15"/>
          <cx:layoutPr>
            <cx:visibility meanMarker="0" nonoutliers="0"/>
            <cx:statistics quartileMethod="inclusive"/>
          </cx:layoutPr>
        </cx:series>
        <cx:series layoutId="boxWhisker" uniqueId="{00000010-6E59-45A0-8599-890A9B94777E}">
          <cx:tx>
            <cx:txData>
              <cx:f>_xlchart.v1.70</cx:f>
              <cx:v>22:5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16"/>
          <cx:layoutPr>
            <cx:visibility meanMarker="0" nonoutliers="0"/>
            <cx:statistics quartileMethod="inclusive"/>
          </cx:layoutPr>
        </cx:series>
        <cx:series layoutId="boxWhisker" uniqueId="{00000011-6E59-45A0-8599-890A9B94777E}">
          <cx:tx>
            <cx:txData>
              <cx:f>_xlchart.v1.72</cx:f>
              <cx:v>22:6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17"/>
          <cx:layoutPr>
            <cx:visibility meanMarker="0" nonoutliers="0"/>
            <cx:statistics quartileMethod="inclusive"/>
          </cx:layoutPr>
        </cx:series>
        <cx:series layoutId="boxWhisker" uniqueId="{00000012-6E59-45A0-8599-890A9B94777E}">
          <cx:tx>
            <cx:txData>
              <cx:f>_xlchart.v1.74</cx:f>
              <cx:v>24:0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18"/>
          <cx:layoutPr>
            <cx:visibility meanMarker="0" nonoutliers="0"/>
            <cx:statistics quartileMethod="inclusive"/>
          </cx:layoutPr>
        </cx:series>
        <cx:series layoutId="boxWhisker" uniqueId="{00000013-6E59-45A0-8599-890A9B94777E}">
          <cx:tx>
            <cx:txData>
              <cx:f>_xlchart.v1.76</cx:f>
              <cx:v>24:1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19"/>
          <cx:layoutPr>
            <cx:visibility meanMarker="0" nonoutliers="0"/>
            <cx:statistics quartileMethod="inclusive"/>
          </cx:layoutPr>
        </cx:series>
        <cx:series layoutId="boxWhisker" uniqueId="{00000014-6E59-45A0-8599-890A9B94777E}">
          <cx:tx>
            <cx:txData>
              <cx:f>_xlchart.v1.78</cx:f>
              <cx:v>24:2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20"/>
          <cx:layoutPr>
            <cx:visibility meanMarker="0" nonoutliers="0"/>
            <cx:statistics quartileMethod="inclusive"/>
          </cx:layoutPr>
        </cx:series>
        <cx:series layoutId="boxWhisker" uniqueId="{00000015-6E59-45A0-8599-890A9B94777E}">
          <cx:tx>
            <cx:txData>
              <cx:f>_xlchart.v1.80</cx:f>
              <cx:v>26:1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21"/>
          <cx:layoutPr>
            <cx:visibility meanMarker="0" nonoutliers="0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 max="6"/>
        <cx:majorGridlines>
          <cx:spPr>
            <a:ln>
              <a:noFill/>
            </a:ln>
          </cx:spPr>
        </cx:majorGridlines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microsoft.com/office/2014/relationships/chartEx" Target="../charts/chartEx2.xml"/><Relationship Id="rId7" Type="http://schemas.openxmlformats.org/officeDocument/2006/relationships/chart" Target="../charts/chart5.xml"/><Relationship Id="rId2" Type="http://schemas.microsoft.com/office/2014/relationships/chartEx" Target="../charts/chartEx1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469447</xdr:colOff>
      <xdr:row>72</xdr:row>
      <xdr:rowOff>175079</xdr:rowOff>
    </xdr:from>
    <xdr:to>
      <xdr:col>26</xdr:col>
      <xdr:colOff>38375</xdr:colOff>
      <xdr:row>91</xdr:row>
      <xdr:rowOff>186151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282B249-B21B-F07C-2A8D-8DF7E9601F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290284</xdr:colOff>
      <xdr:row>135</xdr:row>
      <xdr:rowOff>161470</xdr:rowOff>
    </xdr:from>
    <xdr:to>
      <xdr:col>6</xdr:col>
      <xdr:colOff>884284</xdr:colOff>
      <xdr:row>142</xdr:row>
      <xdr:rowOff>13970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グラフ 2">
              <a:extLst>
                <a:ext uri="{FF2B5EF4-FFF2-40B4-BE49-F238E27FC236}">
                  <a16:creationId xmlns:a16="http://schemas.microsoft.com/office/drawing/2014/main" id="{6F68FAD8-FB71-8946-D1F9-5653834C9CF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71684" y="31022470"/>
              <a:ext cx="2880000" cy="14527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25</xdr:col>
      <xdr:colOff>489858</xdr:colOff>
      <xdr:row>136</xdr:row>
      <xdr:rowOff>179615</xdr:rowOff>
    </xdr:from>
    <xdr:to>
      <xdr:col>30</xdr:col>
      <xdr:colOff>67858</xdr:colOff>
      <xdr:row>143</xdr:row>
      <xdr:rowOff>19415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グラフ 3">
              <a:extLst>
                <a:ext uri="{FF2B5EF4-FFF2-40B4-BE49-F238E27FC236}">
                  <a16:creationId xmlns:a16="http://schemas.microsoft.com/office/drawing/2014/main" id="{EF70C874-C377-78C8-F18C-8872FDDF831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775558" y="31269215"/>
              <a:ext cx="288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26</xdr:col>
      <xdr:colOff>546100</xdr:colOff>
      <xdr:row>71</xdr:row>
      <xdr:rowOff>203200</xdr:rowOff>
    </xdr:from>
    <xdr:to>
      <xdr:col>33</xdr:col>
      <xdr:colOff>495300</xdr:colOff>
      <xdr:row>83</xdr:row>
      <xdr:rowOff>203200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ECE5FBB-9B7B-6FD9-D720-F5BD888234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584200</xdr:colOff>
      <xdr:row>84</xdr:row>
      <xdr:rowOff>38100</xdr:rowOff>
    </xdr:from>
    <xdr:to>
      <xdr:col>33</xdr:col>
      <xdr:colOff>533400</xdr:colOff>
      <xdr:row>96</xdr:row>
      <xdr:rowOff>38100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75FCF399-7A16-E44A-0A2F-3953C8C13D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571500</xdr:colOff>
      <xdr:row>96</xdr:row>
      <xdr:rowOff>203200</xdr:rowOff>
    </xdr:from>
    <xdr:to>
      <xdr:col>33</xdr:col>
      <xdr:colOff>520700</xdr:colOff>
      <xdr:row>108</xdr:row>
      <xdr:rowOff>203200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96BB3F85-3290-86B5-6CBB-A25CA5C217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26</xdr:col>
      <xdr:colOff>584200</xdr:colOff>
      <xdr:row>109</xdr:row>
      <xdr:rowOff>114300</xdr:rowOff>
    </xdr:from>
    <xdr:to>
      <xdr:col>33</xdr:col>
      <xdr:colOff>533400</xdr:colOff>
      <xdr:row>121</xdr:row>
      <xdr:rowOff>114300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7A93D453-CF92-0CFE-857A-72A8359AC0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34</xdr:col>
      <xdr:colOff>114300</xdr:colOff>
      <xdr:row>71</xdr:row>
      <xdr:rowOff>177800</xdr:rowOff>
    </xdr:from>
    <xdr:to>
      <xdr:col>41</xdr:col>
      <xdr:colOff>63500</xdr:colOff>
      <xdr:row>83</xdr:row>
      <xdr:rowOff>177800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BBCD80DE-6DEB-B678-BB5D-0A390A2BDC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pidome-my.sharepoint.com/Users/Imagawa/Desktop/&#12473;&#12465;&#12472;&#12517;&#12540;&#12523;-2021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1 月"/>
      <sheetName val="2 月"/>
      <sheetName val="3 月"/>
      <sheetName val="4 月"/>
      <sheetName val="5 月"/>
      <sheetName val="6 月"/>
      <sheetName val="7 月"/>
      <sheetName val="8 月"/>
      <sheetName val="9 月"/>
      <sheetName val="10 月"/>
      <sheetName val="11 月"/>
      <sheetName val="12 月"/>
    </sheetNames>
    <sheetDataSet>
      <sheetData sheetId="0"/>
      <sheetData sheetId="1">
        <row r="2">
          <cell r="K2">
            <v>2021</v>
          </cell>
        </row>
        <row r="3">
          <cell r="K3" t="str">
            <v>日曜日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B5865-1EB4-4877-8E03-3E68C6DAAEB0}">
  <dimension ref="A1:BA135"/>
  <sheetViews>
    <sheetView tabSelected="1" topLeftCell="A81" zoomScale="40" zoomScaleNormal="40" zoomScaleSheetLayoutView="90" workbookViewId="0">
      <selection activeCell="A123" sqref="A123"/>
    </sheetView>
  </sheetViews>
  <sheetFormatPr defaultRowHeight="18" x14ac:dyDescent="0.55000000000000004"/>
  <cols>
    <col min="1" max="1" width="21" style="1" customWidth="1"/>
    <col min="5" max="6" width="15" customWidth="1"/>
    <col min="7" max="7" width="15.33203125" customWidth="1"/>
    <col min="8" max="8" width="20.25" customWidth="1"/>
    <col min="9" max="9" width="20.83203125" customWidth="1"/>
    <col min="11" max="11" width="16.83203125" customWidth="1"/>
    <col min="15" max="15" width="16" customWidth="1"/>
    <col min="16" max="17" width="17.4140625" customWidth="1"/>
    <col min="18" max="18" width="22" customWidth="1"/>
    <col min="19" max="19" width="22.08203125" customWidth="1"/>
  </cols>
  <sheetData>
    <row r="1" spans="1:53" x14ac:dyDescent="0.55000000000000004">
      <c r="A1" s="1" t="s">
        <v>128</v>
      </c>
      <c r="B1" s="1" t="s">
        <v>47</v>
      </c>
      <c r="C1" s="1" t="s">
        <v>49</v>
      </c>
      <c r="D1" s="1" t="s">
        <v>57</v>
      </c>
      <c r="E1" s="1" t="s">
        <v>59</v>
      </c>
      <c r="F1" s="1" t="s">
        <v>51</v>
      </c>
      <c r="G1" s="1" t="s">
        <v>53</v>
      </c>
      <c r="H1" s="1" t="s">
        <v>55</v>
      </c>
      <c r="I1" s="1" t="s">
        <v>65</v>
      </c>
      <c r="J1" s="1" t="s">
        <v>69</v>
      </c>
      <c r="K1" s="1" t="s">
        <v>71</v>
      </c>
      <c r="L1" s="1" t="s">
        <v>73</v>
      </c>
      <c r="M1" s="1" t="s">
        <v>61</v>
      </c>
      <c r="N1" s="1" t="s">
        <v>63</v>
      </c>
      <c r="O1" s="1" t="s">
        <v>67</v>
      </c>
      <c r="P1" s="1" t="s">
        <v>77</v>
      </c>
      <c r="Q1" s="1" t="s">
        <v>85</v>
      </c>
      <c r="R1" s="1" t="s">
        <v>79</v>
      </c>
      <c r="S1" s="1" t="s">
        <v>75</v>
      </c>
      <c r="T1" s="1" t="s">
        <v>81</v>
      </c>
      <c r="U1" s="1" t="s">
        <v>89</v>
      </c>
      <c r="V1" s="1" t="s">
        <v>83</v>
      </c>
      <c r="W1" s="1" t="s">
        <v>87</v>
      </c>
      <c r="X1" t="s">
        <v>90</v>
      </c>
      <c r="Y1" t="s">
        <v>91</v>
      </c>
      <c r="Z1" t="s">
        <v>92</v>
      </c>
      <c r="AA1" t="s">
        <v>93</v>
      </c>
      <c r="AB1" t="s">
        <v>94</v>
      </c>
      <c r="AC1" t="s">
        <v>95</v>
      </c>
      <c r="AD1" t="s">
        <v>96</v>
      </c>
      <c r="AE1" t="s">
        <v>97</v>
      </c>
      <c r="AF1" t="s">
        <v>98</v>
      </c>
      <c r="AG1" t="s">
        <v>99</v>
      </c>
      <c r="AH1" t="s">
        <v>110</v>
      </c>
      <c r="AI1" t="s">
        <v>111</v>
      </c>
      <c r="AJ1" t="s">
        <v>112</v>
      </c>
      <c r="AK1" t="s">
        <v>113</v>
      </c>
      <c r="AL1" t="s">
        <v>114</v>
      </c>
      <c r="AM1" t="s">
        <v>115</v>
      </c>
      <c r="AN1" t="s">
        <v>116</v>
      </c>
      <c r="AO1" t="s">
        <v>117</v>
      </c>
      <c r="AP1" t="s">
        <v>118</v>
      </c>
      <c r="AQ1" t="s">
        <v>119</v>
      </c>
      <c r="AR1" t="s">
        <v>100</v>
      </c>
      <c r="AS1" t="s">
        <v>101</v>
      </c>
      <c r="AT1" t="s">
        <v>102</v>
      </c>
      <c r="AU1" t="s">
        <v>103</v>
      </c>
      <c r="AV1" t="s">
        <v>104</v>
      </c>
      <c r="AW1" t="s">
        <v>105</v>
      </c>
      <c r="AX1" t="s">
        <v>106</v>
      </c>
      <c r="AY1" t="s">
        <v>107</v>
      </c>
      <c r="AZ1" t="s">
        <v>108</v>
      </c>
      <c r="BA1" t="s">
        <v>109</v>
      </c>
    </row>
    <row r="2" spans="1:53" x14ac:dyDescent="0.55000000000000004">
      <c r="A2" s="2" t="s">
        <v>0</v>
      </c>
      <c r="B2">
        <v>2</v>
      </c>
      <c r="X2">
        <v>0.37032976300919285</v>
      </c>
      <c r="Y2">
        <v>0.69148712559117187</v>
      </c>
      <c r="Z2">
        <v>0.48075831401674635</v>
      </c>
      <c r="AA2">
        <v>0.26695502689513667</v>
      </c>
      <c r="AB2">
        <v>0.67318373504302809</v>
      </c>
      <c r="AC2">
        <v>0.57702121455128674</v>
      </c>
      <c r="AD2">
        <v>0.23634333120612633</v>
      </c>
      <c r="AE2">
        <v>0.46452032589685621</v>
      </c>
      <c r="AF2">
        <v>0.54169772146507666</v>
      </c>
      <c r="AG2">
        <v>0.70242635455023672</v>
      </c>
      <c r="AH2">
        <v>1.2111195063594005</v>
      </c>
      <c r="AI2">
        <v>1.0572545936103295</v>
      </c>
      <c r="AJ2">
        <v>0.57793051566133224</v>
      </c>
      <c r="AK2">
        <v>1.2699527376493669</v>
      </c>
      <c r="AL2">
        <v>1.8589095504603721</v>
      </c>
      <c r="AM2">
        <v>1.0064830976383001</v>
      </c>
      <c r="AN2">
        <v>1.0913158766987074</v>
      </c>
      <c r="AO2">
        <v>0.89162989573977891</v>
      </c>
      <c r="AP2">
        <v>0.69517302648278201</v>
      </c>
      <c r="AQ2">
        <v>1.6763473190287457</v>
      </c>
      <c r="AR2">
        <v>1.0283041374139459</v>
      </c>
      <c r="AS2">
        <v>1.0741947381362182</v>
      </c>
      <c r="AT2">
        <v>0.75431439905124109</v>
      </c>
      <c r="AU2">
        <v>1.1885809049988154</v>
      </c>
      <c r="AV2">
        <v>0.81545822798575418</v>
      </c>
      <c r="AW2">
        <v>0.92203581912087096</v>
      </c>
      <c r="AX2">
        <v>1.0050701628597767</v>
      </c>
      <c r="AY2">
        <v>0.84026958535413121</v>
      </c>
      <c r="AZ2">
        <v>0.21390706712771126</v>
      </c>
      <c r="BA2">
        <v>1.7874843857033484</v>
      </c>
    </row>
    <row r="3" spans="1:53" x14ac:dyDescent="0.55000000000000004">
      <c r="A3" s="2" t="s">
        <v>1</v>
      </c>
      <c r="B3">
        <v>1</v>
      </c>
      <c r="C3">
        <v>1</v>
      </c>
      <c r="X3">
        <v>2.1824660538078771</v>
      </c>
      <c r="Y3">
        <v>5.3478717813977932</v>
      </c>
      <c r="Z3">
        <v>2.0912767869814086</v>
      </c>
      <c r="AA3">
        <v>1.7940719791493371</v>
      </c>
      <c r="AB3">
        <v>1.4186409298179448</v>
      </c>
      <c r="AC3">
        <v>2.0840016038492384</v>
      </c>
      <c r="AD3">
        <v>2.40427568602425</v>
      </c>
      <c r="AE3">
        <v>1.5908800068250648</v>
      </c>
      <c r="AF3">
        <v>4.581958049403748</v>
      </c>
      <c r="AG3">
        <v>2.057140978432404</v>
      </c>
      <c r="AH3">
        <v>4.3101204718129535</v>
      </c>
      <c r="AI3">
        <v>2.2366950835954311</v>
      </c>
      <c r="AJ3">
        <v>0.71808747093420866</v>
      </c>
      <c r="AK3">
        <v>1.5792759051186018</v>
      </c>
      <c r="AL3">
        <v>1.5836793645062286</v>
      </c>
      <c r="AM3">
        <v>2.9413493392227408</v>
      </c>
      <c r="AN3">
        <v>2.2241672190918127</v>
      </c>
      <c r="AO3">
        <v>1.7964387520012497</v>
      </c>
      <c r="AP3">
        <v>2.646480243675438</v>
      </c>
      <c r="AQ3">
        <v>3.06318618741743</v>
      </c>
      <c r="AR3">
        <v>0.93245177561175119</v>
      </c>
      <c r="AS3">
        <v>2.8641094992213754</v>
      </c>
      <c r="AT3">
        <v>2.0423874371242792</v>
      </c>
      <c r="AU3">
        <v>1.2999289267945984</v>
      </c>
      <c r="AV3">
        <v>0.42746649267324582</v>
      </c>
      <c r="AW3">
        <v>3.0392375431947385</v>
      </c>
      <c r="AX3">
        <v>1.61878179521322</v>
      </c>
      <c r="AY3">
        <v>1.2023200943767205</v>
      </c>
      <c r="AZ3">
        <v>0.16223959077529793</v>
      </c>
      <c r="BA3">
        <v>2.4375428133940442</v>
      </c>
    </row>
    <row r="4" spans="1:53" x14ac:dyDescent="0.55000000000000004">
      <c r="A4" s="2" t="s">
        <v>2</v>
      </c>
      <c r="B4">
        <v>1</v>
      </c>
      <c r="F4">
        <v>1</v>
      </c>
      <c r="X4">
        <v>0.63478325040060724</v>
      </c>
      <c r="Y4">
        <v>0.85683131897004738</v>
      </c>
      <c r="Z4">
        <v>0.75541652869104503</v>
      </c>
      <c r="AA4">
        <v>0.57870293351078583</v>
      </c>
      <c r="AB4">
        <v>1.5120684335036172</v>
      </c>
      <c r="AC4">
        <v>1.1160421374936211</v>
      </c>
      <c r="AD4">
        <v>0.2836736864496916</v>
      </c>
      <c r="AE4">
        <v>0.7642153308023717</v>
      </c>
      <c r="AF4">
        <v>0.55311701448040884</v>
      </c>
      <c r="AG4">
        <v>0.8134753638435912</v>
      </c>
      <c r="AH4">
        <v>2.2055366662469043</v>
      </c>
      <c r="AI4">
        <v>1.8957953981128952</v>
      </c>
      <c r="AJ4">
        <v>1.2400834359184791</v>
      </c>
      <c r="AK4">
        <v>2.2998038166577492</v>
      </c>
      <c r="AL4">
        <v>3.9025997472467955</v>
      </c>
      <c r="AM4">
        <v>2.1422719338866525</v>
      </c>
      <c r="AN4">
        <v>1.1270508783559829</v>
      </c>
      <c r="AO4">
        <v>1.6629895739778984</v>
      </c>
      <c r="AP4">
        <v>1.5579786783991878</v>
      </c>
      <c r="AQ4">
        <v>2.1107238850166277</v>
      </c>
      <c r="AR4">
        <v>3.0860200395337745</v>
      </c>
      <c r="AS4">
        <v>1.322637488730432</v>
      </c>
      <c r="AT4">
        <v>1.580583159530528</v>
      </c>
      <c r="AU4">
        <v>2.0200189528547736</v>
      </c>
      <c r="AV4">
        <v>2.3345023516298289</v>
      </c>
      <c r="AW4">
        <v>1.5198974473302864</v>
      </c>
      <c r="AX4">
        <v>1.3465806275393493</v>
      </c>
      <c r="AY4">
        <v>1.6524664656792067</v>
      </c>
      <c r="AZ4">
        <v>0.55396793644443176</v>
      </c>
      <c r="BA4">
        <v>2.0647137043155901</v>
      </c>
    </row>
    <row r="5" spans="1:53" x14ac:dyDescent="0.55000000000000004">
      <c r="A5" s="2" t="s">
        <v>3</v>
      </c>
      <c r="B5">
        <v>1</v>
      </c>
      <c r="G5">
        <v>1</v>
      </c>
      <c r="X5">
        <v>79.657586235978755</v>
      </c>
      <c r="Y5">
        <v>99.507356805044665</v>
      </c>
      <c r="Z5">
        <v>80.502862008609682</v>
      </c>
      <c r="AA5">
        <v>60.159152664559421</v>
      </c>
      <c r="AB5">
        <v>49.343436075016285</v>
      </c>
      <c r="AC5">
        <v>74.149777648173796</v>
      </c>
      <c r="AD5">
        <v>58.861944267177194</v>
      </c>
      <c r="AE5">
        <v>68.855308620910293</v>
      </c>
      <c r="AF5">
        <v>85.290672913117547</v>
      </c>
      <c r="AG5">
        <v>67.525863580571638</v>
      </c>
      <c r="AH5">
        <v>20.918859925282291</v>
      </c>
      <c r="AI5">
        <v>27.304047343155109</v>
      </c>
      <c r="AJ5">
        <v>16.61879359868691</v>
      </c>
      <c r="AK5">
        <v>16.513955769573744</v>
      </c>
      <c r="AL5">
        <v>27.436360353854489</v>
      </c>
      <c r="AM5">
        <v>26.923556442133012</v>
      </c>
      <c r="AN5">
        <v>20.5647166058999</v>
      </c>
      <c r="AO5">
        <v>22.070365886992853</v>
      </c>
      <c r="AP5">
        <v>35.122472290379896</v>
      </c>
      <c r="AQ5">
        <v>17.155254885882194</v>
      </c>
      <c r="AR5">
        <v>10.839411083089088</v>
      </c>
      <c r="AS5">
        <v>32.268871403983276</v>
      </c>
      <c r="AT5">
        <v>18.812620128409602</v>
      </c>
      <c r="AU5">
        <v>13.752665245202559</v>
      </c>
      <c r="AV5">
        <v>11.657559198542804</v>
      </c>
      <c r="AW5">
        <v>26.788169286218555</v>
      </c>
      <c r="AX5">
        <v>15.823346648912562</v>
      </c>
      <c r="AY5">
        <v>19.987329051426574</v>
      </c>
      <c r="AZ5">
        <v>5.9171834366873375</v>
      </c>
      <c r="BA5">
        <v>14.529354877704801</v>
      </c>
    </row>
    <row r="6" spans="1:53" x14ac:dyDescent="0.55000000000000004">
      <c r="A6" s="2" t="s">
        <v>4</v>
      </c>
      <c r="B6">
        <v>1</v>
      </c>
      <c r="H6">
        <v>1</v>
      </c>
      <c r="X6">
        <v>38.753478957577805</v>
      </c>
      <c r="Y6">
        <v>41.022070415133996</v>
      </c>
      <c r="Z6">
        <v>48.302899853351626</v>
      </c>
      <c r="AA6">
        <v>31.81528309210891</v>
      </c>
      <c r="AB6">
        <v>14.293550930846505</v>
      </c>
      <c r="AC6">
        <v>36.907669315447983</v>
      </c>
      <c r="AD6">
        <v>24.174643692831314</v>
      </c>
      <c r="AE6">
        <v>40.453440259352476</v>
      </c>
      <c r="AF6">
        <v>54.734082197614988</v>
      </c>
      <c r="AG6">
        <v>34.52788006312467</v>
      </c>
      <c r="AH6">
        <v>17.827309742685639</v>
      </c>
      <c r="AI6">
        <v>9.529465320311207</v>
      </c>
      <c r="AJ6">
        <v>7.4524688825058139</v>
      </c>
      <c r="AK6">
        <v>11.285000891742465</v>
      </c>
      <c r="AL6">
        <v>4.5261780104712042</v>
      </c>
      <c r="AM6">
        <v>22.095073558223206</v>
      </c>
      <c r="AN6">
        <v>15.512098110705999</v>
      </c>
      <c r="AO6">
        <v>7.7542075051739632</v>
      </c>
      <c r="AP6">
        <v>24.506091885946358</v>
      </c>
      <c r="AQ6">
        <v>6.9251970297480758</v>
      </c>
      <c r="AR6">
        <v>5.6955899393361049</v>
      </c>
      <c r="AS6">
        <v>12.7653471026965</v>
      </c>
      <c r="AT6">
        <v>13.491187175397702</v>
      </c>
      <c r="AU6">
        <v>10.527007818052594</v>
      </c>
      <c r="AV6">
        <v>1.9784275344588531</v>
      </c>
      <c r="AW6">
        <v>21.495188199011629</v>
      </c>
      <c r="AX6">
        <v>8.7123152036600775</v>
      </c>
      <c r="AY6">
        <v>6.2442653034473716</v>
      </c>
      <c r="AZ6">
        <v>1.2403194924699226</v>
      </c>
      <c r="BA6">
        <v>6.2281903533867915</v>
      </c>
    </row>
    <row r="7" spans="1:53" x14ac:dyDescent="0.55000000000000004">
      <c r="A7" s="2" t="s">
        <v>5</v>
      </c>
      <c r="D7">
        <v>1</v>
      </c>
      <c r="G7">
        <v>1</v>
      </c>
      <c r="X7">
        <v>5.749768069494813</v>
      </c>
      <c r="Y7">
        <v>6.4155281135049922</v>
      </c>
      <c r="Z7">
        <v>5.5447277543876243</v>
      </c>
      <c r="AA7">
        <v>1.4492874175123385</v>
      </c>
      <c r="AB7">
        <v>3.9928686529296806</v>
      </c>
      <c r="AC7">
        <v>4.3744987971130715</v>
      </c>
      <c r="AD7">
        <v>4.407891937885557</v>
      </c>
      <c r="AE7">
        <v>3.0872755193447938</v>
      </c>
      <c r="AF7">
        <v>6.422354131175469</v>
      </c>
      <c r="AG7">
        <v>5.4845037699456434</v>
      </c>
      <c r="AH7">
        <v>1.5592074885614742</v>
      </c>
      <c r="AI7">
        <v>1.9873572256248966</v>
      </c>
      <c r="AJ7">
        <v>3.6366434140336481</v>
      </c>
      <c r="AK7">
        <v>2.8428749777064386</v>
      </c>
      <c r="AL7">
        <v>5.727568153096227</v>
      </c>
      <c r="AM7">
        <v>3.358743276457806</v>
      </c>
      <c r="AN7">
        <v>0.17651019224395093</v>
      </c>
      <c r="AO7">
        <v>4.8801202702175014E-2</v>
      </c>
      <c r="AP7">
        <v>8.9705135798290883E-2</v>
      </c>
      <c r="AQ7">
        <v>5.6111338891166694E-7</v>
      </c>
      <c r="AR7">
        <v>0.46004021539090723</v>
      </c>
      <c r="AS7">
        <v>2.5540939267273175</v>
      </c>
      <c r="AT7">
        <v>5.2826851511062041E-2</v>
      </c>
      <c r="AU7">
        <v>2.7447287372660507</v>
      </c>
      <c r="AV7">
        <v>2.3578147513797134</v>
      </c>
      <c r="AW7">
        <v>1.64855274402705</v>
      </c>
      <c r="AX7">
        <v>0.18362695892655947</v>
      </c>
      <c r="AY7">
        <v>2.3126665792808143E-2</v>
      </c>
      <c r="AZ7">
        <v>0.99969993998799755</v>
      </c>
      <c r="BA7">
        <v>6.2168070274408675E-2</v>
      </c>
    </row>
    <row r="8" spans="1:53" x14ac:dyDescent="0.55000000000000004">
      <c r="A8" s="2" t="s">
        <v>6</v>
      </c>
      <c r="E8">
        <v>1</v>
      </c>
      <c r="G8">
        <v>1</v>
      </c>
      <c r="X8">
        <v>2.2243189676984061</v>
      </c>
      <c r="Y8">
        <v>0.62183394640042033</v>
      </c>
      <c r="Z8">
        <v>3.5743176119967828</v>
      </c>
      <c r="AA8">
        <v>1.1081489491487828</v>
      </c>
      <c r="AB8">
        <v>1.8633215620392909</v>
      </c>
      <c r="AC8">
        <v>2.7954363198950207</v>
      </c>
      <c r="AD8">
        <v>1.0745586045522231</v>
      </c>
      <c r="AE8">
        <v>1.705733054643177</v>
      </c>
      <c r="AF8">
        <v>2.1592844974446335</v>
      </c>
      <c r="AG8">
        <v>1.8149438891811327</v>
      </c>
      <c r="AH8">
        <v>1.3685304117869286</v>
      </c>
      <c r="AI8">
        <v>0.35699801357391159</v>
      </c>
      <c r="AJ8">
        <v>1.4588462590616877</v>
      </c>
      <c r="AK8">
        <v>1.4457374710183699</v>
      </c>
      <c r="AL8">
        <v>0.92002166456038992</v>
      </c>
      <c r="AM8">
        <v>1.8701243187404268</v>
      </c>
      <c r="AN8">
        <v>1.4386186609214451</v>
      </c>
      <c r="AO8">
        <v>1.1225545706587527</v>
      </c>
      <c r="AP8">
        <v>1.4690329131060158</v>
      </c>
      <c r="AQ8">
        <v>0</v>
      </c>
      <c r="AR8">
        <v>1.2473587349192283</v>
      </c>
      <c r="AS8">
        <v>0.51658675518400132</v>
      </c>
      <c r="AT8">
        <v>1.8923036028299187</v>
      </c>
      <c r="AU8">
        <v>1.3978914949064203</v>
      </c>
      <c r="AV8">
        <v>0.3607101106489411</v>
      </c>
      <c r="AW8">
        <v>1.7795303384981236</v>
      </c>
      <c r="AX8">
        <v>1.0585031923247636</v>
      </c>
      <c r="AY8">
        <v>0.66101935596626904</v>
      </c>
      <c r="AZ8">
        <v>0.15898179635927184</v>
      </c>
      <c r="BA8">
        <v>7.2918765362453154E-8</v>
      </c>
    </row>
    <row r="9" spans="1:53" x14ac:dyDescent="0.55000000000000004">
      <c r="A9" s="2" t="s">
        <v>7</v>
      </c>
      <c r="F9">
        <v>1</v>
      </c>
      <c r="G9">
        <v>1</v>
      </c>
      <c r="X9">
        <v>236.82213038711311</v>
      </c>
      <c r="Y9">
        <v>293.45769837099317</v>
      </c>
      <c r="Z9">
        <v>269.86848952173705</v>
      </c>
      <c r="AA9">
        <v>160.51128486663339</v>
      </c>
      <c r="AB9">
        <v>218.95464051839406</v>
      </c>
      <c r="AC9">
        <v>263.48691404826127</v>
      </c>
      <c r="AD9">
        <v>183.14188470538184</v>
      </c>
      <c r="AE9">
        <v>212.79273130572025</v>
      </c>
      <c r="AF9">
        <v>285.70858177172062</v>
      </c>
      <c r="AG9">
        <v>256.52069086445732</v>
      </c>
      <c r="AH9">
        <v>149.48788985434246</v>
      </c>
      <c r="AI9">
        <v>238.41251448435688</v>
      </c>
      <c r="AJ9">
        <v>167.81220079332513</v>
      </c>
      <c r="AK9">
        <v>221.88781879793115</v>
      </c>
      <c r="AL9">
        <v>433.34536920021662</v>
      </c>
      <c r="AM9">
        <v>215.04648594735153</v>
      </c>
      <c r="AN9">
        <v>172.12877030162412</v>
      </c>
      <c r="AO9">
        <v>203.20980905150532</v>
      </c>
      <c r="AP9">
        <v>278.3653439377274</v>
      </c>
      <c r="AQ9">
        <v>144.51505626167375</v>
      </c>
      <c r="AR9">
        <v>110.83941108308908</v>
      </c>
      <c r="AS9">
        <v>241.4556183919351</v>
      </c>
      <c r="AT9">
        <v>160.9107267002004</v>
      </c>
      <c r="AU9">
        <v>157.5929874437337</v>
      </c>
      <c r="AV9">
        <v>185.19424734252237</v>
      </c>
      <c r="AW9">
        <v>191.27373388325344</v>
      </c>
      <c r="AX9">
        <v>130.06589504592168</v>
      </c>
      <c r="AY9">
        <v>193.4941233014375</v>
      </c>
      <c r="AZ9">
        <v>63.76775355071014</v>
      </c>
      <c r="BA9">
        <v>130.11242293589072</v>
      </c>
    </row>
    <row r="10" spans="1:53" x14ac:dyDescent="0.55000000000000004">
      <c r="A10" s="2" t="s">
        <v>8</v>
      </c>
      <c r="F10">
        <v>1</v>
      </c>
      <c r="H10">
        <v>1</v>
      </c>
      <c r="X10">
        <v>109.03896432487139</v>
      </c>
      <c r="Y10">
        <v>106.81686810299527</v>
      </c>
      <c r="Z10">
        <v>126.271346799754</v>
      </c>
      <c r="AA10">
        <v>75.799922364553879</v>
      </c>
      <c r="AB10">
        <v>76.58569616347242</v>
      </c>
      <c r="AC10">
        <v>111.05744696362179</v>
      </c>
      <c r="AD10">
        <v>74.881940012763238</v>
      </c>
      <c r="AE10">
        <v>97.485390095124345</v>
      </c>
      <c r="AF10">
        <v>148.70368398637137</v>
      </c>
      <c r="AG10">
        <v>90.719796598281604</v>
      </c>
      <c r="AH10">
        <v>186.44797044872604</v>
      </c>
      <c r="AI10">
        <v>109.78107929150802</v>
      </c>
      <c r="AJ10">
        <v>104.64539734646424</v>
      </c>
      <c r="AK10">
        <v>107.64111824505082</v>
      </c>
      <c r="AL10">
        <v>68.90774508033941</v>
      </c>
      <c r="AM10">
        <v>148.16727816763438</v>
      </c>
      <c r="AN10">
        <v>141.22058336095461</v>
      </c>
      <c r="AO10">
        <v>123.64793627240422</v>
      </c>
      <c r="AP10">
        <v>161.64650139605718</v>
      </c>
      <c r="AQ10">
        <v>81.677372329278853</v>
      </c>
      <c r="AR10">
        <v>128.46772544475496</v>
      </c>
      <c r="AS10">
        <v>110.67740349151708</v>
      </c>
      <c r="AT10">
        <v>133.94062078272603</v>
      </c>
      <c r="AU10">
        <v>122.17484008528785</v>
      </c>
      <c r="AV10">
        <v>35.769241225566155</v>
      </c>
      <c r="AW10">
        <v>154.99015345743692</v>
      </c>
      <c r="AX10">
        <v>84.365290723479802</v>
      </c>
      <c r="AY10">
        <v>114.13684624459299</v>
      </c>
      <c r="AZ10">
        <v>21.811505158174494</v>
      </c>
      <c r="BA10">
        <v>68.273763952129585</v>
      </c>
    </row>
    <row r="11" spans="1:53" x14ac:dyDescent="0.55000000000000004">
      <c r="A11" s="2" t="s">
        <v>9</v>
      </c>
      <c r="G11">
        <v>1</v>
      </c>
      <c r="H11">
        <v>1</v>
      </c>
      <c r="X11">
        <v>10.93974023783419</v>
      </c>
      <c r="Y11">
        <v>8.084997372569628</v>
      </c>
      <c r="Z11">
        <v>10.562940536449217</v>
      </c>
      <c r="AA11">
        <v>10.500609992790995</v>
      </c>
      <c r="AB11">
        <v>8.7059005039942399</v>
      </c>
      <c r="AC11">
        <v>11.0282860683823</v>
      </c>
      <c r="AD11">
        <v>5.0792384599021485</v>
      </c>
      <c r="AE11">
        <v>6.3877276799044491</v>
      </c>
      <c r="AF11">
        <v>9.9614033219761513</v>
      </c>
      <c r="AG11">
        <v>6.5167455725056982</v>
      </c>
      <c r="AH11">
        <v>13.533140242622677</v>
      </c>
      <c r="AI11">
        <v>9.3047508690614134</v>
      </c>
      <c r="AJ11">
        <v>11.283511147585831</v>
      </c>
      <c r="AK11">
        <v>10.162965935437846</v>
      </c>
      <c r="AL11">
        <v>5.8717277486910993</v>
      </c>
      <c r="AM11">
        <v>15.181847326612759</v>
      </c>
      <c r="AN11">
        <v>12.135399403380841</v>
      </c>
      <c r="AO11">
        <v>9.3667265414502712</v>
      </c>
      <c r="AP11">
        <v>16.25666300025383</v>
      </c>
      <c r="AQ11">
        <v>8.7619015079039677</v>
      </c>
      <c r="AR11">
        <v>10.229364051530229</v>
      </c>
      <c r="AS11">
        <v>13.071674452913696</v>
      </c>
      <c r="AT11">
        <v>18.993579519895309</v>
      </c>
      <c r="AU11">
        <v>11.650912106135987</v>
      </c>
      <c r="AV11">
        <v>3.4154364788081453</v>
      </c>
      <c r="AW11">
        <v>15.303942332701666</v>
      </c>
      <c r="AX11">
        <v>8.3131892519375867</v>
      </c>
      <c r="AY11">
        <v>10.647529165028182</v>
      </c>
      <c r="AZ11">
        <v>1.7418483696739349</v>
      </c>
      <c r="BA11">
        <v>6.3813111979691337</v>
      </c>
    </row>
    <row r="12" spans="1:53" x14ac:dyDescent="0.55000000000000004">
      <c r="A12" s="2" t="s">
        <v>10</v>
      </c>
      <c r="B12">
        <v>1</v>
      </c>
      <c r="M12">
        <v>1</v>
      </c>
      <c r="X12">
        <v>83.270430969047808</v>
      </c>
      <c r="Y12">
        <v>119.49684708355228</v>
      </c>
      <c r="Z12">
        <v>83.051468849046785</v>
      </c>
      <c r="AA12">
        <v>82.634614318194423</v>
      </c>
      <c r="AB12">
        <v>29.425377995680051</v>
      </c>
      <c r="AC12">
        <v>58.97791062185609</v>
      </c>
      <c r="AD12">
        <v>60.964688364177832</v>
      </c>
      <c r="AE12">
        <v>95.626626285031776</v>
      </c>
      <c r="AF12">
        <v>77.657847103918229</v>
      </c>
      <c r="AG12">
        <v>71.01415921444854</v>
      </c>
      <c r="AH12">
        <v>3.2076144901985475</v>
      </c>
      <c r="AI12">
        <v>4.6812406886277111</v>
      </c>
      <c r="AJ12">
        <v>3.2768260155929423</v>
      </c>
      <c r="AK12">
        <v>11.110888175494917</v>
      </c>
      <c r="AL12">
        <v>2.7915688752482395</v>
      </c>
      <c r="AM12">
        <v>6.7876607416378727</v>
      </c>
      <c r="AN12">
        <v>10.155576731852832</v>
      </c>
      <c r="AO12">
        <v>5.9436135733531179</v>
      </c>
      <c r="AP12">
        <v>15.926685844826128</v>
      </c>
      <c r="AQ12">
        <v>5.4161541615416153</v>
      </c>
      <c r="AR12">
        <v>1.5655033740031354</v>
      </c>
      <c r="AS12">
        <v>5.8688836980575365</v>
      </c>
      <c r="AT12">
        <v>4.6084325031693458</v>
      </c>
      <c r="AU12">
        <v>11.151741293532339</v>
      </c>
      <c r="AV12">
        <v>1.841747546420901</v>
      </c>
      <c r="AW12">
        <v>5.3471370713038304</v>
      </c>
      <c r="AX12">
        <v>6.6396087268257711</v>
      </c>
      <c r="AY12">
        <v>4.30025778826408</v>
      </c>
      <c r="AZ12">
        <v>0.90675277912725394</v>
      </c>
      <c r="BA12">
        <v>4.0920538340653581</v>
      </c>
    </row>
    <row r="13" spans="1:53" x14ac:dyDescent="0.55000000000000004">
      <c r="A13" s="2" t="s">
        <v>11</v>
      </c>
      <c r="B13">
        <v>1</v>
      </c>
      <c r="N13">
        <v>1</v>
      </c>
      <c r="X13">
        <v>2.673631610019398</v>
      </c>
      <c r="Y13">
        <v>11.470966894377298</v>
      </c>
      <c r="Z13">
        <v>12.642509106391032</v>
      </c>
      <c r="AA13">
        <v>4.1213331115177727</v>
      </c>
      <c r="AB13">
        <v>4.7150889704117667</v>
      </c>
      <c r="AC13">
        <v>7.4584457242837354</v>
      </c>
      <c r="AD13">
        <v>9.7515422250584987</v>
      </c>
      <c r="AE13">
        <v>6.3376061084332207</v>
      </c>
      <c r="AF13">
        <v>17.653321976149915</v>
      </c>
      <c r="AG13">
        <v>9.6588418376293177</v>
      </c>
      <c r="AH13">
        <v>0</v>
      </c>
      <c r="AI13">
        <v>7.8426585002483035E-2</v>
      </c>
      <c r="AJ13">
        <v>0.25739467925044457</v>
      </c>
      <c r="AK13">
        <v>0.22898831817371146</v>
      </c>
      <c r="AL13">
        <v>0.15199494493590901</v>
      </c>
      <c r="AM13">
        <v>0.40214797136038188</v>
      </c>
      <c r="AN13">
        <v>1.1772870401060656</v>
      </c>
      <c r="AO13">
        <v>4.8762153930258893E-2</v>
      </c>
      <c r="AP13">
        <v>1.8918690244521534</v>
      </c>
      <c r="AQ13">
        <v>0.20472871395380621</v>
      </c>
      <c r="AR13">
        <v>0</v>
      </c>
      <c r="AS13">
        <v>0.1823928366527334</v>
      </c>
      <c r="AT13">
        <v>0.43036641720852248</v>
      </c>
      <c r="AU13">
        <v>0.123833214877991</v>
      </c>
      <c r="AV13">
        <v>0.44074028763287393</v>
      </c>
      <c r="AW13">
        <v>0.28821573217404228</v>
      </c>
      <c r="AX13">
        <v>0.35340059407968866</v>
      </c>
      <c r="AY13">
        <v>0</v>
      </c>
      <c r="AZ13">
        <v>0</v>
      </c>
      <c r="BA13">
        <v>0</v>
      </c>
    </row>
    <row r="14" spans="1:53" x14ac:dyDescent="0.55000000000000004">
      <c r="A14" s="2" t="s">
        <v>12</v>
      </c>
      <c r="G14">
        <v>1</v>
      </c>
      <c r="I14">
        <v>1</v>
      </c>
      <c r="X14">
        <v>4.2428523235219702</v>
      </c>
      <c r="Y14">
        <v>4.7394902785076196</v>
      </c>
      <c r="Z14">
        <v>5.3119825914187047</v>
      </c>
      <c r="AA14">
        <v>2.9372539233627237</v>
      </c>
      <c r="AB14">
        <v>3.7455000514279835</v>
      </c>
      <c r="AC14">
        <v>4.2059123715098057</v>
      </c>
      <c r="AD14">
        <v>1.7640927462242075</v>
      </c>
      <c r="AE14">
        <v>4.2174636352002723</v>
      </c>
      <c r="AF14">
        <v>4.1428875638841571</v>
      </c>
      <c r="AG14">
        <v>2.6049886024899176</v>
      </c>
      <c r="AH14">
        <v>3.1866263694748773</v>
      </c>
      <c r="AI14">
        <v>4.3861736467472277</v>
      </c>
      <c r="AJ14">
        <v>3.3118759403638358</v>
      </c>
      <c r="AK14">
        <v>3.2116104868913857</v>
      </c>
      <c r="AL14">
        <v>8.1297165553348982</v>
      </c>
      <c r="AM14">
        <v>4.9210095109179637</v>
      </c>
      <c r="AN14">
        <v>1.5033559827643355</v>
      </c>
      <c r="AO14">
        <v>2.9665352024678824</v>
      </c>
      <c r="AP14">
        <v>3.4852779422963027</v>
      </c>
      <c r="AQ14">
        <v>2.6259623707348188</v>
      </c>
      <c r="AR14">
        <v>2.5896326085474746</v>
      </c>
      <c r="AS14">
        <v>5.0244856978936152</v>
      </c>
      <c r="AT14">
        <v>2.2127141863983972</v>
      </c>
      <c r="AU14">
        <v>1.5052120350627813</v>
      </c>
      <c r="AV14">
        <v>3.2365494929722969</v>
      </c>
      <c r="AW14">
        <v>4.4503585627763531</v>
      </c>
      <c r="AX14">
        <v>2.3046194817166854</v>
      </c>
      <c r="AY14">
        <v>1.7944684755538078</v>
      </c>
      <c r="AZ14">
        <v>0.67477781270539827</v>
      </c>
      <c r="BA14">
        <v>1.7841600515775478</v>
      </c>
    </row>
    <row r="15" spans="1:53" x14ac:dyDescent="0.55000000000000004">
      <c r="A15" s="2" t="s">
        <v>13</v>
      </c>
      <c r="H15">
        <v>1</v>
      </c>
      <c r="I15">
        <v>1</v>
      </c>
      <c r="X15">
        <v>1.0762629670236989</v>
      </c>
      <c r="Y15">
        <v>1.1252496058854442</v>
      </c>
      <c r="Z15">
        <v>1.4360896920384125</v>
      </c>
      <c r="AA15">
        <v>0.71572949592413915</v>
      </c>
      <c r="AB15">
        <v>0.96290328110535883</v>
      </c>
      <c r="AC15">
        <v>1.0070532915360502</v>
      </c>
      <c r="AD15">
        <v>0.92526058285471169</v>
      </c>
      <c r="AE15">
        <v>1.0394893998208421</v>
      </c>
      <c r="AF15">
        <v>1.4359295144804087</v>
      </c>
      <c r="AG15">
        <v>0.92699018060669824</v>
      </c>
      <c r="AH15">
        <v>2.4692524031398229</v>
      </c>
      <c r="AI15">
        <v>1.3497351431882139</v>
      </c>
      <c r="AJ15">
        <v>1.1658801805498564</v>
      </c>
      <c r="AK15">
        <v>1.0244671838772963</v>
      </c>
      <c r="AL15">
        <v>1.7584401516519226</v>
      </c>
      <c r="AM15">
        <v>1.6803512271577674</v>
      </c>
      <c r="AN15">
        <v>1.8230029830957906</v>
      </c>
      <c r="AO15">
        <v>1.0158538013979459</v>
      </c>
      <c r="AP15">
        <v>1.5015018191048313</v>
      </c>
      <c r="AQ15">
        <v>1.6570999043323769</v>
      </c>
      <c r="AR15">
        <v>1.73360711607934</v>
      </c>
      <c r="AS15">
        <v>1.4820506515859355</v>
      </c>
      <c r="AT15">
        <v>1.7197276407802724</v>
      </c>
      <c r="AU15">
        <v>1.0306799336650083</v>
      </c>
      <c r="AV15">
        <v>0.57985346491585787</v>
      </c>
      <c r="AW15">
        <v>1.6950915914242188</v>
      </c>
      <c r="AX15">
        <v>0.97963399228379255</v>
      </c>
      <c r="AY15">
        <v>0.96885786691134712</v>
      </c>
      <c r="AZ15">
        <v>0.32661532306461294</v>
      </c>
      <c r="BA15">
        <v>1.3588467582705404</v>
      </c>
    </row>
    <row r="16" spans="1:53" x14ac:dyDescent="0.55000000000000004">
      <c r="A16" s="2" t="s">
        <v>14</v>
      </c>
      <c r="D16">
        <v>1</v>
      </c>
      <c r="M16">
        <v>1</v>
      </c>
      <c r="X16">
        <v>6.1270768322509914</v>
      </c>
      <c r="Y16">
        <v>10.148187073042564</v>
      </c>
      <c r="Z16">
        <v>6.2330289985335163</v>
      </c>
      <c r="AA16">
        <v>5.8679920146398272</v>
      </c>
      <c r="AB16">
        <v>4.1975520279768235</v>
      </c>
      <c r="AC16">
        <v>3.9541262666763868</v>
      </c>
      <c r="AD16">
        <v>3.6970857264411827</v>
      </c>
      <c r="AE16">
        <v>4.645096617327134</v>
      </c>
      <c r="AF16">
        <v>3.6290193781942079</v>
      </c>
      <c r="AG16">
        <v>3.4897203226372082</v>
      </c>
      <c r="AH16">
        <v>0.392320446627209</v>
      </c>
      <c r="AI16">
        <v>0.60503227942393645</v>
      </c>
      <c r="AJ16">
        <v>1.0898816851319928</v>
      </c>
      <c r="AK16">
        <v>1.8270688425182806</v>
      </c>
      <c r="AL16">
        <v>0.68430222061743995</v>
      </c>
      <c r="AM16">
        <v>0.98502119474227912</v>
      </c>
      <c r="AN16">
        <v>1.7560904872389791</v>
      </c>
      <c r="AO16">
        <v>1.0002342926314967</v>
      </c>
      <c r="AP16">
        <v>1.4412175310940012</v>
      </c>
      <c r="AQ16">
        <v>0.53464534645346451</v>
      </c>
      <c r="AR16">
        <v>0.2846346533978597</v>
      </c>
      <c r="AS16">
        <v>0.7116322432587493</v>
      </c>
      <c r="AT16">
        <v>1.1118267697215067</v>
      </c>
      <c r="AU16">
        <v>1.9437337123904288</v>
      </c>
      <c r="AV16">
        <v>0.45377620096240107</v>
      </c>
      <c r="AW16">
        <v>0.72774309813101479</v>
      </c>
      <c r="AX16">
        <v>0.99363242172829402</v>
      </c>
      <c r="AY16">
        <v>0.97746537335605366</v>
      </c>
      <c r="AZ16">
        <v>0.19032377904152259</v>
      </c>
      <c r="BA16">
        <v>0.19362735221823749</v>
      </c>
    </row>
    <row r="17" spans="1:53" x14ac:dyDescent="0.55000000000000004">
      <c r="A17" s="2" t="s">
        <v>15</v>
      </c>
      <c r="B17">
        <v>1</v>
      </c>
      <c r="O17">
        <v>1</v>
      </c>
      <c r="X17">
        <v>6.7761659779033478E-2</v>
      </c>
      <c r="Y17">
        <v>3.7116395165528115E-2</v>
      </c>
      <c r="Z17">
        <v>3.8938691518047207E-4</v>
      </c>
      <c r="AA17">
        <v>2.1478677979260244E-2</v>
      </c>
      <c r="AB17">
        <v>3.3262762711283297E-2</v>
      </c>
      <c r="AC17">
        <v>0</v>
      </c>
      <c r="AD17">
        <v>6.5807275047862152E-4</v>
      </c>
      <c r="AE17">
        <v>5.164014844516486E-2</v>
      </c>
      <c r="AF17">
        <v>0</v>
      </c>
      <c r="AG17">
        <v>0</v>
      </c>
      <c r="AH17">
        <v>0.13691600554086386</v>
      </c>
      <c r="AI17">
        <v>7.9382552557523592E-2</v>
      </c>
      <c r="AJ17">
        <v>5.2066235809054853E-2</v>
      </c>
      <c r="AK17">
        <v>0.38392857142857145</v>
      </c>
      <c r="AL17">
        <v>0.3852771258349883</v>
      </c>
      <c r="AM17">
        <v>0.54198874363267191</v>
      </c>
      <c r="AN17">
        <v>2.0752195889956911E-2</v>
      </c>
      <c r="AO17">
        <v>0.14212776758170956</v>
      </c>
      <c r="AP17">
        <v>0.17065741602504442</v>
      </c>
      <c r="AQ17">
        <v>0.12467541342080088</v>
      </c>
      <c r="AR17">
        <v>1.0721832185945062E-3</v>
      </c>
      <c r="AS17">
        <v>6.3229448405868374E-2</v>
      </c>
      <c r="AT17">
        <v>6.2103831840673945E-2</v>
      </c>
      <c r="AU17">
        <v>0.2974295190713101</v>
      </c>
      <c r="AV17">
        <v>7.8045564527091313E-2</v>
      </c>
      <c r="AW17">
        <v>0.31359380225169992</v>
      </c>
      <c r="AX17">
        <v>7.6970022875482255E-2</v>
      </c>
      <c r="AY17">
        <v>0.120352164984489</v>
      </c>
      <c r="AZ17">
        <v>1.9810390649558484E-2</v>
      </c>
      <c r="BA17">
        <v>0</v>
      </c>
    </row>
    <row r="18" spans="1:53" x14ac:dyDescent="0.55000000000000004">
      <c r="A18" s="2" t="s">
        <v>16</v>
      </c>
      <c r="G18">
        <v>1</v>
      </c>
      <c r="J18">
        <v>1</v>
      </c>
      <c r="X18">
        <v>11.906468752635574</v>
      </c>
      <c r="Y18">
        <v>14.559905412506568</v>
      </c>
      <c r="Z18">
        <v>13.335540943280193</v>
      </c>
      <c r="AA18">
        <v>9.4489269672267504</v>
      </c>
      <c r="AB18">
        <v>9.5493194363492986</v>
      </c>
      <c r="AC18">
        <v>12.991178829190057</v>
      </c>
      <c r="AD18">
        <v>12.265475430759414</v>
      </c>
      <c r="AE18">
        <v>9.1514524591562498</v>
      </c>
      <c r="AF18">
        <v>15.203098381601363</v>
      </c>
      <c r="AG18">
        <v>15.621164299491497</v>
      </c>
      <c r="AH18">
        <v>14.615077865927883</v>
      </c>
      <c r="AI18">
        <v>22.722852176791921</v>
      </c>
      <c r="AJ18">
        <v>12.685508138421556</v>
      </c>
      <c r="AK18">
        <v>21.768548243267343</v>
      </c>
      <c r="AL18">
        <v>30.74923271348619</v>
      </c>
      <c r="AM18">
        <v>28.042068891817763</v>
      </c>
      <c r="AN18">
        <v>20.954176334106727</v>
      </c>
      <c r="AO18">
        <v>17.91460033581944</v>
      </c>
      <c r="AP18">
        <v>36.915136644386159</v>
      </c>
      <c r="AQ18">
        <v>27.964557423352009</v>
      </c>
      <c r="AR18">
        <v>10.950173812282735</v>
      </c>
      <c r="AS18">
        <v>20.08134579132858</v>
      </c>
      <c r="AT18">
        <v>14.356111724532777</v>
      </c>
      <c r="AU18">
        <v>18.32385690594646</v>
      </c>
      <c r="AV18">
        <v>12.638311176358643</v>
      </c>
      <c r="AW18">
        <v>33.612009066250508</v>
      </c>
      <c r="AX18">
        <v>12.626754071494418</v>
      </c>
      <c r="AY18">
        <v>18.036439900380127</v>
      </c>
      <c r="AZ18">
        <v>3.9728660017717825</v>
      </c>
      <c r="BA18">
        <v>17.635088850384818</v>
      </c>
    </row>
    <row r="19" spans="1:53" x14ac:dyDescent="0.55000000000000004">
      <c r="A19" s="2" t="s">
        <v>17</v>
      </c>
      <c r="G19">
        <v>1</v>
      </c>
      <c r="K19">
        <v>1</v>
      </c>
      <c r="X19">
        <v>18.084254027156955</v>
      </c>
      <c r="Y19">
        <v>20.401996847083552</v>
      </c>
      <c r="Z19">
        <v>18.47769525521548</v>
      </c>
      <c r="AA19">
        <v>9.9398325292519267</v>
      </c>
      <c r="AB19">
        <v>16.568382075633423</v>
      </c>
      <c r="AC19">
        <v>17.90114456513815</v>
      </c>
      <c r="AD19">
        <v>11.821952776005105</v>
      </c>
      <c r="AE19">
        <v>14.011645267243953</v>
      </c>
      <c r="AF19">
        <v>18.988234667802384</v>
      </c>
      <c r="AG19">
        <v>14.104418726985795</v>
      </c>
      <c r="AH19">
        <v>28.404273181379342</v>
      </c>
      <c r="AI19">
        <v>31.615212713126965</v>
      </c>
      <c r="AJ19">
        <v>21.365921214608125</v>
      </c>
      <c r="AK19">
        <v>22.00374531835206</v>
      </c>
      <c r="AL19">
        <v>42.72522115905398</v>
      </c>
      <c r="AM19">
        <v>49.620631923912654</v>
      </c>
      <c r="AN19">
        <v>26.848897911832946</v>
      </c>
      <c r="AO19">
        <v>17.631496739427547</v>
      </c>
      <c r="AP19">
        <v>35.335053727049662</v>
      </c>
      <c r="AQ19">
        <v>28.636508587308096</v>
      </c>
      <c r="AR19">
        <v>25.000852020993797</v>
      </c>
      <c r="AS19">
        <v>32.504507827227272</v>
      </c>
      <c r="AT19">
        <v>21.811229705966547</v>
      </c>
      <c r="AU19">
        <v>20.777067045723761</v>
      </c>
      <c r="AV19">
        <v>15.445994073349102</v>
      </c>
      <c r="AW19">
        <v>50.744064206888865</v>
      </c>
      <c r="AX19">
        <v>14.306565604834578</v>
      </c>
      <c r="AY19">
        <v>16.085550749333681</v>
      </c>
      <c r="AZ19">
        <v>8.2787986168662293</v>
      </c>
      <c r="BA19">
        <v>19.339565620340895</v>
      </c>
    </row>
    <row r="20" spans="1:53" x14ac:dyDescent="0.55000000000000004">
      <c r="A20" s="2" t="s">
        <v>18</v>
      </c>
      <c r="F20">
        <v>1</v>
      </c>
      <c r="L20">
        <v>1</v>
      </c>
      <c r="X20">
        <v>35.528590705912123</v>
      </c>
      <c r="Y20">
        <v>30.123489227535472</v>
      </c>
      <c r="Z20">
        <v>37.297175836132269</v>
      </c>
      <c r="AA20">
        <v>20.025786058892031</v>
      </c>
      <c r="AB20">
        <v>40.855247368601496</v>
      </c>
      <c r="AC20">
        <v>48.38886053801852</v>
      </c>
      <c r="AD20">
        <v>25.681769836205063</v>
      </c>
      <c r="AE20">
        <v>22.450198353453057</v>
      </c>
      <c r="AF20">
        <v>38.036360732538334</v>
      </c>
      <c r="AG20">
        <v>39.059486235314743</v>
      </c>
      <c r="AH20">
        <v>49.002014859589472</v>
      </c>
      <c r="AI20">
        <v>33.982370468465483</v>
      </c>
      <c r="AJ20">
        <v>35.668855149774316</v>
      </c>
      <c r="AK20">
        <v>44.581549848403782</v>
      </c>
      <c r="AL20">
        <v>71.352229644340142</v>
      </c>
      <c r="AM20">
        <v>45.483204502546933</v>
      </c>
      <c r="AN20">
        <v>49.454134902220744</v>
      </c>
      <c r="AO20">
        <v>57.050255769456051</v>
      </c>
      <c r="AP20">
        <v>45.803367459175902</v>
      </c>
      <c r="AQ20">
        <v>61.901507903967932</v>
      </c>
      <c r="AR20">
        <v>33.241599073001161</v>
      </c>
      <c r="AS20">
        <v>38.686378165724122</v>
      </c>
      <c r="AT20">
        <v>42.298490982701509</v>
      </c>
      <c r="AU20">
        <v>36.209429045249941</v>
      </c>
      <c r="AV20">
        <v>34.584590707663864</v>
      </c>
      <c r="AW20">
        <v>47.853267937428008</v>
      </c>
      <c r="AX20">
        <v>47.034722933524534</v>
      </c>
      <c r="AY20">
        <v>48.790798269760124</v>
      </c>
      <c r="AZ20">
        <v>11.673763324093391</v>
      </c>
      <c r="BA20">
        <v>43.131724221299919</v>
      </c>
    </row>
    <row r="21" spans="1:53" x14ac:dyDescent="0.55000000000000004">
      <c r="A21" s="2" t="s">
        <v>19</v>
      </c>
      <c r="F21">
        <v>1</v>
      </c>
      <c r="M21">
        <v>1</v>
      </c>
      <c r="X21">
        <v>318.06106097663826</v>
      </c>
      <c r="Y21">
        <v>321.67630057803467</v>
      </c>
      <c r="Z21">
        <v>258.24305785514923</v>
      </c>
      <c r="AA21">
        <v>271.48838241002602</v>
      </c>
      <c r="AB21">
        <v>208.00905132512773</v>
      </c>
      <c r="AC21">
        <v>209.32055114092</v>
      </c>
      <c r="AD21">
        <v>181.88683258881088</v>
      </c>
      <c r="AE21">
        <v>256.03591690483302</v>
      </c>
      <c r="AF21">
        <v>249.52086882453153</v>
      </c>
      <c r="AG21">
        <v>196.72759950903034</v>
      </c>
      <c r="AH21">
        <v>56.543046635604242</v>
      </c>
      <c r="AI21">
        <v>85.521850686972357</v>
      </c>
      <c r="AJ21">
        <v>73.364621802762969</v>
      </c>
      <c r="AK21">
        <v>161.6617620831104</v>
      </c>
      <c r="AL21">
        <v>76.712402960823255</v>
      </c>
      <c r="AM21">
        <v>77.930751968083214</v>
      </c>
      <c r="AN21">
        <v>166.35938017898576</v>
      </c>
      <c r="AO21">
        <v>121.62716232574486</v>
      </c>
      <c r="AP21">
        <v>142.16515779676791</v>
      </c>
      <c r="AQ21">
        <v>73.61737506263951</v>
      </c>
      <c r="AR21">
        <v>46.165053506918412</v>
      </c>
      <c r="AS21">
        <v>90.105319236128196</v>
      </c>
      <c r="AT21">
        <v>89.26205373573795</v>
      </c>
      <c r="AU21">
        <v>188.05970149253733</v>
      </c>
      <c r="AV21">
        <v>65.488133104966977</v>
      </c>
      <c r="AW21">
        <v>60.828410062051795</v>
      </c>
      <c r="AX21">
        <v>86.54272935231657</v>
      </c>
      <c r="AY21">
        <v>139.42412723380085</v>
      </c>
      <c r="AZ21">
        <v>16.788357671534307</v>
      </c>
      <c r="BA21">
        <v>60.765805697707222</v>
      </c>
    </row>
    <row r="22" spans="1:53" x14ac:dyDescent="0.55000000000000004">
      <c r="A22" s="2" t="s">
        <v>20</v>
      </c>
      <c r="G22">
        <v>1</v>
      </c>
      <c r="M22">
        <v>1</v>
      </c>
      <c r="X22">
        <v>21.781437125748504</v>
      </c>
      <c r="Y22">
        <v>29.2485549132948</v>
      </c>
      <c r="Z22">
        <v>33.552911679833485</v>
      </c>
      <c r="AA22">
        <v>20.827094770698164</v>
      </c>
      <c r="AB22">
        <v>41.36524154009669</v>
      </c>
      <c r="AC22">
        <v>33.2033243420573</v>
      </c>
      <c r="AD22">
        <v>24.571367794086367</v>
      </c>
      <c r="AE22">
        <v>15.84908074905089</v>
      </c>
      <c r="AF22">
        <v>41.724339863713801</v>
      </c>
      <c r="AG22">
        <v>23.905181483429775</v>
      </c>
      <c r="AH22">
        <v>4.1974142635268441</v>
      </c>
      <c r="AI22">
        <v>8.7117199139215362</v>
      </c>
      <c r="AJ22">
        <v>11.370708521406101</v>
      </c>
      <c r="AK22">
        <v>11.760968432316748</v>
      </c>
      <c r="AL22">
        <v>10.992959017873263</v>
      </c>
      <c r="AM22">
        <v>9.7522530545363875</v>
      </c>
      <c r="AN22">
        <v>18.957159429897249</v>
      </c>
      <c r="AO22">
        <v>6.8958178765277838</v>
      </c>
      <c r="AP22">
        <v>19.745748371266604</v>
      </c>
      <c r="AQ22">
        <v>5.5961004054484986</v>
      </c>
      <c r="AR22">
        <v>3.1768454774725647</v>
      </c>
      <c r="AS22">
        <v>9.43334562740759</v>
      </c>
      <c r="AT22">
        <v>11.385106121948226</v>
      </c>
      <c r="AU22">
        <v>11.763800047382137</v>
      </c>
      <c r="AV22">
        <v>12.724628224995243</v>
      </c>
      <c r="AW22">
        <v>6.8325716196633595</v>
      </c>
      <c r="AX22">
        <v>9.3567550957697438</v>
      </c>
      <c r="AY22">
        <v>11.128588281557215</v>
      </c>
      <c r="AZ22">
        <v>2.3905495384791244</v>
      </c>
      <c r="BA22">
        <v>4.8971471168956757</v>
      </c>
    </row>
    <row r="23" spans="1:53" x14ac:dyDescent="0.55000000000000004">
      <c r="A23" s="2" t="s">
        <v>21</v>
      </c>
      <c r="B23">
        <v>1</v>
      </c>
      <c r="S23">
        <v>1</v>
      </c>
      <c r="X23">
        <v>3.271063506789238</v>
      </c>
      <c r="Y23">
        <v>4.4663688912243824</v>
      </c>
      <c r="Z23">
        <v>5.8801267798855195</v>
      </c>
      <c r="AA23">
        <v>2.8464481783397102</v>
      </c>
      <c r="AB23">
        <v>3.3737614427263689</v>
      </c>
      <c r="AC23">
        <v>4.1099548006123792</v>
      </c>
      <c r="AD23">
        <v>3.2621782599446925</v>
      </c>
      <c r="AE23">
        <v>2.653244038732244</v>
      </c>
      <c r="AF23">
        <v>6.4778534923339013</v>
      </c>
      <c r="AG23">
        <v>3.7326845519901806</v>
      </c>
      <c r="AH23">
        <v>0.7189690635100533</v>
      </c>
      <c r="AI23">
        <v>0.81662804171494774</v>
      </c>
      <c r="AJ23">
        <v>2.071365066338394</v>
      </c>
      <c r="AK23">
        <v>2.6902755484216159</v>
      </c>
      <c r="AL23">
        <v>1.2057230547030149</v>
      </c>
      <c r="AM23">
        <v>1.6231788551277029</v>
      </c>
      <c r="AN23">
        <v>2.2220956247928405</v>
      </c>
      <c r="AO23">
        <v>2.0275098598149088</v>
      </c>
      <c r="AP23">
        <v>4.0022421524663674</v>
      </c>
      <c r="AQ23">
        <v>2.595098173203954</v>
      </c>
      <c r="AR23">
        <v>0.66818042396564648</v>
      </c>
      <c r="AS23">
        <v>1.3002008032128514</v>
      </c>
      <c r="AT23">
        <v>3.4173721015826284</v>
      </c>
      <c r="AU23">
        <v>2.2680644397062308</v>
      </c>
      <c r="AV23">
        <v>1.5692031645053421</v>
      </c>
      <c r="AW23">
        <v>1.3577081707724892</v>
      </c>
      <c r="AX23">
        <v>2.0915702140735428</v>
      </c>
      <c r="AY23">
        <v>1.2560623934984927</v>
      </c>
      <c r="AZ23">
        <v>0.69858971794358871</v>
      </c>
      <c r="BA23">
        <v>2.4483217149534595</v>
      </c>
    </row>
    <row r="24" spans="1:53" x14ac:dyDescent="0.55000000000000004">
      <c r="A24" s="2" t="s">
        <v>22</v>
      </c>
      <c r="E24">
        <v>1</v>
      </c>
      <c r="O24">
        <v>1</v>
      </c>
      <c r="X24">
        <v>1.2574850299401197</v>
      </c>
      <c r="Y24">
        <v>1.9742511823436677</v>
      </c>
      <c r="Z24">
        <v>1.4359714272198307</v>
      </c>
      <c r="AA24">
        <v>0.82412798757832872</v>
      </c>
      <c r="AB24">
        <v>0.69330921932320766</v>
      </c>
      <c r="AC24">
        <v>1.0894328205875921</v>
      </c>
      <c r="AD24">
        <v>0.88698149329929799</v>
      </c>
      <c r="AE24">
        <v>1.1488504031054048</v>
      </c>
      <c r="AF24">
        <v>1.8429248296422487</v>
      </c>
      <c r="AG24">
        <v>1.3225495353322811</v>
      </c>
      <c r="AH24">
        <v>0.80992108466607893</v>
      </c>
      <c r="AI24">
        <v>1.1240895547094851</v>
      </c>
      <c r="AJ24">
        <v>0.53119443304609493</v>
      </c>
      <c r="AK24">
        <v>1.2647137506688069</v>
      </c>
      <c r="AL24">
        <v>1.6805380032496839</v>
      </c>
      <c r="AM24">
        <v>1.0655255939871049</v>
      </c>
      <c r="AN24">
        <v>0.76020260192243949</v>
      </c>
      <c r="AO24">
        <v>0.8946268889843414</v>
      </c>
      <c r="AP24">
        <v>1.4746382942719349</v>
      </c>
      <c r="AQ24">
        <v>1.1694228053391644</v>
      </c>
      <c r="AR24">
        <v>0.31568229841183287</v>
      </c>
      <c r="AS24">
        <v>0.65825547086304403</v>
      </c>
      <c r="AT24">
        <v>0.49615589089273299</v>
      </c>
      <c r="AU24">
        <v>1.036140724946695</v>
      </c>
      <c r="AV24">
        <v>0.50158361199467139</v>
      </c>
      <c r="AW24">
        <v>1.5333667744212833</v>
      </c>
      <c r="AX24">
        <v>0.44338318139916005</v>
      </c>
      <c r="AY24">
        <v>0.44964390265216059</v>
      </c>
      <c r="AZ24">
        <v>0.17707827279741661</v>
      </c>
      <c r="BA24">
        <v>0.52987871217310711</v>
      </c>
    </row>
    <row r="25" spans="1:53" x14ac:dyDescent="0.55000000000000004">
      <c r="A25" s="2" t="s">
        <v>23</v>
      </c>
      <c r="E25">
        <v>1</v>
      </c>
      <c r="P25">
        <v>1</v>
      </c>
      <c r="X25">
        <v>0.59899215653200644</v>
      </c>
      <c r="Y25">
        <v>0.67124277456647397</v>
      </c>
      <c r="Z25">
        <v>0.59785231089455504</v>
      </c>
      <c r="AA25">
        <v>0.38060777463539069</v>
      </c>
      <c r="AB25">
        <v>0.46657181060787872</v>
      </c>
      <c r="AC25">
        <v>0.44422978785448708</v>
      </c>
      <c r="AD25">
        <v>0.50625398851308234</v>
      </c>
      <c r="AE25">
        <v>0.66299108475877655</v>
      </c>
      <c r="AF25">
        <v>0.75455174616695064</v>
      </c>
      <c r="AG25">
        <v>0.59896107311941083</v>
      </c>
      <c r="AH25">
        <v>0.8918901901523737</v>
      </c>
      <c r="AI25">
        <v>1.0483570600893892</v>
      </c>
      <c r="AJ25">
        <v>0.89941526466967592</v>
      </c>
      <c r="AK25">
        <v>1.0471620296058499</v>
      </c>
      <c r="AL25">
        <v>1.3840043329120781</v>
      </c>
      <c r="AM25">
        <v>1.5738431945285507</v>
      </c>
      <c r="AN25">
        <v>1.2402635067948293</v>
      </c>
      <c r="AO25">
        <v>0.61198211566246241</v>
      </c>
      <c r="AP25">
        <v>1.2810940011845333</v>
      </c>
      <c r="AQ25">
        <v>1.1283768393239488</v>
      </c>
      <c r="AR25">
        <v>0.87349192284097887</v>
      </c>
      <c r="AS25">
        <v>1.3299114826653553</v>
      </c>
      <c r="AT25">
        <v>1.055903161166319</v>
      </c>
      <c r="AU25">
        <v>0.85080549632788427</v>
      </c>
      <c r="AV25">
        <v>0.58397221542560418</v>
      </c>
      <c r="AW25">
        <v>1.5316018281128079</v>
      </c>
      <c r="AX25">
        <v>0.60123254464133291</v>
      </c>
      <c r="AY25">
        <v>0.55673526456066758</v>
      </c>
      <c r="AZ25">
        <v>0.22670962763981367</v>
      </c>
      <c r="BA25">
        <v>0.85187573034613373</v>
      </c>
    </row>
    <row r="26" spans="1:53" x14ac:dyDescent="0.55000000000000004">
      <c r="A26" s="2" t="s">
        <v>24</v>
      </c>
      <c r="I26">
        <v>1</v>
      </c>
      <c r="M26">
        <v>1</v>
      </c>
      <c r="X26">
        <v>0.63524711141098089</v>
      </c>
      <c r="Y26">
        <v>3.3430110352075673</v>
      </c>
      <c r="Z26">
        <v>3.5959600737972468</v>
      </c>
      <c r="AA26">
        <v>2.4459324571618697</v>
      </c>
      <c r="AB26">
        <v>1.9765488394418349</v>
      </c>
      <c r="AC26">
        <v>1.6112305897791062</v>
      </c>
      <c r="AD26">
        <v>2.475111678366305</v>
      </c>
      <c r="AE26">
        <v>2.1280339546986307</v>
      </c>
      <c r="AF26">
        <v>2.9055313032367973</v>
      </c>
      <c r="AG26">
        <v>1.6535156934946518</v>
      </c>
      <c r="AH26">
        <v>1.2278050623347185</v>
      </c>
      <c r="AI26">
        <v>1.3404237708988578</v>
      </c>
      <c r="AJ26">
        <v>1.1992203528929011</v>
      </c>
      <c r="AK26">
        <v>2.1509942928482255</v>
      </c>
      <c r="AL26">
        <v>1.5666185231991334</v>
      </c>
      <c r="AM26">
        <v>1.1941189042852562</v>
      </c>
      <c r="AN26">
        <v>2.7673392442823999</v>
      </c>
      <c r="AO26">
        <v>1.4154203600296771</v>
      </c>
      <c r="AP26">
        <v>2.3922286149420424</v>
      </c>
      <c r="AQ26">
        <v>3.4579290237346814</v>
      </c>
      <c r="AR26">
        <v>1.0178242791902392</v>
      </c>
      <c r="AS26">
        <v>1.2251044996311777</v>
      </c>
      <c r="AT26">
        <v>1.4436878910563122</v>
      </c>
      <c r="AU26">
        <v>2.1827765932243546</v>
      </c>
      <c r="AV26">
        <v>0.75952206182203741</v>
      </c>
      <c r="AW26">
        <v>1.2338832534462898</v>
      </c>
      <c r="AX26">
        <v>1.5494724982075181</v>
      </c>
      <c r="AY26">
        <v>1.9302442434569842</v>
      </c>
      <c r="AZ26">
        <v>0.25200040008001601</v>
      </c>
      <c r="BA26">
        <v>3.1132892775113832</v>
      </c>
    </row>
    <row r="27" spans="1:53" x14ac:dyDescent="0.55000000000000004">
      <c r="A27" s="2" t="s">
        <v>25</v>
      </c>
      <c r="G27">
        <v>1</v>
      </c>
      <c r="O27">
        <v>1</v>
      </c>
      <c r="X27">
        <v>7.9338154676562374</v>
      </c>
      <c r="Y27">
        <v>10.051891749868629</v>
      </c>
      <c r="Z27">
        <v>8.2674204077770952</v>
      </c>
      <c r="AA27">
        <v>6.284312094493429</v>
      </c>
      <c r="AB27">
        <v>6.8377789968114655</v>
      </c>
      <c r="AC27">
        <v>8.1373478165779698</v>
      </c>
      <c r="AD27">
        <v>7.6818761965539242</v>
      </c>
      <c r="AE27">
        <v>7.2879964168408486</v>
      </c>
      <c r="AF27">
        <v>9.7548445485519597</v>
      </c>
      <c r="AG27">
        <v>9.7942968613010706</v>
      </c>
      <c r="AH27">
        <v>6.8600721991352893</v>
      </c>
      <c r="AI27">
        <v>11.683703029299783</v>
      </c>
      <c r="AJ27">
        <v>8.4746443714950068</v>
      </c>
      <c r="AK27">
        <v>17.669876939539861</v>
      </c>
      <c r="AL27">
        <v>25.570500090269</v>
      </c>
      <c r="AM27">
        <v>22.277633313147867</v>
      </c>
      <c r="AN27">
        <v>9.9998964202850509</v>
      </c>
      <c r="AO27">
        <v>8.4794408215861612</v>
      </c>
      <c r="AP27">
        <v>20.108511718419493</v>
      </c>
      <c r="AQ27">
        <v>20.944376110427772</v>
      </c>
      <c r="AR27">
        <v>4.4328096244291455</v>
      </c>
      <c r="AS27">
        <v>11.072862880091796</v>
      </c>
      <c r="AT27">
        <v>8.0287694761378958</v>
      </c>
      <c r="AU27">
        <v>19.949064202795547</v>
      </c>
      <c r="AV27">
        <v>8.7520050023108507</v>
      </c>
      <c r="AW27">
        <v>21.117118121353993</v>
      </c>
      <c r="AX27">
        <v>8.127710061797945</v>
      </c>
      <c r="AY27">
        <v>10.087058155284659</v>
      </c>
      <c r="AZ27">
        <v>2.3086760209184694</v>
      </c>
      <c r="BA27">
        <v>11.989765080388445</v>
      </c>
    </row>
    <row r="28" spans="1:53" x14ac:dyDescent="0.55000000000000004">
      <c r="A28" s="2" t="s">
        <v>26</v>
      </c>
      <c r="G28">
        <v>1</v>
      </c>
      <c r="P28">
        <v>1</v>
      </c>
      <c r="X28">
        <v>9.8795015602597616</v>
      </c>
      <c r="Y28">
        <v>10.000656857593274</v>
      </c>
      <c r="Z28">
        <v>10.683215856946877</v>
      </c>
      <c r="AA28">
        <v>5.685271446791992</v>
      </c>
      <c r="AB28">
        <v>9.5356053073679163</v>
      </c>
      <c r="AC28">
        <v>11.308048407086098</v>
      </c>
      <c r="AD28">
        <v>8.6167836630504144</v>
      </c>
      <c r="AE28">
        <v>8.1367572409674533</v>
      </c>
      <c r="AF28">
        <v>11.897492546848381</v>
      </c>
      <c r="AG28">
        <v>12.859459933368402</v>
      </c>
      <c r="AH28">
        <v>18.597573773244346</v>
      </c>
      <c r="AI28">
        <v>24.16714947856315</v>
      </c>
      <c r="AJ28">
        <v>16.514498700588153</v>
      </c>
      <c r="AK28">
        <v>23.491840556447301</v>
      </c>
      <c r="AL28">
        <v>36.908286694349165</v>
      </c>
      <c r="AM28">
        <v>37.730203398283045</v>
      </c>
      <c r="AN28">
        <v>9.7832076566125288</v>
      </c>
      <c r="AO28">
        <v>13.827170135499239</v>
      </c>
      <c r="AP28">
        <v>29.980328284964884</v>
      </c>
      <c r="AQ28">
        <v>6.5470821374880419</v>
      </c>
      <c r="AR28">
        <v>10.271113080226296</v>
      </c>
      <c r="AS28">
        <v>24.501065486435539</v>
      </c>
      <c r="AT28">
        <v>19.31869300290353</v>
      </c>
      <c r="AU28">
        <v>21.293532338308456</v>
      </c>
      <c r="AV28">
        <v>12.27061414240274</v>
      </c>
      <c r="AW28">
        <v>34.997027458848883</v>
      </c>
      <c r="AX28">
        <v>11.402745057871556</v>
      </c>
      <c r="AY28">
        <v>13.933674138157032</v>
      </c>
      <c r="AZ28">
        <v>5.7883719601063071</v>
      </c>
      <c r="BA28">
        <v>14.404440504492888</v>
      </c>
    </row>
    <row r="29" spans="1:53" x14ac:dyDescent="0.55000000000000004">
      <c r="A29" s="2" t="s">
        <v>27</v>
      </c>
      <c r="H29">
        <v>1</v>
      </c>
      <c r="P29">
        <v>1</v>
      </c>
      <c r="X29">
        <v>4.0446571645441516</v>
      </c>
      <c r="Y29">
        <v>3.3490541250656856</v>
      </c>
      <c r="Z29">
        <v>4.0193481243199773</v>
      </c>
      <c r="AA29">
        <v>2.1566017856152611</v>
      </c>
      <c r="AB29">
        <v>3.9989542976651693</v>
      </c>
      <c r="AC29">
        <v>3.2769556025369981</v>
      </c>
      <c r="AD29">
        <v>2.3828972559029991</v>
      </c>
      <c r="AE29">
        <v>3.018278377340784</v>
      </c>
      <c r="AF29">
        <v>3.286440587734242</v>
      </c>
      <c r="AG29">
        <v>3.2444546729791335</v>
      </c>
      <c r="AH29">
        <v>10.849809008101415</v>
      </c>
      <c r="AI29">
        <v>6.1972355570269828</v>
      </c>
      <c r="AJ29">
        <v>8.6940910956093553</v>
      </c>
      <c r="AK29">
        <v>7.8559167112537898</v>
      </c>
      <c r="AL29">
        <v>9.3942949990973101</v>
      </c>
      <c r="AM29">
        <v>23.693584583051329</v>
      </c>
      <c r="AN29">
        <v>9.9208650977792505</v>
      </c>
      <c r="AO29">
        <v>5.6615838181889178</v>
      </c>
      <c r="AP29">
        <v>9.4073102631356296</v>
      </c>
      <c r="AQ29">
        <v>13.191881918819186</v>
      </c>
      <c r="AR29">
        <v>6.2273362415649922</v>
      </c>
      <c r="AS29">
        <v>9.1756823211212204</v>
      </c>
      <c r="AT29">
        <v>8.8261154050627724</v>
      </c>
      <c r="AU29">
        <v>9.0253494432598913</v>
      </c>
      <c r="AV29">
        <v>5.1058233423048689</v>
      </c>
      <c r="AW29">
        <v>21.105042172927583</v>
      </c>
      <c r="AX29">
        <v>5.6390624466523267</v>
      </c>
      <c r="AY29">
        <v>4.783610783414165</v>
      </c>
      <c r="AZ29">
        <v>1.298616866230389</v>
      </c>
      <c r="BA29">
        <v>7.5382802111455858</v>
      </c>
    </row>
    <row r="30" spans="1:53" x14ac:dyDescent="0.55000000000000004">
      <c r="A30" s="2" t="s">
        <v>28</v>
      </c>
      <c r="J30">
        <v>1</v>
      </c>
      <c r="M30">
        <v>1</v>
      </c>
      <c r="X30">
        <v>29.09673610525428</v>
      </c>
      <c r="Y30">
        <v>25.662112454019969</v>
      </c>
      <c r="Z30">
        <v>4.1632764085339886</v>
      </c>
      <c r="AA30">
        <v>20.935229856374423</v>
      </c>
      <c r="AB30">
        <v>22.228888812699282</v>
      </c>
      <c r="AC30">
        <v>21.317525698038931</v>
      </c>
      <c r="AD30">
        <v>15.527547330355244</v>
      </c>
      <c r="AE30">
        <v>20.19899330290492</v>
      </c>
      <c r="AF30">
        <v>21.941545996592847</v>
      </c>
      <c r="AG30">
        <v>24.545195511134491</v>
      </c>
      <c r="AH30">
        <v>24.313688452335978</v>
      </c>
      <c r="AI30">
        <v>26.862274457871216</v>
      </c>
      <c r="AJ30">
        <v>22.248153467377925</v>
      </c>
      <c r="AK30">
        <v>45.050829320492241</v>
      </c>
      <c r="AL30">
        <v>46.086838779563102</v>
      </c>
      <c r="AM30">
        <v>36.359669433263278</v>
      </c>
      <c r="AN30">
        <v>28.658435531985415</v>
      </c>
      <c r="AO30">
        <v>37.319887539536886</v>
      </c>
      <c r="AP30">
        <v>30.5958625941281</v>
      </c>
      <c r="AQ30">
        <v>35.469910254658103</v>
      </c>
      <c r="AR30">
        <v>14.086463090450549</v>
      </c>
      <c r="AS30">
        <v>31.410335218424716</v>
      </c>
      <c r="AT30">
        <v>23.220054799002167</v>
      </c>
      <c r="AU30">
        <v>42.202084814025113</v>
      </c>
      <c r="AV30">
        <v>22.77818557485795</v>
      </c>
      <c r="AW30">
        <v>26.18530078400773</v>
      </c>
      <c r="AX30">
        <v>17.181365017583396</v>
      </c>
      <c r="AY30">
        <v>33.608598767859483</v>
      </c>
      <c r="AZ30">
        <v>5.0316491869802533</v>
      </c>
      <c r="BA30">
        <v>26.00334448160535</v>
      </c>
    </row>
    <row r="31" spans="1:53" x14ac:dyDescent="0.55000000000000004">
      <c r="A31" s="2" t="s">
        <v>29</v>
      </c>
      <c r="F31">
        <v>1</v>
      </c>
      <c r="R31">
        <v>1</v>
      </c>
      <c r="X31">
        <v>13.844142700514464</v>
      </c>
      <c r="Y31">
        <v>16.847083552285863</v>
      </c>
      <c r="Z31">
        <v>17.743270731822697</v>
      </c>
      <c r="AA31">
        <v>12.733322242555314</v>
      </c>
      <c r="AB31">
        <v>27.196832036205297</v>
      </c>
      <c r="AC31">
        <v>18.967339797331778</v>
      </c>
      <c r="AD31">
        <v>14.842586683684322</v>
      </c>
      <c r="AE31">
        <v>8.7481337712750076</v>
      </c>
      <c r="AF31">
        <v>17.083688245315162</v>
      </c>
      <c r="AG31">
        <v>15.787743293003681</v>
      </c>
      <c r="AH31">
        <v>15.693867271124542</v>
      </c>
      <c r="AI31">
        <v>24.066793577222313</v>
      </c>
      <c r="AJ31">
        <v>26.407126248119273</v>
      </c>
      <c r="AK31">
        <v>30.094078830033887</v>
      </c>
      <c r="AL31">
        <v>86.600469398808443</v>
      </c>
      <c r="AM31">
        <v>26.757916859616</v>
      </c>
      <c r="AN31">
        <v>19.95566788200199</v>
      </c>
      <c r="AO31">
        <v>23.072943105939316</v>
      </c>
      <c r="AP31">
        <v>31.287545477620782</v>
      </c>
      <c r="AQ31">
        <v>23.164092752038631</v>
      </c>
      <c r="AR31">
        <v>7.3781609978869884</v>
      </c>
      <c r="AS31">
        <v>22.107819031226949</v>
      </c>
      <c r="AT31">
        <v>28.096757044125464</v>
      </c>
      <c r="AU31">
        <v>24.192134565268894</v>
      </c>
      <c r="AV31">
        <v>45.777940896609849</v>
      </c>
      <c r="AW31">
        <v>20.271801731505221</v>
      </c>
      <c r="AX31">
        <v>14.886134726347775</v>
      </c>
      <c r="AY31">
        <v>24.054048149604579</v>
      </c>
      <c r="AZ31">
        <v>7.7629811676621046</v>
      </c>
      <c r="BA31">
        <v>17.948382157392111</v>
      </c>
    </row>
    <row r="32" spans="1:53" x14ac:dyDescent="0.55000000000000004">
      <c r="A32" s="2" t="s">
        <v>30</v>
      </c>
      <c r="F32">
        <v>1</v>
      </c>
      <c r="S32">
        <v>1</v>
      </c>
      <c r="X32">
        <v>15.110272412920638</v>
      </c>
      <c r="Y32">
        <v>23.139779295848658</v>
      </c>
      <c r="Z32">
        <v>23.386867874544681</v>
      </c>
      <c r="AA32">
        <v>16.027560583374921</v>
      </c>
      <c r="AB32">
        <v>14.14012411286728</v>
      </c>
      <c r="AC32">
        <v>23.729678501129985</v>
      </c>
      <c r="AD32">
        <v>22.392044245905126</v>
      </c>
      <c r="AE32">
        <v>18.405280894083521</v>
      </c>
      <c r="AF32">
        <v>24.749787052810905</v>
      </c>
      <c r="AG32">
        <v>19.553305277923901</v>
      </c>
      <c r="AH32">
        <v>18.955421231582925</v>
      </c>
      <c r="AI32">
        <v>32.642567455719252</v>
      </c>
      <c r="AJ32">
        <v>30.734509643003694</v>
      </c>
      <c r="AK32">
        <v>30.548867487069735</v>
      </c>
      <c r="AL32">
        <v>27.772161039898897</v>
      </c>
      <c r="AM32">
        <v>27.75620703166744</v>
      </c>
      <c r="AN32">
        <v>21.081579383493537</v>
      </c>
      <c r="AO32">
        <v>31.339568120582605</v>
      </c>
      <c r="AP32">
        <v>35.248328961841104</v>
      </c>
      <c r="AQ32">
        <v>34.069062912851351</v>
      </c>
      <c r="AR32">
        <v>15.165973689591711</v>
      </c>
      <c r="AS32">
        <v>31.830382755511842</v>
      </c>
      <c r="AT32">
        <v>30.588271377745063</v>
      </c>
      <c r="AU32">
        <v>21.712864250177681</v>
      </c>
      <c r="AV32">
        <v>27.750591305766253</v>
      </c>
      <c r="AW32">
        <v>20.588563147921079</v>
      </c>
      <c r="AX32">
        <v>17.729352316569361</v>
      </c>
      <c r="AY32">
        <v>34.426748809367766</v>
      </c>
      <c r="AZ32">
        <v>12.874003372102994</v>
      </c>
      <c r="BA32">
        <v>29.943184107668131</v>
      </c>
    </row>
    <row r="33" spans="1:53" x14ac:dyDescent="0.55000000000000004">
      <c r="A33" s="2" t="s">
        <v>31</v>
      </c>
      <c r="G33">
        <v>1</v>
      </c>
      <c r="T33">
        <v>1</v>
      </c>
      <c r="X33">
        <v>5.8075398498777098</v>
      </c>
      <c r="Y33">
        <v>6.9550709406200744</v>
      </c>
      <c r="Z33">
        <v>6.0687591655234403</v>
      </c>
      <c r="AA33">
        <v>5.0607220096489769</v>
      </c>
      <c r="AB33">
        <v>4.3827784825316281</v>
      </c>
      <c r="AC33">
        <v>4.4708208792009918</v>
      </c>
      <c r="AD33">
        <v>4.4755371197617526</v>
      </c>
      <c r="AE33">
        <v>4.3454336049140467</v>
      </c>
      <c r="AF33">
        <v>6.7609401618398639</v>
      </c>
      <c r="AG33">
        <v>6.3070971418551638</v>
      </c>
      <c r="AH33">
        <v>2.8898543424421779</v>
      </c>
      <c r="AI33">
        <v>5.3170004966065223</v>
      </c>
      <c r="AJ33">
        <v>5.220387087949665</v>
      </c>
      <c r="AK33">
        <v>8.6242643124665594</v>
      </c>
      <c r="AL33">
        <v>13.436540891857737</v>
      </c>
      <c r="AM33">
        <v>8.2975634951732982</v>
      </c>
      <c r="AN33">
        <v>2.2484048723897914</v>
      </c>
      <c r="AO33">
        <v>3.9723339450974269</v>
      </c>
      <c r="AP33">
        <v>6.8772738810390051</v>
      </c>
      <c r="AQ33">
        <v>10.394059496150517</v>
      </c>
      <c r="AR33">
        <v>1.261928293913162</v>
      </c>
      <c r="AS33">
        <v>4.7343455454470948</v>
      </c>
      <c r="AT33">
        <v>4.3534535639798797</v>
      </c>
      <c r="AU33">
        <v>9.4739398246860933</v>
      </c>
      <c r="AV33">
        <v>4.2571976184650513</v>
      </c>
      <c r="AW33">
        <v>8.5390889161371835</v>
      </c>
      <c r="AX33">
        <v>2.6176209498446514</v>
      </c>
      <c r="AY33">
        <v>4.1454755975007647</v>
      </c>
      <c r="AZ33">
        <v>0.94511759494756098</v>
      </c>
      <c r="BA33">
        <v>5.6913607607688279</v>
      </c>
    </row>
    <row r="34" spans="1:53" x14ac:dyDescent="0.55000000000000004">
      <c r="A34" s="2" t="s">
        <v>32</v>
      </c>
      <c r="H34">
        <v>1</v>
      </c>
      <c r="T34">
        <v>1</v>
      </c>
      <c r="X34">
        <v>2.633887155266931</v>
      </c>
      <c r="Y34">
        <v>3.5989227535470314</v>
      </c>
      <c r="Z34">
        <v>3.0604569752590001</v>
      </c>
      <c r="AA34">
        <v>2.2070648255975156</v>
      </c>
      <c r="AB34">
        <v>3.1941920663763841</v>
      </c>
      <c r="AC34">
        <v>2.8926696799591749</v>
      </c>
      <c r="AD34">
        <v>2.6955966815571153</v>
      </c>
      <c r="AE34">
        <v>2.3455829032120463</v>
      </c>
      <c r="AF34">
        <v>3.9842419080068145</v>
      </c>
      <c r="AG34">
        <v>3.4364588812905486</v>
      </c>
      <c r="AH34">
        <v>2.9508248331444404</v>
      </c>
      <c r="AI34">
        <v>6.3472521105777187</v>
      </c>
      <c r="AJ34">
        <v>6.6020380248939956</v>
      </c>
      <c r="AK34">
        <v>5.1483636525771352</v>
      </c>
      <c r="AL34">
        <v>11.983209965697778</v>
      </c>
      <c r="AM34">
        <v>6.7069782353150709</v>
      </c>
      <c r="AN34">
        <v>2.9138009612197546</v>
      </c>
      <c r="AO34">
        <v>4.0215353977117418</v>
      </c>
      <c r="AP34">
        <v>8.4146289872239617</v>
      </c>
      <c r="AQ34">
        <v>8.6665755546444352</v>
      </c>
      <c r="AR34">
        <v>2.1268148047167883</v>
      </c>
      <c r="AS34">
        <v>6.5500778624702898</v>
      </c>
      <c r="AT34">
        <v>4.8195517932360037</v>
      </c>
      <c r="AU34">
        <v>9.5125562662876106</v>
      </c>
      <c r="AV34">
        <v>5.9757904466737353</v>
      </c>
      <c r="AW34">
        <v>7.2745513320700033</v>
      </c>
      <c r="AX34">
        <v>2.0034825361057051</v>
      </c>
      <c r="AY34">
        <v>4.2677065583082099</v>
      </c>
      <c r="AZ34">
        <v>1.861515160174892</v>
      </c>
      <c r="BA34">
        <v>5.6606358544546076</v>
      </c>
    </row>
    <row r="35" spans="1:53" x14ac:dyDescent="0.55000000000000004">
      <c r="A35" s="2" t="s">
        <v>33</v>
      </c>
      <c r="G35">
        <v>1</v>
      </c>
      <c r="V35">
        <v>1</v>
      </c>
      <c r="X35">
        <v>1.672851480138315</v>
      </c>
      <c r="Y35">
        <v>1.8066211245401995</v>
      </c>
      <c r="Z35">
        <v>1.7520932872888972</v>
      </c>
      <c r="AA35">
        <v>0.92996173681583771</v>
      </c>
      <c r="AB35">
        <v>1.2424143724071726</v>
      </c>
      <c r="AC35">
        <v>1.3543413282787782</v>
      </c>
      <c r="AD35">
        <v>1.1342267602637737</v>
      </c>
      <c r="AE35">
        <v>1.0678027556200145</v>
      </c>
      <c r="AF35">
        <v>1.8799244037478704</v>
      </c>
      <c r="AG35">
        <v>1.542828335963528</v>
      </c>
      <c r="AH35">
        <v>3.3813961297905384</v>
      </c>
      <c r="AI35">
        <v>2.4666859791425262</v>
      </c>
      <c r="AJ35">
        <v>3.5844104773628782</v>
      </c>
      <c r="AK35">
        <v>4.8817326556090599</v>
      </c>
      <c r="AL35">
        <v>4.2564542336161759</v>
      </c>
      <c r="AM35">
        <v>5.8928507818900719</v>
      </c>
      <c r="AN35">
        <v>2.1907109711634072</v>
      </c>
      <c r="AO35">
        <v>1.7095552344878755</v>
      </c>
      <c r="AP35">
        <v>3.839051527201963</v>
      </c>
      <c r="AQ35">
        <v>4.6971664161086055</v>
      </c>
      <c r="AR35">
        <v>2.2961113761843088</v>
      </c>
      <c r="AS35">
        <v>2.6662773543152203</v>
      </c>
      <c r="AT35">
        <v>4.1368134789187421</v>
      </c>
      <c r="AU35">
        <v>2.236081497275527</v>
      </c>
      <c r="AV35">
        <v>1.7783351004540142</v>
      </c>
      <c r="AW35">
        <v>5.3512243153866166</v>
      </c>
      <c r="AX35">
        <v>1.927088668100652</v>
      </c>
      <c r="AY35">
        <v>1.8410014418665619</v>
      </c>
      <c r="AZ35">
        <v>0.44233132340753867</v>
      </c>
      <c r="BA35">
        <v>4.3247572228714182</v>
      </c>
    </row>
    <row r="36" spans="1:53" x14ac:dyDescent="0.55000000000000004">
      <c r="A36" s="2" t="s">
        <v>34</v>
      </c>
      <c r="L36">
        <v>1</v>
      </c>
      <c r="O36">
        <v>1</v>
      </c>
      <c r="X36">
        <v>0.22538373956312729</v>
      </c>
      <c r="Y36">
        <v>0.30260115606936416</v>
      </c>
      <c r="Z36">
        <v>0.33135436870239843</v>
      </c>
      <c r="AA36">
        <v>0.22478234348139522</v>
      </c>
      <c r="AB36">
        <v>0.4271608324476292</v>
      </c>
      <c r="AC36">
        <v>0.28372639790041554</v>
      </c>
      <c r="AD36">
        <v>0.3028398213146139</v>
      </c>
      <c r="AE36">
        <v>0.17723840805357677</v>
      </c>
      <c r="AF36">
        <v>0.39013255962521293</v>
      </c>
      <c r="AG36">
        <v>0.33681834122391724</v>
      </c>
      <c r="AH36">
        <v>1.0955799017755949</v>
      </c>
      <c r="AI36">
        <v>0.4875848369475253</v>
      </c>
      <c r="AJ36">
        <v>0.80531903980303654</v>
      </c>
      <c r="AK36">
        <v>5.3679552345282682</v>
      </c>
      <c r="AL36">
        <v>1.9387073478967323</v>
      </c>
      <c r="AM36">
        <v>1.6335981191892568</v>
      </c>
      <c r="AN36">
        <v>0.55548765329797811</v>
      </c>
      <c r="AO36">
        <v>0.77516693349994148</v>
      </c>
      <c r="AP36">
        <v>4.2434850664184784</v>
      </c>
      <c r="AQ36">
        <v>5.7859550817730403</v>
      </c>
      <c r="AR36">
        <v>2.6280587553677326</v>
      </c>
      <c r="AS36">
        <v>0.47773748053438247</v>
      </c>
      <c r="AT36">
        <v>4.4298245614035086</v>
      </c>
      <c r="AU36">
        <v>2.1950959488272921</v>
      </c>
      <c r="AV36">
        <v>0.51783432563956178</v>
      </c>
      <c r="AW36">
        <v>1.1907814067550997</v>
      </c>
      <c r="AX36">
        <v>0.52528252927720309</v>
      </c>
      <c r="AY36">
        <v>0.68176257263948958</v>
      </c>
      <c r="AZ36">
        <v>0.11670191181093362</v>
      </c>
      <c r="BA36">
        <v>2.5789781198372084</v>
      </c>
    </row>
    <row r="37" spans="1:53" x14ac:dyDescent="0.55000000000000004">
      <c r="A37" s="2" t="s">
        <v>35</v>
      </c>
      <c r="L37">
        <v>1</v>
      </c>
      <c r="P37">
        <v>1</v>
      </c>
      <c r="X37">
        <v>1.5876697309606143</v>
      </c>
      <c r="Y37">
        <v>1.4866001050972149</v>
      </c>
      <c r="Z37">
        <v>0.95013955248592652</v>
      </c>
      <c r="AA37">
        <v>0.34355071258248765</v>
      </c>
      <c r="AB37">
        <v>0.93976068844927496</v>
      </c>
      <c r="AC37">
        <v>1.0204490777866881</v>
      </c>
      <c r="AD37">
        <v>0.87559029993618376</v>
      </c>
      <c r="AE37">
        <v>0.96799684340741365</v>
      </c>
      <c r="AF37">
        <v>1.3901458688245316</v>
      </c>
      <c r="AG37">
        <v>1.4832105909170612</v>
      </c>
      <c r="AH37">
        <v>1.3807035218066575</v>
      </c>
      <c r="AI37">
        <v>1.7076022181757986</v>
      </c>
      <c r="AJ37">
        <v>1.9473225276979895</v>
      </c>
      <c r="AK37">
        <v>1.4417246299268771</v>
      </c>
      <c r="AL37">
        <v>2.2561834266113014</v>
      </c>
      <c r="AM37">
        <v>1.9810850283190253</v>
      </c>
      <c r="AN37">
        <v>1.2157151143520053</v>
      </c>
      <c r="AO37">
        <v>1.1288023741653326</v>
      </c>
      <c r="AP37">
        <v>2.6065022421524664</v>
      </c>
      <c r="AQ37">
        <v>3.5541660972165277</v>
      </c>
      <c r="AR37">
        <v>1.2854440733419672</v>
      </c>
      <c r="AS37">
        <v>2.3576960904843864</v>
      </c>
      <c r="AT37">
        <v>2.2272318324949905</v>
      </c>
      <c r="AU37">
        <v>2.2956645344705047</v>
      </c>
      <c r="AV37">
        <v>1.5385504173123454</v>
      </c>
      <c r="AW37">
        <v>2.3433842381005463</v>
      </c>
      <c r="AX37">
        <v>0.95786814162313505</v>
      </c>
      <c r="AY37">
        <v>1.3159217022764014</v>
      </c>
      <c r="AZ37">
        <v>0.45089732232160717</v>
      </c>
      <c r="BA37">
        <v>2.3369061530402546</v>
      </c>
    </row>
    <row r="38" spans="1:53" x14ac:dyDescent="0.55000000000000004">
      <c r="A38" s="2" t="s">
        <v>36</v>
      </c>
      <c r="M38">
        <v>1</v>
      </c>
      <c r="O38">
        <v>1</v>
      </c>
      <c r="X38">
        <v>2.2543645104157881</v>
      </c>
      <c r="Y38">
        <v>1.7884918549658433</v>
      </c>
      <c r="Z38">
        <v>1.3316618572307111</v>
      </c>
      <c r="AA38">
        <v>1.6852437198469472</v>
      </c>
      <c r="AB38">
        <v>1.1380155655363937</v>
      </c>
      <c r="AC38">
        <v>1.0810490632062404</v>
      </c>
      <c r="AD38">
        <v>1.1139119336311423</v>
      </c>
      <c r="AE38">
        <v>1.0834790769099518</v>
      </c>
      <c r="AF38">
        <v>1.139666737649063</v>
      </c>
      <c r="AG38">
        <v>1.5349377520603191</v>
      </c>
      <c r="AH38">
        <v>1.4207908323888681</v>
      </c>
      <c r="AI38">
        <v>1.2225831815924515</v>
      </c>
      <c r="AJ38">
        <v>1.7615579264122556</v>
      </c>
      <c r="AK38">
        <v>13.668182628856787</v>
      </c>
      <c r="AL38">
        <v>2.7706264668712763</v>
      </c>
      <c r="AM38">
        <v>4.4137605528443702</v>
      </c>
      <c r="AN38">
        <v>5.8965860125952929</v>
      </c>
      <c r="AO38">
        <v>2.9466203287906594</v>
      </c>
      <c r="AP38">
        <v>5.0640917167273036</v>
      </c>
      <c r="AQ38">
        <v>8.4663568857910807</v>
      </c>
      <c r="AR38">
        <v>0.62452286824347347</v>
      </c>
      <c r="AS38">
        <v>1.5438283747233832</v>
      </c>
      <c r="AT38">
        <v>2.3511430090377461</v>
      </c>
      <c r="AU38">
        <v>15.181236673773988</v>
      </c>
      <c r="AV38">
        <v>0.84046978223635915</v>
      </c>
      <c r="AW38">
        <v>2.8528963697841192</v>
      </c>
      <c r="AX38">
        <v>3.8160230803373283</v>
      </c>
      <c r="AY38">
        <v>3.531043824004894</v>
      </c>
      <c r="AZ38">
        <v>0.20238333380961909</v>
      </c>
      <c r="BA38">
        <v>4.2687472297215621</v>
      </c>
    </row>
    <row r="39" spans="1:53" x14ac:dyDescent="0.55000000000000004">
      <c r="A39" s="2" t="s">
        <v>37</v>
      </c>
      <c r="M39">
        <v>1</v>
      </c>
      <c r="P39">
        <v>1</v>
      </c>
      <c r="X39">
        <v>2.7978198532512439</v>
      </c>
      <c r="Y39">
        <v>1.5126116657908564</v>
      </c>
      <c r="Z39">
        <v>1.5519892142485452</v>
      </c>
      <c r="AA39">
        <v>1.5059890201297621</v>
      </c>
      <c r="AB39">
        <v>2.0608050193712075</v>
      </c>
      <c r="AC39">
        <v>2.1276518189108407</v>
      </c>
      <c r="AD39">
        <v>1.6446500744522443</v>
      </c>
      <c r="AE39">
        <v>1.0790001279699697</v>
      </c>
      <c r="AF39">
        <v>1.592578790459966</v>
      </c>
      <c r="AG39">
        <v>1.4182228651586883</v>
      </c>
      <c r="AH39">
        <v>1.5285648323049155</v>
      </c>
      <c r="AI39">
        <v>3.5943966230756499</v>
      </c>
      <c r="AJ39">
        <v>4.8589454247025028</v>
      </c>
      <c r="AK39">
        <v>6.7212858926342074</v>
      </c>
      <c r="AL39">
        <v>6.1307095143527706</v>
      </c>
      <c r="AM39">
        <v>9.0095465393794747</v>
      </c>
      <c r="AN39">
        <v>4.9426168379184618</v>
      </c>
      <c r="AO39">
        <v>2.7768557928853137</v>
      </c>
      <c r="AP39">
        <v>5.9179076063964802</v>
      </c>
      <c r="AQ39">
        <v>4.7587809211425451</v>
      </c>
      <c r="AR39">
        <v>1.1169143207688639</v>
      </c>
      <c r="AS39">
        <v>5.5576387181378575</v>
      </c>
      <c r="AT39">
        <v>5.3075287285813602</v>
      </c>
      <c r="AU39">
        <v>8.0403932717365549</v>
      </c>
      <c r="AV39">
        <v>2.8975341869885543</v>
      </c>
      <c r="AW39">
        <v>4.8905733288745212</v>
      </c>
      <c r="AX39">
        <v>3.490644952029772</v>
      </c>
      <c r="AY39">
        <v>2.2531349674487702</v>
      </c>
      <c r="AZ39">
        <v>0.68049324150544388</v>
      </c>
      <c r="BA39">
        <v>2.6081919651851555</v>
      </c>
    </row>
    <row r="40" spans="1:53" x14ac:dyDescent="0.55000000000000004">
      <c r="A40" s="2" t="s">
        <v>38</v>
      </c>
      <c r="M40">
        <v>1</v>
      </c>
      <c r="Q40">
        <v>1</v>
      </c>
      <c r="X40">
        <v>0.36360377835877539</v>
      </c>
      <c r="Y40">
        <v>0.55960325801366262</v>
      </c>
      <c r="Z40">
        <v>0.41506220729457405</v>
      </c>
      <c r="AA40">
        <v>0.48576221371929246</v>
      </c>
      <c r="AB40">
        <v>0.40590393252648543</v>
      </c>
      <c r="AC40">
        <v>0.19697273456295109</v>
      </c>
      <c r="AD40">
        <v>0.44225696660285041</v>
      </c>
      <c r="AE40">
        <v>0.49264172674145801</v>
      </c>
      <c r="AF40">
        <v>0.49620687819420778</v>
      </c>
      <c r="AG40">
        <v>0.40518148342977378</v>
      </c>
      <c r="AH40">
        <v>1.0588506905091717</v>
      </c>
      <c r="AI40">
        <v>1.1072256248965402</v>
      </c>
      <c r="AJ40">
        <v>0.86812679524004932</v>
      </c>
      <c r="AK40">
        <v>0.8389847512038523</v>
      </c>
      <c r="AL40">
        <v>0.94619967503159419</v>
      </c>
      <c r="AM40">
        <v>0.67083140383998852</v>
      </c>
      <c r="AN40">
        <v>1.0562023533311236</v>
      </c>
      <c r="AO40">
        <v>0.97069389667694939</v>
      </c>
      <c r="AP40">
        <v>1.1020390896014891</v>
      </c>
      <c r="AQ40">
        <v>0.81254840326181033</v>
      </c>
      <c r="AR40">
        <v>0.87741121941244637</v>
      </c>
      <c r="AS40">
        <v>1.0846447012539955</v>
      </c>
      <c r="AT40">
        <v>0.98581973581973581</v>
      </c>
      <c r="AU40">
        <v>0.75309168443496799</v>
      </c>
      <c r="AV40">
        <v>0.39379604708696958</v>
      </c>
      <c r="AW40">
        <v>0.60167948575038077</v>
      </c>
      <c r="AX40">
        <v>0.81630475605176012</v>
      </c>
      <c r="AY40">
        <v>1.0824267051164416</v>
      </c>
      <c r="AZ40">
        <v>0.10325636555882606</v>
      </c>
      <c r="BA40">
        <v>0.70026594673006404</v>
      </c>
    </row>
    <row r="41" spans="1:53" x14ac:dyDescent="0.55000000000000004">
      <c r="A41" s="2" t="s">
        <v>39</v>
      </c>
      <c r="G41">
        <v>1</v>
      </c>
      <c r="W41">
        <v>1</v>
      </c>
      <c r="X41">
        <v>0.23128742514970058</v>
      </c>
      <c r="Y41">
        <v>0.32116395165528117</v>
      </c>
      <c r="Z41">
        <v>0.22449027863191257</v>
      </c>
      <c r="AA41">
        <v>0.18047468529917374</v>
      </c>
      <c r="AB41">
        <v>0.26754551376555696</v>
      </c>
      <c r="AC41">
        <v>0.19009258584238536</v>
      </c>
      <c r="AD41">
        <v>0.17801531589023611</v>
      </c>
      <c r="AE41">
        <v>0.18798788550953377</v>
      </c>
      <c r="AF41">
        <v>0.44934518739352641</v>
      </c>
      <c r="AG41">
        <v>0.23531474662458357</v>
      </c>
      <c r="AH41">
        <v>0.34281996390043235</v>
      </c>
      <c r="AI41">
        <v>0.3365750703525906</v>
      </c>
      <c r="AJ41">
        <v>0.45238339488442075</v>
      </c>
      <c r="AK41">
        <v>0.37541243088995896</v>
      </c>
      <c r="AL41">
        <v>0.88509658783173861</v>
      </c>
      <c r="AM41">
        <v>0.3837940369750294</v>
      </c>
      <c r="AN41">
        <v>9.6403712296983773E-2</v>
      </c>
      <c r="AO41">
        <v>0.16781209730953961</v>
      </c>
      <c r="AP41">
        <v>0.59161096539470348</v>
      </c>
      <c r="AQ41">
        <v>0.68689353560202271</v>
      </c>
      <c r="AR41">
        <v>0.14405118942130735</v>
      </c>
      <c r="AS41">
        <v>0.30240349151708873</v>
      </c>
      <c r="AT41">
        <v>0.46395125342493765</v>
      </c>
      <c r="AU41">
        <v>0.21593224354418383</v>
      </c>
      <c r="AV41">
        <v>0.34416714242992685</v>
      </c>
      <c r="AW41">
        <v>0.47983316612789356</v>
      </c>
      <c r="AX41">
        <v>9.2218921779507676E-2</v>
      </c>
      <c r="AY41">
        <v>0.16996548258836894</v>
      </c>
      <c r="AZ41">
        <v>8.7538936358700317E-2</v>
      </c>
      <c r="BA41">
        <v>0.2674376435507918</v>
      </c>
    </row>
    <row r="42" spans="1:53" x14ac:dyDescent="0.55000000000000004">
      <c r="A42" s="2" t="s">
        <v>40</v>
      </c>
      <c r="T42">
        <v>1</v>
      </c>
      <c r="X42">
        <v>0.30858353715105002</v>
      </c>
      <c r="Y42">
        <v>0.54452180767209668</v>
      </c>
      <c r="Z42">
        <v>0.3900018922370973</v>
      </c>
      <c r="AA42">
        <v>0.31063882881384125</v>
      </c>
      <c r="AB42">
        <v>0.39693832070490626</v>
      </c>
      <c r="AC42">
        <v>0.21120689655172412</v>
      </c>
      <c r="AD42">
        <v>0.26878323760901934</v>
      </c>
      <c r="AE42">
        <v>0.2903425329522672</v>
      </c>
      <c r="AF42">
        <v>0.59295144804088584</v>
      </c>
      <c r="AG42">
        <v>0.31377126073996142</v>
      </c>
      <c r="AH42">
        <v>0.37392435881291192</v>
      </c>
      <c r="AI42">
        <v>0.59625889753352102</v>
      </c>
      <c r="AJ42">
        <v>0.56963821638626722</v>
      </c>
      <c r="AK42">
        <v>0.67354423042625289</v>
      </c>
      <c r="AL42">
        <v>0.86816212312691809</v>
      </c>
      <c r="AM42">
        <v>0.4705678053645852</v>
      </c>
      <c r="AN42">
        <v>0.13412537288697382</v>
      </c>
      <c r="AO42">
        <v>0.26212464367995625</v>
      </c>
      <c r="AP42">
        <v>0.89843683898807003</v>
      </c>
      <c r="AQ42">
        <v>2.1122044553778871</v>
      </c>
      <c r="AR42">
        <v>0.15568127598664031</v>
      </c>
      <c r="AS42">
        <v>0.50749938529628724</v>
      </c>
      <c r="AT42">
        <v>0.59445671287776547</v>
      </c>
      <c r="AU42">
        <v>0.41261549395877756</v>
      </c>
      <c r="AV42">
        <v>0.387101378354131</v>
      </c>
      <c r="AW42">
        <v>0.41756771820309885</v>
      </c>
      <c r="AX42">
        <v>0.16713612619072007</v>
      </c>
      <c r="AY42">
        <v>0.3043212303927994</v>
      </c>
      <c r="AZ42">
        <v>9.3325808018746612E-2</v>
      </c>
      <c r="BA42">
        <v>0.97960067695531294</v>
      </c>
    </row>
    <row r="43" spans="1:53" x14ac:dyDescent="0.55000000000000004">
      <c r="A43" s="2" t="s">
        <v>41</v>
      </c>
      <c r="L43">
        <v>1</v>
      </c>
      <c r="U43">
        <v>1</v>
      </c>
      <c r="X43">
        <v>0.15410727840094457</v>
      </c>
      <c r="Y43">
        <v>0.21889122438255387</v>
      </c>
      <c r="Z43">
        <v>0.2039240266805431</v>
      </c>
      <c r="AA43">
        <v>0.123222702822603</v>
      </c>
      <c r="AB43">
        <v>0.13870984331607639</v>
      </c>
      <c r="AC43">
        <v>7.6499052270904727E-2</v>
      </c>
      <c r="AD43">
        <v>0.10446075303126995</v>
      </c>
      <c r="AE43">
        <v>0.11219767094655121</v>
      </c>
      <c r="AF43">
        <v>0.333621699318569</v>
      </c>
      <c r="AG43">
        <v>0.2138567420655795</v>
      </c>
      <c r="AH43">
        <v>0.36956932376275026</v>
      </c>
      <c r="AI43">
        <v>0.30509228604535671</v>
      </c>
      <c r="AJ43">
        <v>0.52657810149090412</v>
      </c>
      <c r="AK43">
        <v>0.23372570001783483</v>
      </c>
      <c r="AL43">
        <v>0.44385268098934827</v>
      </c>
      <c r="AM43">
        <v>0.5164570940049158</v>
      </c>
      <c r="AN43">
        <v>0.17046113689095127</v>
      </c>
      <c r="AO43">
        <v>0.21150767308368151</v>
      </c>
      <c r="AP43">
        <v>0.68408917844149253</v>
      </c>
      <c r="AQ43">
        <v>0.81906291285135069</v>
      </c>
      <c r="AR43">
        <v>0.19025628791493424</v>
      </c>
      <c r="AS43">
        <v>0.38543971805589705</v>
      </c>
      <c r="AT43">
        <v>0.4714452214452215</v>
      </c>
      <c r="AU43">
        <v>0.2056977019663587</v>
      </c>
      <c r="AV43">
        <v>0.27210939836337439</v>
      </c>
      <c r="AW43">
        <v>0.45364693642477616</v>
      </c>
      <c r="AX43">
        <v>0.23329577657140907</v>
      </c>
      <c r="AY43">
        <v>0.20981343120548782</v>
      </c>
      <c r="AZ43">
        <v>7.0864172834566919E-2</v>
      </c>
      <c r="BA43">
        <v>0.48070878833057984</v>
      </c>
    </row>
    <row r="44" spans="1:53" x14ac:dyDescent="0.55000000000000004">
      <c r="A44" s="2" t="s">
        <v>42</v>
      </c>
      <c r="M44">
        <v>1</v>
      </c>
      <c r="T44">
        <v>1</v>
      </c>
      <c r="X44">
        <v>0.72663827275027415</v>
      </c>
      <c r="Y44">
        <v>0.77829742511823441</v>
      </c>
      <c r="Z44">
        <v>0.54334405601021807</v>
      </c>
      <c r="AA44">
        <v>0.69838629179836964</v>
      </c>
      <c r="AB44">
        <v>0.46202043405218229</v>
      </c>
      <c r="AC44">
        <v>0.44131369833053874</v>
      </c>
      <c r="AD44">
        <v>0.29957455860455223</v>
      </c>
      <c r="AE44">
        <v>0.4413257688862347</v>
      </c>
      <c r="AF44">
        <v>0.58693568994889267</v>
      </c>
      <c r="AG44">
        <v>0.54725583026477298</v>
      </c>
      <c r="AH44">
        <v>0.64160685052260424</v>
      </c>
      <c r="AI44">
        <v>0.47438338023506044</v>
      </c>
      <c r="AJ44">
        <v>0.89753453699904251</v>
      </c>
      <c r="AK44">
        <v>4.8962234706616732</v>
      </c>
      <c r="AL44">
        <v>1.0732081603177468</v>
      </c>
      <c r="AM44">
        <v>1.4255690521141311</v>
      </c>
      <c r="AN44">
        <v>0.72385647994696722</v>
      </c>
      <c r="AO44">
        <v>0.83329103049709086</v>
      </c>
      <c r="AP44">
        <v>0.99248032828496491</v>
      </c>
      <c r="AQ44">
        <v>3.8831943874994308</v>
      </c>
      <c r="AR44">
        <v>0.23468918274146275</v>
      </c>
      <c r="AS44">
        <v>0.38867715761003196</v>
      </c>
      <c r="AT44">
        <v>1.0480309164519692</v>
      </c>
      <c r="AU44">
        <v>6.0392087183131959</v>
      </c>
      <c r="AV44">
        <v>0.38443710409700133</v>
      </c>
      <c r="AW44">
        <v>1.0153085869282503</v>
      </c>
      <c r="AX44">
        <v>0.7596111168015296</v>
      </c>
      <c r="AY44">
        <v>0.83148730720496355</v>
      </c>
      <c r="AZ44">
        <v>0.12156002629097248</v>
      </c>
      <c r="BA44">
        <v>1.9161260426320665</v>
      </c>
    </row>
    <row r="45" spans="1:53" x14ac:dyDescent="0.55000000000000004">
      <c r="A45" s="2" t="s">
        <v>43</v>
      </c>
      <c r="F45">
        <v>1</v>
      </c>
      <c r="G45">
        <v>1</v>
      </c>
      <c r="X45">
        <v>0.44404149447583707</v>
      </c>
      <c r="Y45">
        <v>0.45254860746190223</v>
      </c>
      <c r="Z45">
        <v>0.33424003027579358</v>
      </c>
      <c r="AA45">
        <v>0.32540342705040759</v>
      </c>
      <c r="AB45">
        <v>0.29956800493708641</v>
      </c>
      <c r="AC45">
        <v>0.32405044834876429</v>
      </c>
      <c r="AD45">
        <v>0.27521803871516698</v>
      </c>
      <c r="AE45">
        <v>0.29554664505396067</v>
      </c>
      <c r="AF45">
        <v>0.18320112862010221</v>
      </c>
      <c r="AG45">
        <v>0.60145975802209362</v>
      </c>
      <c r="AH45">
        <v>0.21461402845989169</v>
      </c>
      <c r="AI45">
        <v>0.38852218175798708</v>
      </c>
      <c r="AJ45">
        <v>0.22853405826836273</v>
      </c>
      <c r="AK45">
        <v>0.7584158195113252</v>
      </c>
      <c r="AL45">
        <v>0.64752662935547933</v>
      </c>
      <c r="AM45">
        <v>0.49434510027428491</v>
      </c>
      <c r="AN45">
        <v>0.35064840901557837</v>
      </c>
      <c r="AO45">
        <v>0.32317739857081496</v>
      </c>
      <c r="AP45">
        <v>0.24719730941704035</v>
      </c>
      <c r="AQ45">
        <v>0.93018541296524071</v>
      </c>
      <c r="AR45">
        <v>0.5825523140890192</v>
      </c>
      <c r="AS45">
        <v>0.4037066633882469</v>
      </c>
      <c r="AT45">
        <v>0.34932319142845458</v>
      </c>
      <c r="AU45">
        <v>0.44899312959014448</v>
      </c>
      <c r="AV45">
        <v>0.44260256096566353</v>
      </c>
      <c r="AW45">
        <v>0.33853528034778729</v>
      </c>
      <c r="AX45">
        <v>0.25091331216497659</v>
      </c>
      <c r="AY45">
        <v>0.29053611220343428</v>
      </c>
      <c r="AZ45">
        <v>6.7257737261738074E-2</v>
      </c>
      <c r="BA45">
        <v>0.93829834387718103</v>
      </c>
    </row>
    <row r="46" spans="1:53" x14ac:dyDescent="0.55000000000000004">
      <c r="A46" s="2" t="s">
        <v>44</v>
      </c>
      <c r="G46">
        <v>2</v>
      </c>
      <c r="X46">
        <v>0.17477017795395125</v>
      </c>
      <c r="Y46">
        <v>0.17091434576983711</v>
      </c>
      <c r="Z46">
        <v>0.13032783007710866</v>
      </c>
      <c r="AA46">
        <v>0.14559418843231853</v>
      </c>
      <c r="AB46">
        <v>8.7898995440052113E-2</v>
      </c>
      <c r="AC46">
        <v>8.0611649777648176E-2</v>
      </c>
      <c r="AD46">
        <v>0.46290151031695381</v>
      </c>
      <c r="AE46">
        <v>7.3360917971249412E-2</v>
      </c>
      <c r="AF46">
        <v>0.19322295570698467</v>
      </c>
      <c r="AG46">
        <v>0.11610117482027003</v>
      </c>
      <c r="AH46">
        <v>0.10533937791210177</v>
      </c>
      <c r="AI46">
        <v>0.11821304419798047</v>
      </c>
      <c r="AJ46">
        <v>0.30666119545889753</v>
      </c>
      <c r="AK46">
        <v>0.19046504369538078</v>
      </c>
      <c r="AL46">
        <v>0.17795630980321359</v>
      </c>
      <c r="AM46">
        <v>0.11407758344316604</v>
      </c>
      <c r="AN46">
        <v>0.15275936360623135</v>
      </c>
      <c r="AO46">
        <v>0.18285563669022611</v>
      </c>
      <c r="AP46">
        <v>0.59809417040358748</v>
      </c>
      <c r="AQ46">
        <v>0.12923101453236754</v>
      </c>
      <c r="AR46">
        <v>0.10741428668802398</v>
      </c>
      <c r="AS46">
        <v>7.4813539873780838E-2</v>
      </c>
      <c r="AT46">
        <v>0.62452459820880868</v>
      </c>
      <c r="AU46">
        <v>7.7307510068704094E-2</v>
      </c>
      <c r="AV46">
        <v>0.11681347361552892</v>
      </c>
      <c r="AW46">
        <v>0.38970014491138111</v>
      </c>
      <c r="AX46">
        <v>0.12609682816074294</v>
      </c>
      <c r="AY46">
        <v>0.33834709660505963</v>
      </c>
      <c r="AZ46">
        <v>7.4021947246592168E-2</v>
      </c>
      <c r="BA46">
        <v>0.18969859370592737</v>
      </c>
    </row>
    <row r="47" spans="1:53" x14ac:dyDescent="0.55000000000000004">
      <c r="A47" s="2" t="s">
        <v>45</v>
      </c>
      <c r="F47">
        <v>1</v>
      </c>
      <c r="R47">
        <v>1</v>
      </c>
      <c r="X47">
        <v>0.1571961710382053</v>
      </c>
      <c r="Y47">
        <v>0.19436416184971098</v>
      </c>
      <c r="Z47">
        <v>0.19549174511566297</v>
      </c>
      <c r="AA47">
        <v>0.20272555869794268</v>
      </c>
      <c r="AB47">
        <v>0.18310076456269073</v>
      </c>
      <c r="AC47">
        <v>0.16784829044251659</v>
      </c>
      <c r="AD47">
        <v>0.39551159327802599</v>
      </c>
      <c r="AE47">
        <v>0.16960286652732159</v>
      </c>
      <c r="AF47">
        <v>0.24445006388415674</v>
      </c>
      <c r="AG47">
        <v>0.2767074346834999</v>
      </c>
      <c r="AH47">
        <v>0.20529530285858205</v>
      </c>
      <c r="AI47">
        <v>0.31373117033603709</v>
      </c>
      <c r="AJ47">
        <v>0.31038845575160717</v>
      </c>
      <c r="AK47">
        <v>0.55188826466916352</v>
      </c>
      <c r="AL47">
        <v>0.48218992597941862</v>
      </c>
      <c r="AM47">
        <v>0.3438891461546682</v>
      </c>
      <c r="AN47">
        <v>0.69079383493536628</v>
      </c>
      <c r="AO47">
        <v>0.46649615369596631</v>
      </c>
      <c r="AP47">
        <v>0.62245113799813856</v>
      </c>
      <c r="AQ47">
        <v>0.34763792082365269</v>
      </c>
      <c r="AR47">
        <v>0.24780178583600301</v>
      </c>
      <c r="AS47">
        <v>0.31453364478321449</v>
      </c>
      <c r="AT47">
        <v>0.46614934772829508</v>
      </c>
      <c r="AU47">
        <v>0.39503672115612415</v>
      </c>
      <c r="AV47">
        <v>0.47017644020335475</v>
      </c>
      <c r="AW47">
        <v>0.45537472596886258</v>
      </c>
      <c r="AX47">
        <v>0.30945064700058039</v>
      </c>
      <c r="AY47">
        <v>0.54209813431205489</v>
      </c>
      <c r="AZ47">
        <v>6.6451147372331598E-2</v>
      </c>
      <c r="BA47">
        <v>0.79760849417737834</v>
      </c>
    </row>
    <row r="49" spans="1:31" x14ac:dyDescent="0.55000000000000004">
      <c r="A49" s="6" t="s">
        <v>129</v>
      </c>
      <c r="B49" t="s">
        <v>90</v>
      </c>
      <c r="C49" t="s">
        <v>91</v>
      </c>
      <c r="D49" t="s">
        <v>92</v>
      </c>
      <c r="E49" t="s">
        <v>93</v>
      </c>
      <c r="F49" t="s">
        <v>94</v>
      </c>
      <c r="G49" t="s">
        <v>95</v>
      </c>
      <c r="H49" t="s">
        <v>96</v>
      </c>
      <c r="I49" t="s">
        <v>97</v>
      </c>
      <c r="J49" t="s">
        <v>98</v>
      </c>
      <c r="K49" t="s">
        <v>99</v>
      </c>
      <c r="L49" t="s">
        <v>110</v>
      </c>
      <c r="M49" t="s">
        <v>111</v>
      </c>
      <c r="N49" t="s">
        <v>112</v>
      </c>
      <c r="O49" t="s">
        <v>113</v>
      </c>
      <c r="P49" t="s">
        <v>114</v>
      </c>
      <c r="Q49" t="s">
        <v>115</v>
      </c>
      <c r="R49" t="s">
        <v>116</v>
      </c>
      <c r="S49" t="s">
        <v>117</v>
      </c>
      <c r="T49" t="s">
        <v>118</v>
      </c>
      <c r="U49" t="s">
        <v>119</v>
      </c>
      <c r="V49" t="s">
        <v>100</v>
      </c>
      <c r="W49" t="s">
        <v>101</v>
      </c>
      <c r="X49" t="s">
        <v>102</v>
      </c>
      <c r="Y49" t="s">
        <v>103</v>
      </c>
      <c r="Z49" t="s">
        <v>104</v>
      </c>
      <c r="AA49" t="s">
        <v>105</v>
      </c>
      <c r="AB49" t="s">
        <v>106</v>
      </c>
      <c r="AC49" t="s">
        <v>107</v>
      </c>
      <c r="AD49" t="s">
        <v>108</v>
      </c>
      <c r="AE49" t="s">
        <v>109</v>
      </c>
    </row>
    <row r="50" spans="1:31" x14ac:dyDescent="0.55000000000000004">
      <c r="A50" s="1" t="s">
        <v>47</v>
      </c>
      <c r="B50">
        <f>$B2*X2+X3+X4+X5+X6+X12+X13+X23</f>
        <v>211.18410010963984</v>
      </c>
      <c r="C50">
        <f>$B2*Y2+Y3+Y4+Y5+Y6+Y12+Y13+Y23</f>
        <v>283.55128744088279</v>
      </c>
      <c r="D50">
        <f t="shared" ref="D50:AE50" si="0">$B2*Z2+Z3+Z4+Z5+Z6+Z12+Z13+Z23</f>
        <v>234.18807654099061</v>
      </c>
      <c r="E50">
        <f t="shared" si="0"/>
        <v>184.48351633117062</v>
      </c>
      <c r="F50">
        <f t="shared" si="0"/>
        <v>105.4282922480886</v>
      </c>
      <c r="G50">
        <f t="shared" si="0"/>
        <v>185.95784428081942</v>
      </c>
      <c r="H50">
        <f t="shared" si="0"/>
        <v>160.17563284407572</v>
      </c>
      <c r="I50">
        <f t="shared" si="0"/>
        <v>217.21036130188116</v>
      </c>
      <c r="J50">
        <f t="shared" si="0"/>
        <v>248.03224818994892</v>
      </c>
      <c r="K50">
        <f t="shared" si="0"/>
        <v>190.73489829914081</v>
      </c>
      <c r="L50">
        <f t="shared" si="0"/>
        <v>51.610649372455185</v>
      </c>
      <c r="M50">
        <f t="shared" si="0"/>
        <v>48.656807647740443</v>
      </c>
      <c r="N50">
        <f t="shared" si="0"/>
        <v>32.790880180549856</v>
      </c>
      <c r="O50">
        <f t="shared" si="0"/>
        <v>48.248093900481535</v>
      </c>
      <c r="P50">
        <f t="shared" si="0"/>
        <v>45.315923451886626</v>
      </c>
      <c r="Q50">
        <f t="shared" si="0"/>
        <v>64.928205036868164</v>
      </c>
      <c r="R50">
        <f t="shared" si="0"/>
        <v>55.165623964202851</v>
      </c>
      <c r="S50">
        <f t="shared" si="0"/>
        <v>43.087147096723811</v>
      </c>
      <c r="T50">
        <f t="shared" si="0"/>
        <v>87.04416617311108</v>
      </c>
      <c r="U50">
        <f t="shared" si="0"/>
        <v>40.823037674821187</v>
      </c>
      <c r="V50">
        <f t="shared" si="0"/>
        <v>24.843764910367394</v>
      </c>
      <c r="W50">
        <f t="shared" si="0"/>
        <v>58.720832308827141</v>
      </c>
      <c r="X50">
        <f t="shared" si="0"/>
        <v>45.891577720525092</v>
      </c>
      <c r="Y50">
        <f t="shared" si="0"/>
        <v>43.520421701018712</v>
      </c>
      <c r="Z50">
        <f t="shared" si="0"/>
        <v>21.880563031835358</v>
      </c>
      <c r="AA50">
        <f t="shared" si="0"/>
        <v>61.67962508824732</v>
      </c>
      <c r="AB50">
        <f t="shared" si="0"/>
        <v>38.595744136023761</v>
      </c>
      <c r="AC50">
        <f t="shared" si="0"/>
        <v>36.323240267400706</v>
      </c>
      <c r="AD50">
        <f t="shared" si="0"/>
        <v>9.9068670877032563</v>
      </c>
      <c r="AE50">
        <f t="shared" si="0"/>
        <v>35.375146069226744</v>
      </c>
    </row>
    <row r="51" spans="1:31" x14ac:dyDescent="0.55000000000000004">
      <c r="A51" s="1" t="s">
        <v>49</v>
      </c>
      <c r="B51">
        <f>X3</f>
        <v>2.1824660538078771</v>
      </c>
      <c r="C51">
        <f t="shared" ref="C51:AE51" si="1">Y3</f>
        <v>5.3478717813977932</v>
      </c>
      <c r="D51">
        <f t="shared" si="1"/>
        <v>2.0912767869814086</v>
      </c>
      <c r="E51">
        <f t="shared" si="1"/>
        <v>1.7940719791493371</v>
      </c>
      <c r="F51">
        <f t="shared" si="1"/>
        <v>1.4186409298179448</v>
      </c>
      <c r="G51">
        <f t="shared" si="1"/>
        <v>2.0840016038492384</v>
      </c>
      <c r="H51">
        <f t="shared" si="1"/>
        <v>2.40427568602425</v>
      </c>
      <c r="I51">
        <f t="shared" si="1"/>
        <v>1.5908800068250648</v>
      </c>
      <c r="J51">
        <f t="shared" si="1"/>
        <v>4.581958049403748</v>
      </c>
      <c r="K51">
        <f t="shared" si="1"/>
        <v>2.057140978432404</v>
      </c>
      <c r="L51">
        <f t="shared" si="1"/>
        <v>4.3101204718129535</v>
      </c>
      <c r="M51">
        <f t="shared" si="1"/>
        <v>2.2366950835954311</v>
      </c>
      <c r="N51">
        <f t="shared" si="1"/>
        <v>0.71808747093420866</v>
      </c>
      <c r="O51">
        <f t="shared" si="1"/>
        <v>1.5792759051186018</v>
      </c>
      <c r="P51">
        <f t="shared" si="1"/>
        <v>1.5836793645062286</v>
      </c>
      <c r="Q51">
        <f t="shared" si="1"/>
        <v>2.9413493392227408</v>
      </c>
      <c r="R51">
        <f t="shared" si="1"/>
        <v>2.2241672190918127</v>
      </c>
      <c r="S51">
        <f t="shared" si="1"/>
        <v>1.7964387520012497</v>
      </c>
      <c r="T51">
        <f t="shared" si="1"/>
        <v>2.646480243675438</v>
      </c>
      <c r="U51">
        <f t="shared" si="1"/>
        <v>3.06318618741743</v>
      </c>
      <c r="V51">
        <f t="shared" si="1"/>
        <v>0.93245177561175119</v>
      </c>
      <c r="W51">
        <f t="shared" si="1"/>
        <v>2.8641094992213754</v>
      </c>
      <c r="X51">
        <f t="shared" si="1"/>
        <v>2.0423874371242792</v>
      </c>
      <c r="Y51">
        <f t="shared" si="1"/>
        <v>1.2999289267945984</v>
      </c>
      <c r="Z51">
        <f t="shared" si="1"/>
        <v>0.42746649267324582</v>
      </c>
      <c r="AA51">
        <f t="shared" si="1"/>
        <v>3.0392375431947385</v>
      </c>
      <c r="AB51">
        <f t="shared" si="1"/>
        <v>1.61878179521322</v>
      </c>
      <c r="AC51">
        <f t="shared" si="1"/>
        <v>1.2023200943767205</v>
      </c>
      <c r="AD51">
        <f t="shared" si="1"/>
        <v>0.16223959077529793</v>
      </c>
      <c r="AE51">
        <f t="shared" si="1"/>
        <v>2.4375428133940442</v>
      </c>
    </row>
    <row r="52" spans="1:31" x14ac:dyDescent="0.55000000000000004">
      <c r="A52" s="1" t="s">
        <v>57</v>
      </c>
      <c r="B52">
        <f>X7+X16</f>
        <v>11.876844901745805</v>
      </c>
      <c r="C52">
        <f t="shared" ref="C52:AE52" si="2">Y7+Y16</f>
        <v>16.563715186547554</v>
      </c>
      <c r="D52">
        <f t="shared" si="2"/>
        <v>11.777756752921141</v>
      </c>
      <c r="E52">
        <f t="shared" si="2"/>
        <v>7.3172794321521657</v>
      </c>
      <c r="F52">
        <f t="shared" si="2"/>
        <v>8.1904206809065041</v>
      </c>
      <c r="G52">
        <f t="shared" si="2"/>
        <v>8.3286250637894579</v>
      </c>
      <c r="H52">
        <f t="shared" si="2"/>
        <v>8.1049776643267393</v>
      </c>
      <c r="I52">
        <f t="shared" si="2"/>
        <v>7.7323721366719278</v>
      </c>
      <c r="J52">
        <f t="shared" si="2"/>
        <v>10.051373509369677</v>
      </c>
      <c r="K52">
        <f t="shared" si="2"/>
        <v>8.9742240925828511</v>
      </c>
      <c r="L52">
        <f t="shared" si="2"/>
        <v>1.9515279351886832</v>
      </c>
      <c r="M52">
        <f t="shared" si="2"/>
        <v>2.5923895050488328</v>
      </c>
      <c r="N52">
        <f t="shared" si="2"/>
        <v>4.7265250991656407</v>
      </c>
      <c r="O52">
        <f t="shared" si="2"/>
        <v>4.6699438202247192</v>
      </c>
      <c r="P52">
        <f t="shared" si="2"/>
        <v>6.4118703737136666</v>
      </c>
      <c r="Q52">
        <f t="shared" si="2"/>
        <v>4.3437644712000854</v>
      </c>
      <c r="R52">
        <f t="shared" si="2"/>
        <v>1.93260067948293</v>
      </c>
      <c r="S52">
        <f t="shared" si="2"/>
        <v>1.0490354953336716</v>
      </c>
      <c r="T52">
        <f t="shared" si="2"/>
        <v>1.5309226668922922</v>
      </c>
      <c r="U52">
        <f t="shared" si="2"/>
        <v>0.53464590756685337</v>
      </c>
      <c r="V52">
        <f t="shared" si="2"/>
        <v>0.74467486878876699</v>
      </c>
      <c r="W52">
        <f t="shared" si="2"/>
        <v>3.2657261699860669</v>
      </c>
      <c r="X52">
        <f t="shared" si="2"/>
        <v>1.1646536212325689</v>
      </c>
      <c r="Y52">
        <f t="shared" si="2"/>
        <v>4.6884624496564795</v>
      </c>
      <c r="Z52">
        <f t="shared" si="2"/>
        <v>2.8115909523421143</v>
      </c>
      <c r="AA52">
        <f t="shared" si="2"/>
        <v>2.3762958421580649</v>
      </c>
      <c r="AB52">
        <f t="shared" si="2"/>
        <v>1.1772593806548535</v>
      </c>
      <c r="AC52">
        <f t="shared" si="2"/>
        <v>1.0005920391488619</v>
      </c>
      <c r="AD52">
        <f t="shared" si="2"/>
        <v>1.1900237190295202</v>
      </c>
      <c r="AE52">
        <f t="shared" si="2"/>
        <v>0.25579542249264614</v>
      </c>
    </row>
    <row r="53" spans="1:31" x14ac:dyDescent="0.55000000000000004">
      <c r="A53" s="1" t="s">
        <v>59</v>
      </c>
      <c r="B53">
        <f>X8+X24+X25</f>
        <v>4.0807961541705318</v>
      </c>
      <c r="C53">
        <f t="shared" ref="C53:AE53" si="3">Y8+Y24+Y25</f>
        <v>3.2673279033105618</v>
      </c>
      <c r="D53">
        <f t="shared" si="3"/>
        <v>5.6081413501111683</v>
      </c>
      <c r="E53">
        <f t="shared" si="3"/>
        <v>2.3128847113625022</v>
      </c>
      <c r="F53">
        <f t="shared" si="3"/>
        <v>3.0232025919703771</v>
      </c>
      <c r="G53">
        <f t="shared" si="3"/>
        <v>4.3290989283370997</v>
      </c>
      <c r="H53">
        <f t="shared" si="3"/>
        <v>2.4677940863646031</v>
      </c>
      <c r="I53">
        <f t="shared" si="3"/>
        <v>3.5175745425073588</v>
      </c>
      <c r="J53">
        <f t="shared" si="3"/>
        <v>4.7567610732538332</v>
      </c>
      <c r="K53">
        <f t="shared" si="3"/>
        <v>3.7364544976328249</v>
      </c>
      <c r="L53">
        <f t="shared" si="3"/>
        <v>3.0703416866053814</v>
      </c>
      <c r="M53">
        <f t="shared" si="3"/>
        <v>2.5294446283727861</v>
      </c>
      <c r="N53">
        <f t="shared" si="3"/>
        <v>2.8894559567774585</v>
      </c>
      <c r="O53">
        <f t="shared" si="3"/>
        <v>3.7576132512930269</v>
      </c>
      <c r="P53">
        <f t="shared" si="3"/>
        <v>3.9845640007221519</v>
      </c>
      <c r="Q53">
        <f t="shared" si="3"/>
        <v>4.5094931072560822</v>
      </c>
      <c r="R53">
        <f t="shared" si="3"/>
        <v>3.4390847696387139</v>
      </c>
      <c r="S53">
        <f t="shared" si="3"/>
        <v>2.6291635753055567</v>
      </c>
      <c r="T53">
        <f t="shared" si="3"/>
        <v>4.2247652085624843</v>
      </c>
      <c r="U53">
        <f t="shared" si="3"/>
        <v>2.2977996446631135</v>
      </c>
      <c r="V53">
        <f t="shared" si="3"/>
        <v>2.4365329561720399</v>
      </c>
      <c r="W53">
        <f t="shared" si="3"/>
        <v>2.5047537087124008</v>
      </c>
      <c r="X53">
        <f t="shared" si="3"/>
        <v>3.4443626548889705</v>
      </c>
      <c r="Y53">
        <f t="shared" si="3"/>
        <v>3.2848377161809998</v>
      </c>
      <c r="Z53">
        <f t="shared" si="3"/>
        <v>1.4462659380692167</v>
      </c>
      <c r="AA53">
        <f t="shared" si="3"/>
        <v>4.8444989410322146</v>
      </c>
      <c r="AB53">
        <f t="shared" si="3"/>
        <v>2.1031189183652566</v>
      </c>
      <c r="AC53">
        <f t="shared" si="3"/>
        <v>1.6673985231790971</v>
      </c>
      <c r="AD53">
        <f t="shared" si="3"/>
        <v>0.56276969679650213</v>
      </c>
      <c r="AE53">
        <f t="shared" si="3"/>
        <v>1.3817545154380062</v>
      </c>
    </row>
    <row r="54" spans="1:31" x14ac:dyDescent="0.55000000000000004">
      <c r="A54" s="1" t="s">
        <v>51</v>
      </c>
      <c r="B54">
        <f>X4+X9+X10+X20+X21+X31+X32+X45+X47</f>
        <v>729.64118242388452</v>
      </c>
      <c r="C54">
        <f t="shared" ref="C54:AE54" si="4">Y4+Y9+Y10+Y20+Y21+Y31+Y32+Y45+Y47</f>
        <v>793.5649632159749</v>
      </c>
      <c r="D54">
        <f t="shared" si="4"/>
        <v>734.09535692322243</v>
      </c>
      <c r="E54">
        <f t="shared" si="4"/>
        <v>557.69309044529473</v>
      </c>
      <c r="F54">
        <f t="shared" si="4"/>
        <v>587.73632872767166</v>
      </c>
      <c r="G54">
        <f t="shared" si="4"/>
        <v>676.55873186556823</v>
      </c>
      <c r="H54">
        <f t="shared" si="4"/>
        <v>503.78146139119332</v>
      </c>
      <c r="I54">
        <f t="shared" si="4"/>
        <v>617.14701616687273</v>
      </c>
      <c r="J54">
        <f t="shared" si="4"/>
        <v>764.78373882027267</v>
      </c>
      <c r="K54">
        <f t="shared" si="4"/>
        <v>620.06026433456077</v>
      </c>
      <c r="L54">
        <f t="shared" si="4"/>
        <v>478.75565629853503</v>
      </c>
      <c r="M54">
        <f t="shared" si="4"/>
        <v>527.00522471445117</v>
      </c>
      <c r="N54">
        <f t="shared" si="4"/>
        <v>440.41171693338805</v>
      </c>
      <c r="O54">
        <f t="shared" si="4"/>
        <v>600.02530319243806</v>
      </c>
      <c r="P54">
        <f t="shared" si="4"/>
        <v>769.72269362700854</v>
      </c>
      <c r="Q54">
        <f t="shared" si="4"/>
        <v>544.12235065721507</v>
      </c>
      <c r="R54">
        <f t="shared" si="4"/>
        <v>572.36860913158773</v>
      </c>
      <c r="S54">
        <f t="shared" si="4"/>
        <v>562.40033777187705</v>
      </c>
      <c r="T54">
        <f t="shared" si="4"/>
        <v>696.94387215500478</v>
      </c>
      <c r="U54">
        <f t="shared" si="4"/>
        <v>422.3330144412555</v>
      </c>
      <c r="V54">
        <f t="shared" si="4"/>
        <v>345.17429793470109</v>
      </c>
      <c r="W54">
        <f t="shared" si="4"/>
        <v>536.90379886894516</v>
      </c>
      <c r="X54">
        <f t="shared" si="4"/>
        <v>487.49297632192366</v>
      </c>
      <c r="Y54">
        <f t="shared" si="4"/>
        <v>552.80600568585635</v>
      </c>
      <c r="Z54">
        <f t="shared" si="4"/>
        <v>397.81202593589438</v>
      </c>
      <c r="AA54">
        <f t="shared" si="4"/>
        <v>498.11973767324338</v>
      </c>
      <c r="AB54">
        <f t="shared" si="4"/>
        <v>382.53106968486463</v>
      </c>
      <c r="AC54">
        <f t="shared" si="4"/>
        <v>556.81179272075838</v>
      </c>
      <c r="AD54">
        <f t="shared" si="4"/>
        <v>135.36604106535594</v>
      </c>
      <c r="AE54">
        <f t="shared" si="4"/>
        <v>353.97590361445782</v>
      </c>
    </row>
    <row r="55" spans="1:31" x14ac:dyDescent="0.55000000000000004">
      <c r="A55" s="1" t="s">
        <v>53</v>
      </c>
      <c r="B55">
        <f>X5+X7+X8+X9+X11+X14+X18+X19+X22+X27+X28+X33+X35+X41+X45+$G46*X46</f>
        <v>417.72713376064763</v>
      </c>
      <c r="C55">
        <f t="shared" ref="C55:AE55" si="5">Y5+Y7+Y8+Y9+Y11+Y14+Y18+Y19+Y22+Y27+Y28+Y33+Y35+Y41+Y45+$G46*Y46</f>
        <v>506.96714398318443</v>
      </c>
      <c r="D55">
        <f t="shared" si="5"/>
        <v>468.32234258952639</v>
      </c>
      <c r="E55">
        <f t="shared" si="5"/>
        <v>295.63892585814892</v>
      </c>
      <c r="F55">
        <f t="shared" si="5"/>
        <v>376.830099084582</v>
      </c>
      <c r="G55">
        <f t="shared" si="5"/>
        <v>450.08239775461095</v>
      </c>
      <c r="H55">
        <f t="shared" si="5"/>
        <v>326.27586683684325</v>
      </c>
      <c r="I55">
        <f t="shared" si="5"/>
        <v>357.52666467602262</v>
      </c>
      <c r="J55">
        <f t="shared" si="5"/>
        <v>500.91305100085168</v>
      </c>
      <c r="K55">
        <f t="shared" si="5"/>
        <v>425.67115991583375</v>
      </c>
      <c r="L55">
        <f t="shared" si="5"/>
        <v>269.76802879570153</v>
      </c>
      <c r="M55">
        <f t="shared" si="5"/>
        <v>389.39768871047835</v>
      </c>
      <c r="N55">
        <f t="shared" si="5"/>
        <v>284.63218950895919</v>
      </c>
      <c r="O55">
        <f t="shared" si="5"/>
        <v>367.78069823434993</v>
      </c>
      <c r="P55">
        <f t="shared" si="5"/>
        <v>647.95849431305294</v>
      </c>
      <c r="Q55">
        <f t="shared" si="5"/>
        <v>430.02126598511012</v>
      </c>
      <c r="R55">
        <f t="shared" si="5"/>
        <v>299.68239559164738</v>
      </c>
      <c r="S55">
        <f t="shared" si="5"/>
        <v>310.07190831348345</v>
      </c>
      <c r="T55">
        <f t="shared" si="5"/>
        <v>489.62459598950841</v>
      </c>
      <c r="U55">
        <f t="shared" si="5"/>
        <v>279.71356714122356</v>
      </c>
      <c r="V55">
        <f t="shared" si="5"/>
        <v>194.5364835389544</v>
      </c>
      <c r="W55">
        <f t="shared" si="5"/>
        <v>400.74081837554303</v>
      </c>
      <c r="X55">
        <f t="shared" si="5"/>
        <v>288.32727170490324</v>
      </c>
      <c r="Y55">
        <f t="shared" si="5"/>
        <v>293.28127931769717</v>
      </c>
      <c r="Z55">
        <f t="shared" si="5"/>
        <v>275.1097993638366</v>
      </c>
      <c r="AA55">
        <f t="shared" si="5"/>
        <v>404.03515958830315</v>
      </c>
      <c r="AB55">
        <f t="shared" si="5"/>
        <v>218.70974597971937</v>
      </c>
      <c r="AC55">
        <f t="shared" si="5"/>
        <v>303.00258006728706</v>
      </c>
      <c r="AD55">
        <f t="shared" si="5"/>
        <v>97.689796530734696</v>
      </c>
      <c r="AE55">
        <f t="shared" si="5"/>
        <v>232.73667553731815</v>
      </c>
    </row>
    <row r="56" spans="1:31" x14ac:dyDescent="0.55000000000000004">
      <c r="A56" s="1" t="s">
        <v>55</v>
      </c>
      <c r="B56">
        <f>X6+X10+X11+X15+X29+X34</f>
        <v>166.48699080711819</v>
      </c>
      <c r="C56">
        <f t="shared" ref="C56:AE56" si="6">Y6+Y10+Y11+Y15+Y29+Y34</f>
        <v>163.99716237519709</v>
      </c>
      <c r="D56">
        <f t="shared" si="6"/>
        <v>193.65308198117225</v>
      </c>
      <c r="E56">
        <f t="shared" si="6"/>
        <v>123.19521155659071</v>
      </c>
      <c r="F56">
        <f t="shared" si="6"/>
        <v>107.74119724346008</v>
      </c>
      <c r="G56">
        <f t="shared" si="6"/>
        <v>166.17008092148427</v>
      </c>
      <c r="H56">
        <f t="shared" si="6"/>
        <v>110.13957668581152</v>
      </c>
      <c r="I56">
        <f t="shared" si="6"/>
        <v>150.72990871475491</v>
      </c>
      <c r="J56">
        <f t="shared" si="6"/>
        <v>222.10578151618398</v>
      </c>
      <c r="K56">
        <f t="shared" si="6"/>
        <v>139.37232596878837</v>
      </c>
      <c r="L56">
        <f t="shared" si="6"/>
        <v>234.07830667842001</v>
      </c>
      <c r="M56">
        <f t="shared" si="6"/>
        <v>142.50951829167354</v>
      </c>
      <c r="N56">
        <f t="shared" si="6"/>
        <v>139.84338667760909</v>
      </c>
      <c r="O56">
        <f t="shared" si="6"/>
        <v>143.11783261993938</v>
      </c>
      <c r="P56">
        <f t="shared" si="6"/>
        <v>102.44159595594873</v>
      </c>
      <c r="Q56">
        <f t="shared" si="6"/>
        <v>217.52511309799448</v>
      </c>
      <c r="R56">
        <f t="shared" si="6"/>
        <v>183.52574991713624</v>
      </c>
      <c r="S56">
        <f t="shared" si="6"/>
        <v>151.46784333632706</v>
      </c>
      <c r="T56">
        <f t="shared" si="6"/>
        <v>221.73269735172178</v>
      </c>
      <c r="U56">
        <f t="shared" si="6"/>
        <v>120.88002824472692</v>
      </c>
      <c r="V56">
        <f t="shared" si="6"/>
        <v>154.48043759798242</v>
      </c>
      <c r="W56">
        <f t="shared" si="6"/>
        <v>153.72223588230472</v>
      </c>
      <c r="X56">
        <f t="shared" si="6"/>
        <v>181.79078231709809</v>
      </c>
      <c r="Y56">
        <f t="shared" si="6"/>
        <v>163.92134565268896</v>
      </c>
      <c r="Z56">
        <f t="shared" si="6"/>
        <v>52.824572492727611</v>
      </c>
      <c r="AA56">
        <f t="shared" si="6"/>
        <v>221.86396908557199</v>
      </c>
      <c r="AB56">
        <f t="shared" si="6"/>
        <v>110.01297415411931</v>
      </c>
      <c r="AC56">
        <f t="shared" si="6"/>
        <v>141.04881592170227</v>
      </c>
      <c r="AD56">
        <f t="shared" si="6"/>
        <v>28.280420369788246</v>
      </c>
      <c r="AE56">
        <f t="shared" si="6"/>
        <v>95.441028327356264</v>
      </c>
    </row>
    <row r="57" spans="1:31" x14ac:dyDescent="0.55000000000000004">
      <c r="A57" s="1" t="s">
        <v>65</v>
      </c>
      <c r="B57">
        <f>X14+X15+X26</f>
        <v>5.9543624019566499</v>
      </c>
      <c r="C57">
        <f t="shared" ref="C57:AE57" si="7">Y14+Y15+Y26</f>
        <v>9.2077509196006311</v>
      </c>
      <c r="D57">
        <f t="shared" si="7"/>
        <v>10.344032357254363</v>
      </c>
      <c r="E57">
        <f t="shared" si="7"/>
        <v>6.0989158764487321</v>
      </c>
      <c r="F57">
        <f t="shared" si="7"/>
        <v>6.6849521719751763</v>
      </c>
      <c r="G57">
        <f t="shared" si="7"/>
        <v>6.8241962528249624</v>
      </c>
      <c r="H57">
        <f t="shared" si="7"/>
        <v>5.1644650074452247</v>
      </c>
      <c r="I57">
        <f t="shared" si="7"/>
        <v>7.3849869897197449</v>
      </c>
      <c r="J57">
        <f t="shared" si="7"/>
        <v>8.4843483816013627</v>
      </c>
      <c r="K57">
        <f t="shared" si="7"/>
        <v>5.1854944765912672</v>
      </c>
      <c r="L57">
        <f t="shared" si="7"/>
        <v>6.8836838349494194</v>
      </c>
      <c r="M57">
        <f t="shared" si="7"/>
        <v>7.0763325608342997</v>
      </c>
      <c r="N57">
        <f t="shared" si="7"/>
        <v>5.6769764738065938</v>
      </c>
      <c r="O57">
        <f t="shared" si="7"/>
        <v>6.3870719636169078</v>
      </c>
      <c r="P57">
        <f t="shared" si="7"/>
        <v>11.454775230185955</v>
      </c>
      <c r="Q57">
        <f t="shared" si="7"/>
        <v>7.7954796423609869</v>
      </c>
      <c r="R57">
        <f t="shared" si="7"/>
        <v>6.0936982101425254</v>
      </c>
      <c r="S57">
        <f t="shared" si="7"/>
        <v>5.3978093638955054</v>
      </c>
      <c r="T57">
        <f t="shared" si="7"/>
        <v>7.3790083763431769</v>
      </c>
      <c r="U57">
        <f t="shared" si="7"/>
        <v>7.7409912988018768</v>
      </c>
      <c r="V57">
        <f t="shared" si="7"/>
        <v>5.3410640038170536</v>
      </c>
      <c r="W57">
        <f t="shared" si="7"/>
        <v>7.7316408491107289</v>
      </c>
      <c r="X57">
        <f t="shared" si="7"/>
        <v>5.3761297182349814</v>
      </c>
      <c r="Y57">
        <f t="shared" si="7"/>
        <v>4.7186685619521445</v>
      </c>
      <c r="Z57">
        <f t="shared" si="7"/>
        <v>4.5759250197101924</v>
      </c>
      <c r="AA57">
        <f t="shared" si="7"/>
        <v>7.3793334076468611</v>
      </c>
      <c r="AB57">
        <f t="shared" si="7"/>
        <v>4.8337259722079962</v>
      </c>
      <c r="AC57">
        <f t="shared" si="7"/>
        <v>4.6935705859221395</v>
      </c>
      <c r="AD57">
        <f t="shared" si="7"/>
        <v>1.2533935358500272</v>
      </c>
      <c r="AE57">
        <f t="shared" si="7"/>
        <v>6.2562960873594715</v>
      </c>
    </row>
    <row r="58" spans="1:31" x14ac:dyDescent="0.55000000000000004">
      <c r="A58" s="1" t="s">
        <v>69</v>
      </c>
      <c r="B58">
        <f>X18+X30</f>
        <v>41.003204857889855</v>
      </c>
      <c r="C58">
        <f t="shared" ref="C58:AE58" si="8">Y18+Y30</f>
        <v>40.222017866526535</v>
      </c>
      <c r="D58">
        <f t="shared" si="8"/>
        <v>17.498817351814182</v>
      </c>
      <c r="E58">
        <f t="shared" si="8"/>
        <v>30.384156823601174</v>
      </c>
      <c r="F58">
        <f t="shared" si="8"/>
        <v>31.778208249048582</v>
      </c>
      <c r="G58">
        <f t="shared" si="8"/>
        <v>34.30870452722899</v>
      </c>
      <c r="H58">
        <f t="shared" si="8"/>
        <v>27.793022761114656</v>
      </c>
      <c r="I58">
        <f t="shared" si="8"/>
        <v>29.35044576206117</v>
      </c>
      <c r="J58">
        <f t="shared" si="8"/>
        <v>37.144644378194208</v>
      </c>
      <c r="K58">
        <f t="shared" si="8"/>
        <v>40.166359810625991</v>
      </c>
      <c r="L58">
        <f t="shared" si="8"/>
        <v>38.928766318263861</v>
      </c>
      <c r="M58">
        <f t="shared" si="8"/>
        <v>49.585126634663141</v>
      </c>
      <c r="N58">
        <f t="shared" si="8"/>
        <v>34.933661605799479</v>
      </c>
      <c r="O58">
        <f t="shared" si="8"/>
        <v>66.819377563759588</v>
      </c>
      <c r="P58">
        <f t="shared" si="8"/>
        <v>76.836071493049289</v>
      </c>
      <c r="Q58">
        <f t="shared" si="8"/>
        <v>64.401738325081041</v>
      </c>
      <c r="R58">
        <f t="shared" si="8"/>
        <v>49.612611866092138</v>
      </c>
      <c r="S58">
        <f t="shared" si="8"/>
        <v>55.234487875356322</v>
      </c>
      <c r="T58">
        <f t="shared" si="8"/>
        <v>67.510999238514259</v>
      </c>
      <c r="U58">
        <f t="shared" si="8"/>
        <v>63.434467678010108</v>
      </c>
      <c r="V58">
        <f t="shared" si="8"/>
        <v>25.036636902733285</v>
      </c>
      <c r="W58">
        <f t="shared" si="8"/>
        <v>51.491681009753293</v>
      </c>
      <c r="X58">
        <f t="shared" si="8"/>
        <v>37.576166523534944</v>
      </c>
      <c r="Y58">
        <f t="shared" si="8"/>
        <v>60.52594171997157</v>
      </c>
      <c r="Z58">
        <f t="shared" si="8"/>
        <v>35.416496751216592</v>
      </c>
      <c r="AA58">
        <f t="shared" si="8"/>
        <v>59.797309850258237</v>
      </c>
      <c r="AB58">
        <f t="shared" si="8"/>
        <v>29.808119089077813</v>
      </c>
      <c r="AC58">
        <f t="shared" si="8"/>
        <v>51.645038668239607</v>
      </c>
      <c r="AD58">
        <f t="shared" si="8"/>
        <v>9.0045151887520358</v>
      </c>
      <c r="AE58">
        <f t="shared" si="8"/>
        <v>43.638433331990171</v>
      </c>
    </row>
    <row r="59" spans="1:31" x14ac:dyDescent="0.55000000000000004">
      <c r="A59" s="1" t="s">
        <v>71</v>
      </c>
      <c r="B59">
        <f>X19</f>
        <v>18.084254027156955</v>
      </c>
      <c r="C59">
        <f t="shared" ref="C59:AE59" si="9">Y19</f>
        <v>20.401996847083552</v>
      </c>
      <c r="D59">
        <f t="shared" si="9"/>
        <v>18.47769525521548</v>
      </c>
      <c r="E59">
        <f t="shared" si="9"/>
        <v>9.9398325292519267</v>
      </c>
      <c r="F59">
        <f t="shared" si="9"/>
        <v>16.568382075633423</v>
      </c>
      <c r="G59">
        <f t="shared" si="9"/>
        <v>17.90114456513815</v>
      </c>
      <c r="H59">
        <f t="shared" si="9"/>
        <v>11.821952776005105</v>
      </c>
      <c r="I59">
        <f t="shared" si="9"/>
        <v>14.011645267243953</v>
      </c>
      <c r="J59">
        <f t="shared" si="9"/>
        <v>18.988234667802384</v>
      </c>
      <c r="K59">
        <f t="shared" si="9"/>
        <v>14.104418726985795</v>
      </c>
      <c r="L59">
        <f t="shared" si="9"/>
        <v>28.404273181379342</v>
      </c>
      <c r="M59">
        <f t="shared" si="9"/>
        <v>31.615212713126965</v>
      </c>
      <c r="N59">
        <f t="shared" si="9"/>
        <v>21.365921214608125</v>
      </c>
      <c r="O59">
        <f t="shared" si="9"/>
        <v>22.00374531835206</v>
      </c>
      <c r="P59">
        <f t="shared" si="9"/>
        <v>42.72522115905398</v>
      </c>
      <c r="Q59">
        <f t="shared" si="9"/>
        <v>49.620631923912654</v>
      </c>
      <c r="R59">
        <f t="shared" si="9"/>
        <v>26.848897911832946</v>
      </c>
      <c r="S59">
        <f t="shared" si="9"/>
        <v>17.631496739427547</v>
      </c>
      <c r="T59">
        <f t="shared" si="9"/>
        <v>35.335053727049662</v>
      </c>
      <c r="U59">
        <f t="shared" si="9"/>
        <v>28.636508587308096</v>
      </c>
      <c r="V59">
        <f t="shared" si="9"/>
        <v>25.000852020993797</v>
      </c>
      <c r="W59">
        <f t="shared" si="9"/>
        <v>32.504507827227272</v>
      </c>
      <c r="X59">
        <f t="shared" si="9"/>
        <v>21.811229705966547</v>
      </c>
      <c r="Y59">
        <f t="shared" si="9"/>
        <v>20.777067045723761</v>
      </c>
      <c r="Z59">
        <f t="shared" si="9"/>
        <v>15.445994073349102</v>
      </c>
      <c r="AA59">
        <f t="shared" si="9"/>
        <v>50.744064206888865</v>
      </c>
      <c r="AB59">
        <f t="shared" si="9"/>
        <v>14.306565604834578</v>
      </c>
      <c r="AC59">
        <f t="shared" si="9"/>
        <v>16.085550749333681</v>
      </c>
      <c r="AD59">
        <f t="shared" si="9"/>
        <v>8.2787986168662293</v>
      </c>
      <c r="AE59">
        <f t="shared" si="9"/>
        <v>19.339565620340895</v>
      </c>
    </row>
    <row r="60" spans="1:31" x14ac:dyDescent="0.55000000000000004">
      <c r="A60" s="1" t="s">
        <v>73</v>
      </c>
      <c r="B60">
        <f>X20+X36+X37+X43</f>
        <v>37.495751454836807</v>
      </c>
      <c r="C60">
        <f t="shared" ref="C60:AE60" si="10">Y20+Y36+Y37+Y43</f>
        <v>32.131581713084607</v>
      </c>
      <c r="D60">
        <f t="shared" si="10"/>
        <v>38.782593784001143</v>
      </c>
      <c r="E60">
        <f t="shared" si="10"/>
        <v>20.717341817778514</v>
      </c>
      <c r="F60">
        <f t="shared" si="10"/>
        <v>42.360878732814477</v>
      </c>
      <c r="G60">
        <f t="shared" si="10"/>
        <v>49.769535065976527</v>
      </c>
      <c r="H60">
        <f t="shared" si="10"/>
        <v>26.964660710487131</v>
      </c>
      <c r="I60">
        <f t="shared" si="10"/>
        <v>23.707631275860596</v>
      </c>
      <c r="J60">
        <f t="shared" si="10"/>
        <v>40.150260860306652</v>
      </c>
      <c r="K60">
        <f t="shared" si="10"/>
        <v>41.093371909521302</v>
      </c>
      <c r="L60">
        <f t="shared" si="10"/>
        <v>51.847867606934479</v>
      </c>
      <c r="M60">
        <f t="shared" si="10"/>
        <v>36.482649809634168</v>
      </c>
      <c r="N60">
        <f t="shared" si="10"/>
        <v>38.948074818766251</v>
      </c>
      <c r="O60">
        <f t="shared" si="10"/>
        <v>51.624955412876758</v>
      </c>
      <c r="P60">
        <f t="shared" si="10"/>
        <v>75.990973099837532</v>
      </c>
      <c r="Q60">
        <f t="shared" si="10"/>
        <v>49.614344744060126</v>
      </c>
      <c r="R60">
        <f t="shared" si="10"/>
        <v>51.395798806761682</v>
      </c>
      <c r="S60">
        <f t="shared" si="10"/>
        <v>59.165732750205002</v>
      </c>
      <c r="T60">
        <f t="shared" si="10"/>
        <v>53.337443946188337</v>
      </c>
      <c r="U60">
        <f t="shared" si="10"/>
        <v>72.060691995808853</v>
      </c>
      <c r="V60">
        <f t="shared" si="10"/>
        <v>37.345358189625799</v>
      </c>
      <c r="W60">
        <f t="shared" si="10"/>
        <v>41.907251454798789</v>
      </c>
      <c r="X60">
        <f t="shared" si="10"/>
        <v>49.426992598045231</v>
      </c>
      <c r="Y60">
        <f t="shared" si="10"/>
        <v>40.905887230514097</v>
      </c>
      <c r="Z60">
        <f t="shared" si="10"/>
        <v>36.913084848979146</v>
      </c>
      <c r="AA60">
        <f t="shared" si="10"/>
        <v>51.841080518708431</v>
      </c>
      <c r="AB60">
        <f t="shared" si="10"/>
        <v>48.751169380996288</v>
      </c>
      <c r="AC60">
        <f t="shared" si="10"/>
        <v>50.998295975881504</v>
      </c>
      <c r="AD60">
        <f t="shared" si="10"/>
        <v>12.312226731060498</v>
      </c>
      <c r="AE60">
        <f t="shared" si="10"/>
        <v>48.528317282507963</v>
      </c>
    </row>
    <row r="61" spans="1:31" x14ac:dyDescent="0.55000000000000004">
      <c r="A61" s="1" t="s">
        <v>61</v>
      </c>
      <c r="B61">
        <f>X12+X16+X21+X22+X26+X30+X38+X39+X40+X44</f>
        <v>465.11441553512691</v>
      </c>
      <c r="C61">
        <f t="shared" ref="C61:AE61" si="11">Y12+Y16+Y21+Y22+Y26+Y30+Y38+Y39+Y40+Y44</f>
        <v>514.21401734104052</v>
      </c>
      <c r="D61">
        <f t="shared" si="11"/>
        <v>392.68176119967819</v>
      </c>
      <c r="E61">
        <f t="shared" si="11"/>
        <v>408.57462707258912</v>
      </c>
      <c r="F61">
        <f t="shared" si="11"/>
        <v>311.26940549250872</v>
      </c>
      <c r="G61">
        <f t="shared" si="11"/>
        <v>332.23165597433837</v>
      </c>
      <c r="H61">
        <f t="shared" si="11"/>
        <v>292.62302701552858</v>
      </c>
      <c r="I61">
        <f t="shared" si="11"/>
        <v>397.58019451435393</v>
      </c>
      <c r="J61">
        <f t="shared" si="11"/>
        <v>401.19454056643951</v>
      </c>
      <c r="K61">
        <f t="shared" si="11"/>
        <v>325.24096966508847</v>
      </c>
      <c r="L61">
        <f t="shared" si="11"/>
        <v>94.53170255635311</v>
      </c>
      <c r="M61">
        <f t="shared" si="11"/>
        <v>134.12113060751531</v>
      </c>
      <c r="N61">
        <f t="shared" si="11"/>
        <v>120.93557652851867</v>
      </c>
      <c r="O61">
        <f t="shared" si="11"/>
        <v>259.6871878901373</v>
      </c>
      <c r="P61">
        <f t="shared" si="11"/>
        <v>149.75543419389783</v>
      </c>
      <c r="Q61">
        <f t="shared" si="11"/>
        <v>148.52918284472625</v>
      </c>
      <c r="R61">
        <f t="shared" si="11"/>
        <v>241.27324328803445</v>
      </c>
      <c r="S61">
        <f t="shared" si="11"/>
        <v>181.72959701667384</v>
      </c>
      <c r="T61">
        <f t="shared" si="11"/>
        <v>225.343419494035</v>
      </c>
      <c r="U61">
        <f t="shared" si="11"/>
        <v>142.01299485217075</v>
      </c>
      <c r="V61">
        <f t="shared" si="11"/>
        <v>69.149861972599012</v>
      </c>
      <c r="W61">
        <f t="shared" si="11"/>
        <v>147.32940947463325</v>
      </c>
      <c r="X61">
        <f t="shared" si="11"/>
        <v>140.72368421052633</v>
      </c>
      <c r="Y61">
        <f t="shared" si="11"/>
        <v>287.31776830135044</v>
      </c>
      <c r="Z61">
        <f t="shared" si="11"/>
        <v>108.56222983443439</v>
      </c>
      <c r="AA61">
        <f t="shared" si="11"/>
        <v>110.51550365994129</v>
      </c>
      <c r="AB61">
        <f t="shared" si="11"/>
        <v>131.14614701765166</v>
      </c>
      <c r="AC61">
        <f t="shared" si="11"/>
        <v>199.06737449206975</v>
      </c>
      <c r="AD61">
        <f t="shared" si="11"/>
        <v>26.667326322407337</v>
      </c>
      <c r="AE61">
        <f t="shared" si="11"/>
        <v>108.55859894427211</v>
      </c>
    </row>
    <row r="62" spans="1:31" x14ac:dyDescent="0.55000000000000004">
      <c r="A62" s="1" t="s">
        <v>63</v>
      </c>
      <c r="B62">
        <f>X13</f>
        <v>2.673631610019398</v>
      </c>
      <c r="C62">
        <f t="shared" ref="C62:AE62" si="12">Y13</f>
        <v>11.470966894377298</v>
      </c>
      <c r="D62">
        <f t="shared" si="12"/>
        <v>12.642509106391032</v>
      </c>
      <c r="E62">
        <f t="shared" si="12"/>
        <v>4.1213331115177727</v>
      </c>
      <c r="F62">
        <f t="shared" si="12"/>
        <v>4.7150889704117667</v>
      </c>
      <c r="G62">
        <f t="shared" si="12"/>
        <v>7.4584457242837354</v>
      </c>
      <c r="H62">
        <f t="shared" si="12"/>
        <v>9.7515422250584987</v>
      </c>
      <c r="I62">
        <f t="shared" si="12"/>
        <v>6.3376061084332207</v>
      </c>
      <c r="J62">
        <f t="shared" si="12"/>
        <v>17.653321976149915</v>
      </c>
      <c r="K62">
        <f t="shared" si="12"/>
        <v>9.6588418376293177</v>
      </c>
      <c r="L62">
        <f t="shared" si="12"/>
        <v>0</v>
      </c>
      <c r="M62">
        <f t="shared" si="12"/>
        <v>7.8426585002483035E-2</v>
      </c>
      <c r="N62">
        <f t="shared" si="12"/>
        <v>0.25739467925044457</v>
      </c>
      <c r="O62">
        <f t="shared" si="12"/>
        <v>0.22898831817371146</v>
      </c>
      <c r="P62">
        <f t="shared" si="12"/>
        <v>0.15199494493590901</v>
      </c>
      <c r="Q62">
        <f t="shared" si="12"/>
        <v>0.40214797136038188</v>
      </c>
      <c r="R62">
        <f t="shared" si="12"/>
        <v>1.1772870401060656</v>
      </c>
      <c r="S62">
        <f t="shared" si="12"/>
        <v>4.8762153930258893E-2</v>
      </c>
      <c r="T62">
        <f t="shared" si="12"/>
        <v>1.8918690244521534</v>
      </c>
      <c r="U62">
        <f t="shared" si="12"/>
        <v>0.20472871395380621</v>
      </c>
      <c r="V62">
        <f t="shared" si="12"/>
        <v>0</v>
      </c>
      <c r="W62">
        <f t="shared" si="12"/>
        <v>0.1823928366527334</v>
      </c>
      <c r="X62">
        <f t="shared" si="12"/>
        <v>0.43036641720852248</v>
      </c>
      <c r="Y62">
        <f t="shared" si="12"/>
        <v>0.123833214877991</v>
      </c>
      <c r="Z62">
        <f t="shared" si="12"/>
        <v>0.44074028763287393</v>
      </c>
      <c r="AA62">
        <f t="shared" si="12"/>
        <v>0.28821573217404228</v>
      </c>
      <c r="AB62">
        <f t="shared" si="12"/>
        <v>0.35340059407968866</v>
      </c>
      <c r="AC62">
        <f t="shared" si="12"/>
        <v>0</v>
      </c>
      <c r="AD62">
        <f t="shared" si="12"/>
        <v>0</v>
      </c>
      <c r="AE62">
        <f t="shared" si="12"/>
        <v>0</v>
      </c>
    </row>
    <row r="63" spans="1:31" x14ac:dyDescent="0.55000000000000004">
      <c r="A63" s="1" t="s">
        <v>67</v>
      </c>
      <c r="B63">
        <f>X17+X24+X27+X36+X38</f>
        <v>11.738810407354308</v>
      </c>
      <c r="C63">
        <f t="shared" ref="C63:AE63" si="13">Y17+Y24+Y27+Y36+Y38</f>
        <v>14.154352338413032</v>
      </c>
      <c r="D63">
        <f t="shared" si="13"/>
        <v>11.366797447845215</v>
      </c>
      <c r="E63">
        <f t="shared" si="13"/>
        <v>9.0399448233793613</v>
      </c>
      <c r="F63">
        <f t="shared" si="13"/>
        <v>9.1295273768299783</v>
      </c>
      <c r="G63">
        <f t="shared" si="13"/>
        <v>10.591556098272218</v>
      </c>
      <c r="H63">
        <f t="shared" si="13"/>
        <v>9.9862675175494555</v>
      </c>
      <c r="I63">
        <f t="shared" si="13"/>
        <v>9.7492044533549489</v>
      </c>
      <c r="J63">
        <f t="shared" si="13"/>
        <v>13.127568675468485</v>
      </c>
      <c r="K63">
        <f t="shared" si="13"/>
        <v>12.988602489917589</v>
      </c>
      <c r="L63">
        <f t="shared" si="13"/>
        <v>10.323280023506694</v>
      </c>
      <c r="M63">
        <f t="shared" si="13"/>
        <v>14.597343155106769</v>
      </c>
      <c r="N63">
        <f t="shared" si="13"/>
        <v>11.624782006565448</v>
      </c>
      <c r="O63">
        <f t="shared" si="13"/>
        <v>38.354657125022293</v>
      </c>
      <c r="P63">
        <f t="shared" si="13"/>
        <v>32.345649034121678</v>
      </c>
      <c r="Q63">
        <f t="shared" si="13"/>
        <v>29.93250632280127</v>
      </c>
      <c r="R63">
        <f t="shared" si="13"/>
        <v>17.232924883990719</v>
      </c>
      <c r="S63">
        <f t="shared" si="13"/>
        <v>13.237982740442813</v>
      </c>
      <c r="T63">
        <f t="shared" si="13"/>
        <v>31.061384211862254</v>
      </c>
      <c r="U63">
        <f t="shared" si="13"/>
        <v>36.490786296751857</v>
      </c>
      <c r="V63">
        <f t="shared" si="13"/>
        <v>8.0021457296707794</v>
      </c>
      <c r="W63">
        <f t="shared" si="13"/>
        <v>13.815913654618473</v>
      </c>
      <c r="X63">
        <f t="shared" si="13"/>
        <v>15.367996769312558</v>
      </c>
      <c r="Y63">
        <f t="shared" si="13"/>
        <v>38.658967069414828</v>
      </c>
      <c r="Z63">
        <f t="shared" si="13"/>
        <v>10.689938286708536</v>
      </c>
      <c r="AA63">
        <f t="shared" si="13"/>
        <v>27.007756474566197</v>
      </c>
      <c r="AB63">
        <f t="shared" si="13"/>
        <v>12.989368875687116</v>
      </c>
      <c r="AC63">
        <f t="shared" si="13"/>
        <v>14.869860619565692</v>
      </c>
      <c r="AD63">
        <f t="shared" si="13"/>
        <v>2.8246499299859975</v>
      </c>
      <c r="AE63">
        <f t="shared" si="13"/>
        <v>19.367369142120321</v>
      </c>
    </row>
    <row r="64" spans="1:31" x14ac:dyDescent="0.55000000000000004">
      <c r="A64" s="1" t="s">
        <v>77</v>
      </c>
      <c r="B64">
        <f>X25+X28+X29+X37+X39</f>
        <v>18.908640465547776</v>
      </c>
      <c r="C64">
        <f t="shared" ref="C64:AE64" si="14">Y25+Y28+Y29+Y37+Y39</f>
        <v>17.020165528113505</v>
      </c>
      <c r="D64">
        <f t="shared" si="14"/>
        <v>17.802545058895884</v>
      </c>
      <c r="E64">
        <f t="shared" si="14"/>
        <v>10.072020739754894</v>
      </c>
      <c r="F64">
        <f t="shared" si="14"/>
        <v>17.001697123461447</v>
      </c>
      <c r="G64">
        <f t="shared" si="14"/>
        <v>18.177334694175112</v>
      </c>
      <c r="H64">
        <f t="shared" si="14"/>
        <v>14.026175281854924</v>
      </c>
      <c r="I64">
        <f t="shared" si="14"/>
        <v>13.865023674444396</v>
      </c>
      <c r="J64">
        <f t="shared" si="14"/>
        <v>18.921209540034074</v>
      </c>
      <c r="K64">
        <f t="shared" si="14"/>
        <v>19.604309135542696</v>
      </c>
      <c r="L64">
        <f t="shared" si="14"/>
        <v>33.248541325609708</v>
      </c>
      <c r="M64">
        <f t="shared" si="14"/>
        <v>36.714740936930973</v>
      </c>
      <c r="N64">
        <f t="shared" si="14"/>
        <v>32.914273013267675</v>
      </c>
      <c r="O64">
        <f t="shared" si="14"/>
        <v>40.557929819868022</v>
      </c>
      <c r="P64">
        <f t="shared" si="14"/>
        <v>56.073478967322629</v>
      </c>
      <c r="Q64">
        <f t="shared" si="14"/>
        <v>73.988262743561421</v>
      </c>
      <c r="R64">
        <f t="shared" si="14"/>
        <v>27.102668213457072</v>
      </c>
      <c r="S64">
        <f t="shared" si="14"/>
        <v>24.006394236401263</v>
      </c>
      <c r="T64">
        <f t="shared" si="14"/>
        <v>49.193142397833995</v>
      </c>
      <c r="U64">
        <f t="shared" si="14"/>
        <v>29.180287913990249</v>
      </c>
      <c r="V64">
        <f t="shared" si="14"/>
        <v>19.774299638743098</v>
      </c>
      <c r="W64">
        <f t="shared" si="14"/>
        <v>42.921994098844365</v>
      </c>
      <c r="X64">
        <f t="shared" si="14"/>
        <v>36.735472130208976</v>
      </c>
      <c r="Y64">
        <f t="shared" si="14"/>
        <v>41.505745084103289</v>
      </c>
      <c r="Z64">
        <f t="shared" si="14"/>
        <v>22.39649430443411</v>
      </c>
      <c r="AA64">
        <f t="shared" si="14"/>
        <v>64.867629026864336</v>
      </c>
      <c r="AB64">
        <f t="shared" si="14"/>
        <v>22.091553142818121</v>
      </c>
      <c r="AC64">
        <f t="shared" si="14"/>
        <v>22.843076855857035</v>
      </c>
      <c r="AD64">
        <f t="shared" si="14"/>
        <v>8.4450890178035607</v>
      </c>
      <c r="AE64">
        <f t="shared" si="14"/>
        <v>27.739694564210016</v>
      </c>
    </row>
    <row r="65" spans="1:31" x14ac:dyDescent="0.55000000000000004">
      <c r="A65" s="1" t="s">
        <v>85</v>
      </c>
      <c r="B65">
        <f>X40</f>
        <v>0.36360377835877539</v>
      </c>
      <c r="C65">
        <f t="shared" ref="C65:AE65" si="15">Y40</f>
        <v>0.55960325801366262</v>
      </c>
      <c r="D65">
        <f t="shared" si="15"/>
        <v>0.41506220729457405</v>
      </c>
      <c r="E65">
        <f t="shared" si="15"/>
        <v>0.48576221371929246</v>
      </c>
      <c r="F65">
        <f t="shared" si="15"/>
        <v>0.40590393252648543</v>
      </c>
      <c r="G65">
        <f t="shared" si="15"/>
        <v>0.19697273456295109</v>
      </c>
      <c r="H65">
        <f t="shared" si="15"/>
        <v>0.44225696660285041</v>
      </c>
      <c r="I65">
        <f t="shared" si="15"/>
        <v>0.49264172674145801</v>
      </c>
      <c r="J65">
        <f t="shared" si="15"/>
        <v>0.49620687819420778</v>
      </c>
      <c r="K65">
        <f t="shared" si="15"/>
        <v>0.40518148342977378</v>
      </c>
      <c r="L65">
        <f t="shared" si="15"/>
        <v>1.0588506905091717</v>
      </c>
      <c r="M65">
        <f t="shared" si="15"/>
        <v>1.1072256248965402</v>
      </c>
      <c r="N65">
        <f t="shared" si="15"/>
        <v>0.86812679524004932</v>
      </c>
      <c r="O65">
        <f t="shared" si="15"/>
        <v>0.8389847512038523</v>
      </c>
      <c r="P65">
        <f t="shared" si="15"/>
        <v>0.94619967503159419</v>
      </c>
      <c r="Q65">
        <f t="shared" si="15"/>
        <v>0.67083140383998852</v>
      </c>
      <c r="R65">
        <f t="shared" si="15"/>
        <v>1.0562023533311236</v>
      </c>
      <c r="S65">
        <f t="shared" si="15"/>
        <v>0.97069389667694939</v>
      </c>
      <c r="T65">
        <f t="shared" si="15"/>
        <v>1.1020390896014891</v>
      </c>
      <c r="U65">
        <f t="shared" si="15"/>
        <v>0.81254840326181033</v>
      </c>
      <c r="V65">
        <f t="shared" si="15"/>
        <v>0.87741121941244637</v>
      </c>
      <c r="W65">
        <f t="shared" si="15"/>
        <v>1.0846447012539955</v>
      </c>
      <c r="X65">
        <f t="shared" si="15"/>
        <v>0.98581973581973581</v>
      </c>
      <c r="Y65">
        <f t="shared" si="15"/>
        <v>0.75309168443496799</v>
      </c>
      <c r="Z65">
        <f t="shared" si="15"/>
        <v>0.39379604708696958</v>
      </c>
      <c r="AA65">
        <f t="shared" si="15"/>
        <v>0.60167948575038077</v>
      </c>
      <c r="AB65">
        <f t="shared" si="15"/>
        <v>0.81630475605176012</v>
      </c>
      <c r="AC65">
        <f t="shared" si="15"/>
        <v>1.0824267051164416</v>
      </c>
      <c r="AD65">
        <f t="shared" si="15"/>
        <v>0.10325636555882606</v>
      </c>
      <c r="AE65">
        <f t="shared" si="15"/>
        <v>0.70026594673006404</v>
      </c>
    </row>
    <row r="66" spans="1:31" x14ac:dyDescent="0.55000000000000004">
      <c r="A66" s="1" t="s">
        <v>79</v>
      </c>
      <c r="B66">
        <f>X31+X47</f>
        <v>14.001338871552669</v>
      </c>
      <c r="C66">
        <f t="shared" ref="C66:AE66" si="16">Y31+Y47</f>
        <v>17.041447714135575</v>
      </c>
      <c r="D66">
        <f t="shared" si="16"/>
        <v>17.938762476938361</v>
      </c>
      <c r="E66">
        <f t="shared" si="16"/>
        <v>12.936047801253256</v>
      </c>
      <c r="F66">
        <f t="shared" si="16"/>
        <v>27.379932800767989</v>
      </c>
      <c r="G66">
        <f t="shared" si="16"/>
        <v>19.135188087774296</v>
      </c>
      <c r="H66">
        <f t="shared" si="16"/>
        <v>15.238098276962349</v>
      </c>
      <c r="I66">
        <f t="shared" si="16"/>
        <v>8.9177366378023297</v>
      </c>
      <c r="J66">
        <f t="shared" si="16"/>
        <v>17.328138309199318</v>
      </c>
      <c r="K66">
        <f t="shared" si="16"/>
        <v>16.064450727687181</v>
      </c>
      <c r="L66">
        <f t="shared" si="16"/>
        <v>15.899162573983125</v>
      </c>
      <c r="M66">
        <f t="shared" si="16"/>
        <v>24.380524747558351</v>
      </c>
      <c r="N66">
        <f t="shared" si="16"/>
        <v>26.717514703870879</v>
      </c>
      <c r="O66">
        <f t="shared" si="16"/>
        <v>30.64596709470305</v>
      </c>
      <c r="P66">
        <f t="shared" si="16"/>
        <v>87.082659324787855</v>
      </c>
      <c r="Q66">
        <f t="shared" si="16"/>
        <v>27.101806005770669</v>
      </c>
      <c r="R66">
        <f t="shared" si="16"/>
        <v>20.646461716937356</v>
      </c>
      <c r="S66">
        <f t="shared" si="16"/>
        <v>23.539439259635284</v>
      </c>
      <c r="T66">
        <f t="shared" si="16"/>
        <v>31.909996615618919</v>
      </c>
      <c r="U66">
        <f t="shared" si="16"/>
        <v>23.511730672862285</v>
      </c>
      <c r="V66">
        <f t="shared" si="16"/>
        <v>7.6259627837229917</v>
      </c>
      <c r="W66">
        <f t="shared" si="16"/>
        <v>22.422352676010163</v>
      </c>
      <c r="X66">
        <f t="shared" si="16"/>
        <v>28.562906391853758</v>
      </c>
      <c r="Y66">
        <f t="shared" si="16"/>
        <v>24.587171286425018</v>
      </c>
      <c r="Z66">
        <f t="shared" si="16"/>
        <v>46.248117336813202</v>
      </c>
      <c r="AA66">
        <f t="shared" si="16"/>
        <v>20.727176457474084</v>
      </c>
      <c r="AB66">
        <f t="shared" si="16"/>
        <v>15.195585373348356</v>
      </c>
      <c r="AC66">
        <f t="shared" si="16"/>
        <v>24.596146283916635</v>
      </c>
      <c r="AD66">
        <f t="shared" si="16"/>
        <v>7.8294323150344365</v>
      </c>
      <c r="AE66">
        <f t="shared" si="16"/>
        <v>18.745990651569489</v>
      </c>
    </row>
    <row r="67" spans="1:31" x14ac:dyDescent="0.55000000000000004">
      <c r="A67" s="1" t="s">
        <v>75</v>
      </c>
      <c r="B67">
        <f>X23+X32</f>
        <v>18.381335919709876</v>
      </c>
      <c r="C67">
        <f t="shared" ref="C67:AE67" si="17">Y23+Y32</f>
        <v>27.606148187073039</v>
      </c>
      <c r="D67">
        <f t="shared" si="17"/>
        <v>29.266994654430199</v>
      </c>
      <c r="E67">
        <f t="shared" si="17"/>
        <v>18.874008761714631</v>
      </c>
      <c r="F67">
        <f t="shared" si="17"/>
        <v>17.513885555593649</v>
      </c>
      <c r="G67">
        <f t="shared" si="17"/>
        <v>27.839633301742364</v>
      </c>
      <c r="H67">
        <f t="shared" si="17"/>
        <v>25.65422250584982</v>
      </c>
      <c r="I67">
        <f t="shared" si="17"/>
        <v>21.058524932815764</v>
      </c>
      <c r="J67">
        <f t="shared" si="17"/>
        <v>31.227640545144808</v>
      </c>
      <c r="K67">
        <f t="shared" si="17"/>
        <v>23.28598982991408</v>
      </c>
      <c r="L67">
        <f t="shared" si="17"/>
        <v>19.674390295092977</v>
      </c>
      <c r="M67">
        <f t="shared" si="17"/>
        <v>33.459195497434202</v>
      </c>
      <c r="N67">
        <f t="shared" si="17"/>
        <v>32.805874709342085</v>
      </c>
      <c r="O67">
        <f t="shared" si="17"/>
        <v>33.239143035491352</v>
      </c>
      <c r="P67">
        <f t="shared" si="17"/>
        <v>28.977884094601912</v>
      </c>
      <c r="Q67">
        <f t="shared" si="17"/>
        <v>29.379385886795141</v>
      </c>
      <c r="R67">
        <f t="shared" si="17"/>
        <v>23.303675008286376</v>
      </c>
      <c r="S67">
        <f t="shared" si="17"/>
        <v>33.367077980397511</v>
      </c>
      <c r="T67">
        <f t="shared" si="17"/>
        <v>39.250571114307469</v>
      </c>
      <c r="U67">
        <f t="shared" si="17"/>
        <v>36.664161086055302</v>
      </c>
      <c r="V67">
        <f t="shared" si="17"/>
        <v>15.834154113557357</v>
      </c>
      <c r="W67">
        <f t="shared" si="17"/>
        <v>33.130583558724695</v>
      </c>
      <c r="X67">
        <f t="shared" si="17"/>
        <v>34.005643479327688</v>
      </c>
      <c r="Y67">
        <f t="shared" si="17"/>
        <v>23.98092868988391</v>
      </c>
      <c r="Z67">
        <f t="shared" si="17"/>
        <v>29.319794470271596</v>
      </c>
      <c r="AA67">
        <f t="shared" si="17"/>
        <v>21.946271318693569</v>
      </c>
      <c r="AB67">
        <f t="shared" si="17"/>
        <v>19.820922530642903</v>
      </c>
      <c r="AC67">
        <f t="shared" si="17"/>
        <v>35.682811202866262</v>
      </c>
      <c r="AD67">
        <f t="shared" si="17"/>
        <v>13.572593090046583</v>
      </c>
      <c r="AE67">
        <f t="shared" si="17"/>
        <v>32.391505822621589</v>
      </c>
    </row>
    <row r="68" spans="1:31" x14ac:dyDescent="0.55000000000000004">
      <c r="A68" s="1" t="s">
        <v>81</v>
      </c>
      <c r="B68">
        <f>X33+X34+X42+X44</f>
        <v>9.476648815045964</v>
      </c>
      <c r="C68">
        <f t="shared" ref="C68:AE68" si="18">Y33+Y34+Y42+Y44</f>
        <v>11.876812926957436</v>
      </c>
      <c r="D68">
        <f t="shared" si="18"/>
        <v>10.062562089029754</v>
      </c>
      <c r="E68">
        <f t="shared" si="18"/>
        <v>8.2768119558587046</v>
      </c>
      <c r="F68">
        <f t="shared" si="18"/>
        <v>8.4359293036651</v>
      </c>
      <c r="G68">
        <f t="shared" si="18"/>
        <v>8.0160111540424293</v>
      </c>
      <c r="H68">
        <f t="shared" si="18"/>
        <v>7.7394915975324405</v>
      </c>
      <c r="I68">
        <f t="shared" si="18"/>
        <v>7.4226848099645952</v>
      </c>
      <c r="J68">
        <f t="shared" si="18"/>
        <v>11.925069207836456</v>
      </c>
      <c r="K68">
        <f t="shared" si="18"/>
        <v>10.604583114150447</v>
      </c>
      <c r="L68">
        <f t="shared" si="18"/>
        <v>6.8562103849221341</v>
      </c>
      <c r="M68">
        <f t="shared" si="18"/>
        <v>12.734894884952823</v>
      </c>
      <c r="N68">
        <f t="shared" si="18"/>
        <v>13.28959786622897</v>
      </c>
      <c r="O68">
        <f t="shared" si="18"/>
        <v>19.342395666131623</v>
      </c>
      <c r="P68">
        <f t="shared" si="18"/>
        <v>27.361121141000179</v>
      </c>
      <c r="Q68">
        <f t="shared" si="18"/>
        <v>16.900678587967086</v>
      </c>
      <c r="R68">
        <f t="shared" si="18"/>
        <v>6.0201876864434869</v>
      </c>
      <c r="S68">
        <f t="shared" si="18"/>
        <v>9.0892850169862154</v>
      </c>
      <c r="T68">
        <f t="shared" si="18"/>
        <v>17.182820035536</v>
      </c>
      <c r="U68">
        <f t="shared" si="18"/>
        <v>25.056033893672268</v>
      </c>
      <c r="V68">
        <f t="shared" si="18"/>
        <v>3.7791135573580532</v>
      </c>
      <c r="W68">
        <f t="shared" si="18"/>
        <v>12.180599950823702</v>
      </c>
      <c r="X68">
        <f t="shared" si="18"/>
        <v>10.815492986545618</v>
      </c>
      <c r="Y68">
        <f t="shared" si="18"/>
        <v>25.438320303245675</v>
      </c>
      <c r="Z68">
        <f t="shared" si="18"/>
        <v>11.00452654758992</v>
      </c>
      <c r="AA68">
        <f t="shared" si="18"/>
        <v>17.246516553338534</v>
      </c>
      <c r="AB68">
        <f t="shared" si="18"/>
        <v>5.5478507289426071</v>
      </c>
      <c r="AC68">
        <f t="shared" si="18"/>
        <v>9.5489906934067381</v>
      </c>
      <c r="AD68">
        <f t="shared" si="18"/>
        <v>3.0215185894321723</v>
      </c>
      <c r="AE68">
        <f t="shared" si="18"/>
        <v>14.247723334810814</v>
      </c>
    </row>
    <row r="69" spans="1:31" x14ac:dyDescent="0.55000000000000004">
      <c r="A69" s="1" t="s">
        <v>89</v>
      </c>
      <c r="B69">
        <f>X43</f>
        <v>0.15410727840094457</v>
      </c>
      <c r="C69">
        <f t="shared" ref="C69:AE69" si="19">Y43</f>
        <v>0.21889122438255387</v>
      </c>
      <c r="D69">
        <f t="shared" si="19"/>
        <v>0.2039240266805431</v>
      </c>
      <c r="E69">
        <f t="shared" si="19"/>
        <v>0.123222702822603</v>
      </c>
      <c r="F69">
        <f t="shared" si="19"/>
        <v>0.13870984331607639</v>
      </c>
      <c r="G69">
        <f t="shared" si="19"/>
        <v>7.6499052270904727E-2</v>
      </c>
      <c r="H69">
        <f t="shared" si="19"/>
        <v>0.10446075303126995</v>
      </c>
      <c r="I69">
        <f t="shared" si="19"/>
        <v>0.11219767094655121</v>
      </c>
      <c r="J69">
        <f t="shared" si="19"/>
        <v>0.333621699318569</v>
      </c>
      <c r="K69">
        <f t="shared" si="19"/>
        <v>0.2138567420655795</v>
      </c>
      <c r="L69">
        <f t="shared" si="19"/>
        <v>0.36956932376275026</v>
      </c>
      <c r="M69">
        <f t="shared" si="19"/>
        <v>0.30509228604535671</v>
      </c>
      <c r="N69">
        <f t="shared" si="19"/>
        <v>0.52657810149090412</v>
      </c>
      <c r="O69">
        <f t="shared" si="19"/>
        <v>0.23372570001783483</v>
      </c>
      <c r="P69">
        <f t="shared" si="19"/>
        <v>0.44385268098934827</v>
      </c>
      <c r="Q69">
        <f t="shared" si="19"/>
        <v>0.5164570940049158</v>
      </c>
      <c r="R69">
        <f t="shared" si="19"/>
        <v>0.17046113689095127</v>
      </c>
      <c r="S69">
        <f t="shared" si="19"/>
        <v>0.21150767308368151</v>
      </c>
      <c r="T69">
        <f t="shared" si="19"/>
        <v>0.68408917844149253</v>
      </c>
      <c r="U69">
        <f t="shared" si="19"/>
        <v>0.81906291285135069</v>
      </c>
      <c r="V69">
        <f t="shared" si="19"/>
        <v>0.19025628791493424</v>
      </c>
      <c r="W69">
        <f t="shared" si="19"/>
        <v>0.38543971805589705</v>
      </c>
      <c r="X69">
        <f t="shared" si="19"/>
        <v>0.4714452214452215</v>
      </c>
      <c r="Y69">
        <f t="shared" si="19"/>
        <v>0.2056977019663587</v>
      </c>
      <c r="Z69">
        <f t="shared" si="19"/>
        <v>0.27210939836337439</v>
      </c>
      <c r="AA69">
        <f t="shared" si="19"/>
        <v>0.45364693642477616</v>
      </c>
      <c r="AB69">
        <f t="shared" si="19"/>
        <v>0.23329577657140907</v>
      </c>
      <c r="AC69">
        <f t="shared" si="19"/>
        <v>0.20981343120548782</v>
      </c>
      <c r="AD69">
        <f t="shared" si="19"/>
        <v>7.0864172834566919E-2</v>
      </c>
      <c r="AE69">
        <f t="shared" si="19"/>
        <v>0.48070878833057984</v>
      </c>
    </row>
    <row r="70" spans="1:31" x14ac:dyDescent="0.55000000000000004">
      <c r="A70" s="1" t="s">
        <v>83</v>
      </c>
      <c r="B70">
        <f>X35</f>
        <v>1.672851480138315</v>
      </c>
      <c r="C70">
        <f t="shared" ref="C70:AE70" si="20">Y35</f>
        <v>1.8066211245401995</v>
      </c>
      <c r="D70">
        <f t="shared" si="20"/>
        <v>1.7520932872888972</v>
      </c>
      <c r="E70">
        <f t="shared" si="20"/>
        <v>0.92996173681583771</v>
      </c>
      <c r="F70">
        <f t="shared" si="20"/>
        <v>1.2424143724071726</v>
      </c>
      <c r="G70">
        <f t="shared" si="20"/>
        <v>1.3543413282787782</v>
      </c>
      <c r="H70">
        <f t="shared" si="20"/>
        <v>1.1342267602637737</v>
      </c>
      <c r="I70">
        <f t="shared" si="20"/>
        <v>1.0678027556200145</v>
      </c>
      <c r="J70">
        <f t="shared" si="20"/>
        <v>1.8799244037478704</v>
      </c>
      <c r="K70">
        <f t="shared" si="20"/>
        <v>1.542828335963528</v>
      </c>
      <c r="L70">
        <f t="shared" si="20"/>
        <v>3.3813961297905384</v>
      </c>
      <c r="M70">
        <f t="shared" si="20"/>
        <v>2.4666859791425262</v>
      </c>
      <c r="N70">
        <f t="shared" si="20"/>
        <v>3.5844104773628782</v>
      </c>
      <c r="O70">
        <f t="shared" si="20"/>
        <v>4.8817326556090599</v>
      </c>
      <c r="P70">
        <f t="shared" si="20"/>
        <v>4.2564542336161759</v>
      </c>
      <c r="Q70">
        <f t="shared" si="20"/>
        <v>5.8928507818900719</v>
      </c>
      <c r="R70">
        <f t="shared" si="20"/>
        <v>2.1907109711634072</v>
      </c>
      <c r="S70">
        <f t="shared" si="20"/>
        <v>1.7095552344878755</v>
      </c>
      <c r="T70">
        <f t="shared" si="20"/>
        <v>3.839051527201963</v>
      </c>
      <c r="U70">
        <f t="shared" si="20"/>
        <v>4.6971664161086055</v>
      </c>
      <c r="V70">
        <f t="shared" si="20"/>
        <v>2.2961113761843088</v>
      </c>
      <c r="W70">
        <f t="shared" si="20"/>
        <v>2.6662773543152203</v>
      </c>
      <c r="X70">
        <f t="shared" si="20"/>
        <v>4.1368134789187421</v>
      </c>
      <c r="Y70">
        <f t="shared" si="20"/>
        <v>2.236081497275527</v>
      </c>
      <c r="Z70">
        <f t="shared" si="20"/>
        <v>1.7783351004540142</v>
      </c>
      <c r="AA70">
        <f t="shared" si="20"/>
        <v>5.3512243153866166</v>
      </c>
      <c r="AB70">
        <f t="shared" si="20"/>
        <v>1.927088668100652</v>
      </c>
      <c r="AC70">
        <f t="shared" si="20"/>
        <v>1.8410014418665619</v>
      </c>
      <c r="AD70">
        <f t="shared" si="20"/>
        <v>0.44233132340753867</v>
      </c>
      <c r="AE70">
        <f t="shared" si="20"/>
        <v>4.3247572228714182</v>
      </c>
    </row>
    <row r="71" spans="1:31" x14ac:dyDescent="0.55000000000000004">
      <c r="A71" s="1" t="s">
        <v>87</v>
      </c>
      <c r="B71">
        <f>X41</f>
        <v>0.23128742514970058</v>
      </c>
      <c r="C71">
        <f t="shared" ref="C71:AE71" si="21">Y41</f>
        <v>0.32116395165528117</v>
      </c>
      <c r="D71">
        <f t="shared" si="21"/>
        <v>0.22449027863191257</v>
      </c>
      <c r="E71">
        <f t="shared" si="21"/>
        <v>0.18047468529917374</v>
      </c>
      <c r="F71">
        <f t="shared" si="21"/>
        <v>0.26754551376555696</v>
      </c>
      <c r="G71">
        <f t="shared" si="21"/>
        <v>0.19009258584238536</v>
      </c>
      <c r="H71">
        <f t="shared" si="21"/>
        <v>0.17801531589023611</v>
      </c>
      <c r="I71">
        <f t="shared" si="21"/>
        <v>0.18798788550953377</v>
      </c>
      <c r="J71">
        <f t="shared" si="21"/>
        <v>0.44934518739352641</v>
      </c>
      <c r="K71">
        <f t="shared" si="21"/>
        <v>0.23531474662458357</v>
      </c>
      <c r="L71">
        <f t="shared" si="21"/>
        <v>0.34281996390043235</v>
      </c>
      <c r="M71">
        <f t="shared" si="21"/>
        <v>0.3365750703525906</v>
      </c>
      <c r="N71">
        <f t="shared" si="21"/>
        <v>0.45238339488442075</v>
      </c>
      <c r="O71">
        <f t="shared" si="21"/>
        <v>0.37541243088995896</v>
      </c>
      <c r="P71">
        <f t="shared" si="21"/>
        <v>0.88509658783173861</v>
      </c>
      <c r="Q71">
        <f t="shared" si="21"/>
        <v>0.3837940369750294</v>
      </c>
      <c r="R71">
        <f t="shared" si="21"/>
        <v>9.6403712296983773E-2</v>
      </c>
      <c r="S71">
        <f t="shared" si="21"/>
        <v>0.16781209730953961</v>
      </c>
      <c r="T71">
        <f t="shared" si="21"/>
        <v>0.59161096539470348</v>
      </c>
      <c r="U71">
        <f t="shared" si="21"/>
        <v>0.68689353560202271</v>
      </c>
      <c r="V71">
        <f t="shared" si="21"/>
        <v>0.14405118942130735</v>
      </c>
      <c r="W71">
        <f t="shared" si="21"/>
        <v>0.30240349151708873</v>
      </c>
      <c r="X71">
        <f t="shared" si="21"/>
        <v>0.46395125342493765</v>
      </c>
      <c r="Y71">
        <f t="shared" si="21"/>
        <v>0.21593224354418383</v>
      </c>
      <c r="Z71">
        <f t="shared" si="21"/>
        <v>0.34416714242992685</v>
      </c>
      <c r="AA71">
        <f t="shared" si="21"/>
        <v>0.47983316612789356</v>
      </c>
      <c r="AB71">
        <f t="shared" si="21"/>
        <v>9.2218921779507676E-2</v>
      </c>
      <c r="AC71">
        <f t="shared" si="21"/>
        <v>0.16996548258836894</v>
      </c>
      <c r="AD71">
        <f t="shared" si="21"/>
        <v>8.7538936358700317E-2</v>
      </c>
      <c r="AE71">
        <f t="shared" si="21"/>
        <v>0.2674376435507918</v>
      </c>
    </row>
    <row r="73" spans="1:31" x14ac:dyDescent="0.55000000000000004">
      <c r="A73" s="6" t="s">
        <v>130</v>
      </c>
    </row>
    <row r="74" spans="1:31" x14ac:dyDescent="0.55000000000000004">
      <c r="A74" s="6" t="s">
        <v>129</v>
      </c>
      <c r="B74" t="s">
        <v>120</v>
      </c>
      <c r="C74" t="s">
        <v>121</v>
      </c>
      <c r="D74" t="s">
        <v>122</v>
      </c>
      <c r="E74" t="s">
        <v>131</v>
      </c>
      <c r="F74" t="s">
        <v>132</v>
      </c>
      <c r="G74" t="s">
        <v>133</v>
      </c>
      <c r="H74" t="s">
        <v>134</v>
      </c>
      <c r="I74" t="s">
        <v>135</v>
      </c>
      <c r="K74" s="6" t="s">
        <v>129</v>
      </c>
      <c r="L74" t="s">
        <v>120</v>
      </c>
      <c r="M74" t="s">
        <v>121</v>
      </c>
      <c r="N74" t="s">
        <v>122</v>
      </c>
      <c r="O74" t="s">
        <v>131</v>
      </c>
      <c r="P74" t="s">
        <v>132</v>
      </c>
      <c r="Q74" t="s">
        <v>133</v>
      </c>
      <c r="R74" t="s">
        <v>134</v>
      </c>
      <c r="S74" t="s">
        <v>135</v>
      </c>
    </row>
    <row r="75" spans="1:31" x14ac:dyDescent="0.55000000000000004">
      <c r="A75" s="1" t="s">
        <v>47</v>
      </c>
      <c r="B75">
        <f>AVERAGE(B50:K50)</f>
        <v>202.09462575866388</v>
      </c>
      <c r="C75">
        <f>AVERAGE(L50:U50)</f>
        <v>51.767053449884067</v>
      </c>
      <c r="D75">
        <f>AVERAGE(V50:AE50)</f>
        <v>37.673778232117542</v>
      </c>
      <c r="E75">
        <f>_xlfn.STDEV.S(B50:K50)</f>
        <v>49.314995213530061</v>
      </c>
      <c r="F75">
        <f>_xlfn.STDEV.S(L50:U50)</f>
        <v>15.085484295995268</v>
      </c>
      <c r="G75">
        <f>_xlfn.STDEV.S(V50:AE50)</f>
        <v>16.034575708327953</v>
      </c>
      <c r="H75" s="3">
        <f>_xlfn.T.TEST(B50:K50,L50:U50,2,3)</f>
        <v>2.0785823987324999E-6</v>
      </c>
      <c r="I75" s="3">
        <f>_xlfn.T.TEST(B50:K50,V50:AE50,2,3)</f>
        <v>7.864644911370719E-7</v>
      </c>
      <c r="K75" t="s">
        <v>48</v>
      </c>
      <c r="L75">
        <v>2.5552583855689064</v>
      </c>
      <c r="M75">
        <v>2.3099480037376092</v>
      </c>
      <c r="N75">
        <v>1.6026465968379271</v>
      </c>
      <c r="O75">
        <v>1.3146517695654512</v>
      </c>
      <c r="P75">
        <v>0.9973165746832261</v>
      </c>
      <c r="Q75">
        <v>0.98334165307060084</v>
      </c>
      <c r="R75">
        <v>0.64433038620714611</v>
      </c>
      <c r="S75">
        <v>8.442796793479429E-2</v>
      </c>
    </row>
    <row r="76" spans="1:31" x14ac:dyDescent="0.55000000000000004">
      <c r="A76" s="1" t="s">
        <v>49</v>
      </c>
      <c r="B76">
        <f t="shared" ref="B76:B96" si="22">AVERAGE(B51:K51)</f>
        <v>2.5552583855689064</v>
      </c>
      <c r="C76">
        <f t="shared" ref="C76:C96" si="23">AVERAGE(L51:U51)</f>
        <v>2.3099480037376092</v>
      </c>
      <c r="D76">
        <f t="shared" ref="D76:D96" si="24">AVERAGE(V51:AE51)</f>
        <v>1.6026465968379271</v>
      </c>
      <c r="E76">
        <f t="shared" ref="E76:E96" si="25">_xlfn.STDEV.S(B51:K51)</f>
        <v>1.3146517695654512</v>
      </c>
      <c r="F76">
        <f t="shared" ref="F76:F96" si="26">_xlfn.STDEV.S(L51:U51)</f>
        <v>0.9973165746832261</v>
      </c>
      <c r="G76">
        <f t="shared" ref="G76:G96" si="27">_xlfn.STDEV.S(V51:AE51)</f>
        <v>0.98334165307060084</v>
      </c>
      <c r="H76">
        <f t="shared" ref="H76:H96" si="28">_xlfn.T.TEST(B51:K51,L51:U51,2,3)</f>
        <v>0.64433038620714611</v>
      </c>
      <c r="I76">
        <f t="shared" ref="I76:I96" si="29">_xlfn.T.TEST(B51:K51,V51:AE51,2,3)</f>
        <v>8.442796793479429E-2</v>
      </c>
      <c r="K76" t="s">
        <v>56</v>
      </c>
      <c r="L76">
        <v>9.8917589421013812</v>
      </c>
      <c r="M76">
        <v>2.9743225953817376</v>
      </c>
      <c r="N76">
        <v>1.8675074465489943</v>
      </c>
      <c r="O76">
        <v>2.8421690466049365</v>
      </c>
      <c r="P76">
        <v>1.9338152616777775</v>
      </c>
      <c r="Q76">
        <v>1.3784976963099147</v>
      </c>
      <c r="R76" s="3">
        <v>9.7961039972256573E-6</v>
      </c>
      <c r="S76" s="3">
        <v>2.1242098170063611E-6</v>
      </c>
    </row>
    <row r="77" spans="1:31" x14ac:dyDescent="0.55000000000000004">
      <c r="A77" s="1" t="s">
        <v>57</v>
      </c>
      <c r="B77">
        <f t="shared" si="22"/>
        <v>9.8917589421013812</v>
      </c>
      <c r="C77">
        <f t="shared" si="23"/>
        <v>2.9743225953817376</v>
      </c>
      <c r="D77">
        <f t="shared" si="24"/>
        <v>1.8675074465489943</v>
      </c>
      <c r="E77">
        <f t="shared" si="25"/>
        <v>2.8421690466049365</v>
      </c>
      <c r="F77">
        <f t="shared" si="26"/>
        <v>1.9338152616777775</v>
      </c>
      <c r="G77">
        <f t="shared" si="27"/>
        <v>1.3784976963099147</v>
      </c>
      <c r="H77" s="3">
        <f t="shared" si="28"/>
        <v>9.7961039972256573E-6</v>
      </c>
      <c r="I77" s="3">
        <f t="shared" si="29"/>
        <v>2.1242098170063611E-6</v>
      </c>
      <c r="K77" t="s">
        <v>58</v>
      </c>
      <c r="L77">
        <v>3.7100035839020862</v>
      </c>
      <c r="M77">
        <v>3.3331725829196754</v>
      </c>
      <c r="N77">
        <v>2.3676293568834708</v>
      </c>
      <c r="O77">
        <v>1.0230567445967447</v>
      </c>
      <c r="P77">
        <v>0.7655001553737879</v>
      </c>
      <c r="Q77">
        <v>1.2381763757787096</v>
      </c>
      <c r="R77">
        <v>0.36432915172385316</v>
      </c>
      <c r="S77" s="4">
        <v>1.6868913451359734E-2</v>
      </c>
    </row>
    <row r="78" spans="1:31" x14ac:dyDescent="0.55000000000000004">
      <c r="A78" s="1" t="s">
        <v>59</v>
      </c>
      <c r="B78">
        <f t="shared" si="22"/>
        <v>3.7100035839020862</v>
      </c>
      <c r="C78">
        <f t="shared" si="23"/>
        <v>3.3331725829196754</v>
      </c>
      <c r="D78">
        <f t="shared" si="24"/>
        <v>2.3676293568834708</v>
      </c>
      <c r="E78">
        <f t="shared" si="25"/>
        <v>1.0230567445967447</v>
      </c>
      <c r="F78">
        <f t="shared" si="26"/>
        <v>0.7655001553737879</v>
      </c>
      <c r="G78">
        <f t="shared" si="27"/>
        <v>1.2381763757787096</v>
      </c>
      <c r="H78">
        <f t="shared" si="28"/>
        <v>0.36432915172385316</v>
      </c>
      <c r="I78">
        <f t="shared" si="29"/>
        <v>1.6868913451359734E-2</v>
      </c>
    </row>
    <row r="79" spans="1:31" x14ac:dyDescent="0.55000000000000004">
      <c r="A79" s="1" t="s">
        <v>51</v>
      </c>
      <c r="B79">
        <f t="shared" si="22"/>
        <v>658.50621343145167</v>
      </c>
      <c r="C79">
        <f t="shared" si="23"/>
        <v>561.40887789227622</v>
      </c>
      <c r="D79">
        <f t="shared" si="24"/>
        <v>424.69936495060011</v>
      </c>
      <c r="E79">
        <f t="shared" si="25"/>
        <v>95.995173250635148</v>
      </c>
      <c r="F79">
        <f t="shared" si="26"/>
        <v>108.35800061250953</v>
      </c>
      <c r="G79">
        <f t="shared" si="27"/>
        <v>130.52430145173045</v>
      </c>
      <c r="H79" s="4">
        <f t="shared" si="28"/>
        <v>4.8276493456813202E-2</v>
      </c>
      <c r="I79" s="3">
        <f t="shared" si="29"/>
        <v>2.9483169310763006E-4</v>
      </c>
      <c r="K79" s="6" t="s">
        <v>129</v>
      </c>
      <c r="L79" t="s">
        <v>120</v>
      </c>
      <c r="M79" t="s">
        <v>121</v>
      </c>
      <c r="N79" t="s">
        <v>122</v>
      </c>
      <c r="O79" t="s">
        <v>131</v>
      </c>
      <c r="P79" t="s">
        <v>132</v>
      </c>
      <c r="Q79" t="s">
        <v>133</v>
      </c>
      <c r="R79" t="s">
        <v>134</v>
      </c>
      <c r="S79" t="s">
        <v>135</v>
      </c>
    </row>
    <row r="80" spans="1:31" x14ac:dyDescent="0.55000000000000004">
      <c r="A80" s="1" t="s">
        <v>53</v>
      </c>
      <c r="B80">
        <f t="shared" si="22"/>
        <v>412.59547854602516</v>
      </c>
      <c r="C80">
        <f t="shared" si="23"/>
        <v>376.86508325835149</v>
      </c>
      <c r="D80">
        <f t="shared" si="24"/>
        <v>270.81696100042967</v>
      </c>
      <c r="E80">
        <f t="shared" si="25"/>
        <v>72.153934111132656</v>
      </c>
      <c r="F80">
        <f t="shared" si="26"/>
        <v>119.7706677056409</v>
      </c>
      <c r="G80">
        <f t="shared" si="27"/>
        <v>92.165245668261377</v>
      </c>
      <c r="H80">
        <f t="shared" si="28"/>
        <v>0.4318690640796109</v>
      </c>
      <c r="I80" s="5">
        <f t="shared" si="29"/>
        <v>1.3371399572923582E-3</v>
      </c>
      <c r="K80" s="1" t="s">
        <v>64</v>
      </c>
      <c r="L80">
        <v>7.1333504835418111</v>
      </c>
      <c r="M80">
        <v>7.1885826954937242</v>
      </c>
      <c r="N80">
        <v>5.2159747741811593</v>
      </c>
      <c r="O80">
        <v>1.729723478027797</v>
      </c>
      <c r="P80">
        <v>1.7110333863939193</v>
      </c>
      <c r="Q80">
        <v>1.7922769268752727</v>
      </c>
      <c r="R80">
        <v>0.94356298290336849</v>
      </c>
      <c r="S80" s="4">
        <v>2.5575715759723599E-2</v>
      </c>
    </row>
    <row r="81" spans="1:19" x14ac:dyDescent="0.55000000000000004">
      <c r="A81" s="1" t="s">
        <v>55</v>
      </c>
      <c r="B81">
        <f t="shared" si="22"/>
        <v>154.35913177705612</v>
      </c>
      <c r="C81">
        <f t="shared" si="23"/>
        <v>165.71220721714968</v>
      </c>
      <c r="D81">
        <f t="shared" si="24"/>
        <v>130.33865818013399</v>
      </c>
      <c r="E81">
        <f t="shared" si="25"/>
        <v>36.286919278011283</v>
      </c>
      <c r="F81">
        <f t="shared" si="26"/>
        <v>45.641332663712213</v>
      </c>
      <c r="G81">
        <f t="shared" si="27"/>
        <v>59.115349197103441</v>
      </c>
      <c r="H81">
        <f t="shared" si="28"/>
        <v>0.54617517133024918</v>
      </c>
      <c r="I81">
        <f t="shared" si="29"/>
        <v>0.2908215909272186</v>
      </c>
    </row>
    <row r="82" spans="1:19" x14ac:dyDescent="0.55000000000000004">
      <c r="A82" s="1" t="s">
        <v>65</v>
      </c>
      <c r="B82">
        <f t="shared" si="22"/>
        <v>7.1333504835418111</v>
      </c>
      <c r="C82">
        <f t="shared" si="23"/>
        <v>7.1885826954937242</v>
      </c>
      <c r="D82">
        <f t="shared" si="24"/>
        <v>5.2159747741811593</v>
      </c>
      <c r="E82">
        <f t="shared" si="25"/>
        <v>1.729723478027797</v>
      </c>
      <c r="F82">
        <f t="shared" si="26"/>
        <v>1.7110333863939193</v>
      </c>
      <c r="G82">
        <f t="shared" si="27"/>
        <v>1.7922769268752727</v>
      </c>
      <c r="H82">
        <f t="shared" si="28"/>
        <v>0.94356298290336849</v>
      </c>
      <c r="I82" s="4">
        <f t="shared" si="29"/>
        <v>2.5575715759723599E-2</v>
      </c>
      <c r="K82" s="6" t="s">
        <v>129</v>
      </c>
      <c r="L82" t="s">
        <v>120</v>
      </c>
      <c r="M82" t="s">
        <v>121</v>
      </c>
      <c r="N82" t="s">
        <v>122</v>
      </c>
      <c r="O82" t="s">
        <v>131</v>
      </c>
      <c r="P82" t="s">
        <v>132</v>
      </c>
      <c r="Q82" t="s">
        <v>133</v>
      </c>
      <c r="R82" t="s">
        <v>134</v>
      </c>
      <c r="S82" t="s">
        <v>135</v>
      </c>
    </row>
    <row r="83" spans="1:19" x14ac:dyDescent="0.55000000000000004">
      <c r="A83" s="1" t="s">
        <v>69</v>
      </c>
      <c r="B83">
        <f t="shared" si="22"/>
        <v>32.964958238810532</v>
      </c>
      <c r="C83">
        <f t="shared" si="23"/>
        <v>56.729730859858918</v>
      </c>
      <c r="D83">
        <f t="shared" si="24"/>
        <v>40.394033903552746</v>
      </c>
      <c r="E83">
        <f t="shared" si="25"/>
        <v>7.2686387271215347</v>
      </c>
      <c r="F83">
        <f t="shared" si="26"/>
        <v>13.424655277572159</v>
      </c>
      <c r="G83">
        <f t="shared" si="27"/>
        <v>16.357054916504783</v>
      </c>
      <c r="H83" s="3">
        <f t="shared" si="28"/>
        <v>2.312537140271154E-4</v>
      </c>
      <c r="I83">
        <f t="shared" si="29"/>
        <v>0.21308854284291712</v>
      </c>
      <c r="K83" t="s">
        <v>62</v>
      </c>
      <c r="L83">
        <v>8.6483287564271958</v>
      </c>
      <c r="M83">
        <v>0.44415994311652146</v>
      </c>
      <c r="N83">
        <v>0.1818949082625852</v>
      </c>
      <c r="O83">
        <v>4.5419674373618948</v>
      </c>
      <c r="P83">
        <v>0.60976754021699686</v>
      </c>
      <c r="Q83">
        <v>0.18414118310048322</v>
      </c>
      <c r="R83" s="3">
        <v>2.7127729109842162E-4</v>
      </c>
      <c r="S83" s="3">
        <v>2.2903182969549011E-4</v>
      </c>
    </row>
    <row r="84" spans="1:19" x14ac:dyDescent="0.55000000000000004">
      <c r="A84" s="1" t="s">
        <v>71</v>
      </c>
      <c r="B84">
        <f t="shared" si="22"/>
        <v>16.029955673751672</v>
      </c>
      <c r="C84">
        <f t="shared" si="23"/>
        <v>30.418696247605133</v>
      </c>
      <c r="D84">
        <f t="shared" si="24"/>
        <v>22.429419547152474</v>
      </c>
      <c r="E84">
        <f t="shared" si="25"/>
        <v>3.4066460860745593</v>
      </c>
      <c r="F84">
        <f t="shared" si="26"/>
        <v>9.8996143086328132</v>
      </c>
      <c r="G84">
        <f t="shared" si="27"/>
        <v>11.915126368223945</v>
      </c>
      <c r="H84" s="5">
        <f t="shared" si="28"/>
        <v>1.1382181885978622E-3</v>
      </c>
      <c r="I84">
        <f t="shared" si="29"/>
        <v>0.13217281340235165</v>
      </c>
    </row>
    <row r="85" spans="1:19" x14ac:dyDescent="0.55000000000000004">
      <c r="A85" s="1" t="s">
        <v>73</v>
      </c>
      <c r="B85">
        <f t="shared" si="22"/>
        <v>35.317360732466781</v>
      </c>
      <c r="C85">
        <f t="shared" si="23"/>
        <v>54.046853299107319</v>
      </c>
      <c r="D85">
        <f t="shared" si="24"/>
        <v>41.892966421111765</v>
      </c>
      <c r="E85">
        <f t="shared" si="25"/>
        <v>9.188229788240692</v>
      </c>
      <c r="F85">
        <f t="shared" si="26"/>
        <v>12.501554001892703</v>
      </c>
      <c r="G85">
        <f t="shared" si="27"/>
        <v>11.79063201975813</v>
      </c>
      <c r="H85" s="5">
        <f t="shared" si="28"/>
        <v>1.4398978186282527E-3</v>
      </c>
      <c r="I85">
        <f t="shared" si="29"/>
        <v>0.18215503319938758</v>
      </c>
      <c r="K85" s="6" t="s">
        <v>129</v>
      </c>
      <c r="L85" t="s">
        <v>120</v>
      </c>
      <c r="M85" t="s">
        <v>121</v>
      </c>
      <c r="N85" t="s">
        <v>122</v>
      </c>
      <c r="O85" t="s">
        <v>131</v>
      </c>
      <c r="P85" t="s">
        <v>132</v>
      </c>
      <c r="Q85" t="s">
        <v>133</v>
      </c>
      <c r="R85" t="s">
        <v>134</v>
      </c>
      <c r="S85" t="s">
        <v>135</v>
      </c>
    </row>
    <row r="86" spans="1:19" x14ac:dyDescent="0.55000000000000004">
      <c r="A86" s="1" t="s">
        <v>61</v>
      </c>
      <c r="B86">
        <f t="shared" si="22"/>
        <v>384.07246143766929</v>
      </c>
      <c r="C86">
        <f t="shared" si="23"/>
        <v>169.79194692720625</v>
      </c>
      <c r="D86">
        <f t="shared" si="24"/>
        <v>132.90379042298855</v>
      </c>
      <c r="E86">
        <f t="shared" si="25"/>
        <v>70.290366854607797</v>
      </c>
      <c r="F86">
        <f t="shared" si="26"/>
        <v>55.144151776899378</v>
      </c>
      <c r="G86">
        <f t="shared" si="27"/>
        <v>71.126506980289903</v>
      </c>
      <c r="H86" s="3">
        <f t="shared" si="28"/>
        <v>7.3871998291951406E-7</v>
      </c>
      <c r="I86" s="3">
        <f t="shared" si="29"/>
        <v>2.7168076576622095E-7</v>
      </c>
      <c r="K86" t="s">
        <v>84</v>
      </c>
      <c r="L86">
        <v>0.42631951794440309</v>
      </c>
      <c r="M86">
        <v>0.94317026835925688</v>
      </c>
      <c r="N86">
        <v>0.73986966472155891</v>
      </c>
      <c r="O86">
        <v>9.9083814651670196E-2</v>
      </c>
      <c r="P86">
        <v>0.14406598631098469</v>
      </c>
      <c r="Q86">
        <v>0.31043872807660305</v>
      </c>
      <c r="R86" s="3">
        <v>7.1239233686352854E-8</v>
      </c>
      <c r="S86" s="4">
        <v>1.1395473665541892E-2</v>
      </c>
    </row>
    <row r="87" spans="1:19" x14ac:dyDescent="0.55000000000000004">
      <c r="A87" s="1" t="s">
        <v>63</v>
      </c>
      <c r="B87">
        <f t="shared" si="22"/>
        <v>8.6483287564271958</v>
      </c>
      <c r="C87">
        <f t="shared" si="23"/>
        <v>0.44415994311652146</v>
      </c>
      <c r="D87">
        <f t="shared" si="24"/>
        <v>0.1818949082625852</v>
      </c>
      <c r="E87">
        <f t="shared" si="25"/>
        <v>4.5419674373618948</v>
      </c>
      <c r="F87">
        <f t="shared" si="26"/>
        <v>0.60976754021699686</v>
      </c>
      <c r="G87">
        <f t="shared" si="27"/>
        <v>0.18414118310048322</v>
      </c>
      <c r="H87" s="3">
        <f t="shared" si="28"/>
        <v>2.7127729109842162E-4</v>
      </c>
      <c r="I87" s="3">
        <f t="shared" si="29"/>
        <v>2.2903182969549011E-4</v>
      </c>
    </row>
    <row r="88" spans="1:19" x14ac:dyDescent="0.55000000000000004">
      <c r="A88" s="1" t="s">
        <v>67</v>
      </c>
      <c r="B88">
        <f t="shared" si="22"/>
        <v>11.187263162838457</v>
      </c>
      <c r="C88">
        <f t="shared" si="23"/>
        <v>23.52012958001718</v>
      </c>
      <c r="D88">
        <f t="shared" si="24"/>
        <v>16.35939665516505</v>
      </c>
      <c r="E88">
        <f t="shared" si="25"/>
        <v>1.7907225998511351</v>
      </c>
      <c r="F88">
        <f t="shared" si="26"/>
        <v>11.079028085685419</v>
      </c>
      <c r="G88">
        <f t="shared" si="27"/>
        <v>10.142923425102417</v>
      </c>
      <c r="H88" s="4">
        <f t="shared" si="28"/>
        <v>6.4755125793535271E-3</v>
      </c>
      <c r="I88">
        <f t="shared" si="29"/>
        <v>0.14477738774207155</v>
      </c>
      <c r="K88" s="6" t="s">
        <v>129</v>
      </c>
      <c r="L88" t="s">
        <v>125</v>
      </c>
      <c r="M88" t="s">
        <v>126</v>
      </c>
      <c r="N88" t="s">
        <v>127</v>
      </c>
      <c r="O88" t="s">
        <v>131</v>
      </c>
      <c r="P88" t="s">
        <v>132</v>
      </c>
      <c r="Q88" t="s">
        <v>133</v>
      </c>
      <c r="R88" t="s">
        <v>134</v>
      </c>
      <c r="S88" t="s">
        <v>135</v>
      </c>
    </row>
    <row r="89" spans="1:19" x14ac:dyDescent="0.55000000000000004">
      <c r="A89" s="1" t="s">
        <v>77</v>
      </c>
      <c r="B89">
        <f t="shared" si="22"/>
        <v>16.539912124182472</v>
      </c>
      <c r="C89">
        <f t="shared" si="23"/>
        <v>40.297971956824298</v>
      </c>
      <c r="D89">
        <f t="shared" si="24"/>
        <v>30.932104786388692</v>
      </c>
      <c r="E89">
        <f t="shared" si="25"/>
        <v>2.994416726565571</v>
      </c>
      <c r="F89">
        <f t="shared" si="26"/>
        <v>15.43186249589632</v>
      </c>
      <c r="G89">
        <f t="shared" si="27"/>
        <v>15.977958923720614</v>
      </c>
      <c r="H89" s="5">
        <f t="shared" si="28"/>
        <v>8.1832086863381688E-4</v>
      </c>
      <c r="I89" s="4">
        <f t="shared" si="29"/>
        <v>1.9458024533033379E-2</v>
      </c>
      <c r="K89" t="s">
        <v>88</v>
      </c>
      <c r="L89">
        <v>0.16794909932355956</v>
      </c>
      <c r="M89">
        <v>0.42803960875785857</v>
      </c>
      <c r="N89">
        <v>0.29732774331126055</v>
      </c>
      <c r="O89">
        <v>7.6006798807246007E-2</v>
      </c>
      <c r="P89">
        <v>0.2123319225059834</v>
      </c>
      <c r="Q89">
        <v>0.1412978872192468</v>
      </c>
      <c r="R89" s="5">
        <v>3.6952780073913386E-3</v>
      </c>
      <c r="S89" s="4">
        <v>2.3312593666089485E-2</v>
      </c>
    </row>
    <row r="90" spans="1:19" x14ac:dyDescent="0.55000000000000004">
      <c r="A90" s="1" t="s">
        <v>85</v>
      </c>
      <c r="B90">
        <f t="shared" si="22"/>
        <v>0.42631951794440309</v>
      </c>
      <c r="C90">
        <f t="shared" si="23"/>
        <v>0.94317026835925688</v>
      </c>
      <c r="D90">
        <f t="shared" si="24"/>
        <v>0.73986966472155891</v>
      </c>
      <c r="E90">
        <f t="shared" si="25"/>
        <v>9.9083814651670196E-2</v>
      </c>
      <c r="F90">
        <f t="shared" si="26"/>
        <v>0.14406598631098469</v>
      </c>
      <c r="G90">
        <f t="shared" si="27"/>
        <v>0.31043872807660305</v>
      </c>
      <c r="H90" s="3">
        <f t="shared" si="28"/>
        <v>7.1239233686352854E-8</v>
      </c>
      <c r="I90" s="4">
        <f t="shared" si="29"/>
        <v>1.1395473665541892E-2</v>
      </c>
      <c r="K90" t="s">
        <v>82</v>
      </c>
      <c r="L90">
        <v>1.4383065585064387</v>
      </c>
      <c r="M90">
        <v>3.6900014406373103</v>
      </c>
      <c r="N90">
        <v>2.7000021778780603</v>
      </c>
      <c r="O90">
        <v>0.33807562139402375</v>
      </c>
      <c r="P90">
        <v>1.3082287001403228</v>
      </c>
      <c r="Q90">
        <v>1.4679747001131509</v>
      </c>
      <c r="R90" s="3">
        <v>3.402385564193503E-4</v>
      </c>
      <c r="S90" s="4">
        <v>2.4464975189046164E-2</v>
      </c>
    </row>
    <row r="91" spans="1:19" x14ac:dyDescent="0.55000000000000004">
      <c r="A91" s="1" t="s">
        <v>79</v>
      </c>
      <c r="B91">
        <f t="shared" si="22"/>
        <v>16.598114170407335</v>
      </c>
      <c r="C91">
        <f t="shared" si="23"/>
        <v>31.143526271572775</v>
      </c>
      <c r="D91">
        <f t="shared" si="24"/>
        <v>21.654084155616815</v>
      </c>
      <c r="E91">
        <f t="shared" si="25"/>
        <v>4.7898942900059787</v>
      </c>
      <c r="F91">
        <f t="shared" si="26"/>
        <v>20.194417137033266</v>
      </c>
      <c r="G91">
        <f t="shared" si="27"/>
        <v>11.102476295255789</v>
      </c>
      <c r="H91">
        <f t="shared" si="28"/>
        <v>5.0997380857585733E-2</v>
      </c>
      <c r="I91">
        <f t="shared" si="29"/>
        <v>0.21026004583349336</v>
      </c>
      <c r="K91" t="s">
        <v>86</v>
      </c>
      <c r="L91">
        <v>0.24657175757618907</v>
      </c>
      <c r="M91">
        <v>0.43188017954374197</v>
      </c>
      <c r="N91">
        <v>0.25674994707427068</v>
      </c>
      <c r="O91">
        <v>8.4102884147966267E-2</v>
      </c>
      <c r="P91">
        <v>0.23597629636662945</v>
      </c>
      <c r="Q91">
        <v>0.14147642347864972</v>
      </c>
      <c r="R91" s="4">
        <v>3.8751535705710931E-2</v>
      </c>
      <c r="S91">
        <v>0.84764193592328341</v>
      </c>
    </row>
    <row r="92" spans="1:19" x14ac:dyDescent="0.55000000000000004">
      <c r="A92" s="1" t="s">
        <v>75</v>
      </c>
      <c r="B92">
        <f t="shared" si="22"/>
        <v>24.070838419398822</v>
      </c>
      <c r="C92">
        <f t="shared" si="23"/>
        <v>31.012135870780433</v>
      </c>
      <c r="D92">
        <f t="shared" si="24"/>
        <v>25.968520827663617</v>
      </c>
      <c r="E92">
        <f t="shared" si="25"/>
        <v>4.9384018935812044</v>
      </c>
      <c r="F92">
        <f t="shared" si="26"/>
        <v>5.9094746315771527</v>
      </c>
      <c r="G92">
        <f t="shared" si="27"/>
        <v>8.0071501620649226</v>
      </c>
      <c r="H92" s="4">
        <f t="shared" si="28"/>
        <v>1.086310964527217E-2</v>
      </c>
      <c r="I92">
        <f t="shared" si="29"/>
        <v>0.53317420965718854</v>
      </c>
    </row>
    <row r="93" spans="1:19" x14ac:dyDescent="0.55000000000000004">
      <c r="A93" s="1" t="s">
        <v>81</v>
      </c>
      <c r="B93">
        <f t="shared" si="22"/>
        <v>9.3836604974083322</v>
      </c>
      <c r="C93">
        <f t="shared" si="23"/>
        <v>15.383322516384078</v>
      </c>
      <c r="D93">
        <f t="shared" si="24"/>
        <v>11.283065324549383</v>
      </c>
      <c r="E93">
        <f t="shared" si="25"/>
        <v>1.672565008163621</v>
      </c>
      <c r="F93">
        <f t="shared" si="26"/>
        <v>7.2236995851942956</v>
      </c>
      <c r="G93">
        <f t="shared" si="27"/>
        <v>6.7188550215018967</v>
      </c>
      <c r="H93" s="4">
        <f t="shared" si="28"/>
        <v>2.8512489200404143E-2</v>
      </c>
      <c r="I93">
        <f t="shared" si="29"/>
        <v>0.40578888957840475</v>
      </c>
    </row>
    <row r="94" spans="1:19" x14ac:dyDescent="0.55000000000000004">
      <c r="A94" s="1" t="s">
        <v>89</v>
      </c>
      <c r="B94">
        <f t="shared" si="22"/>
        <v>0.16794909932355956</v>
      </c>
      <c r="C94">
        <f t="shared" si="23"/>
        <v>0.42803960875785857</v>
      </c>
      <c r="D94">
        <f t="shared" si="24"/>
        <v>0.29732774331126055</v>
      </c>
      <c r="E94">
        <f t="shared" si="25"/>
        <v>7.6006798807246007E-2</v>
      </c>
      <c r="F94">
        <f t="shared" si="26"/>
        <v>0.2123319225059834</v>
      </c>
      <c r="G94">
        <f t="shared" si="27"/>
        <v>0.1412978872192468</v>
      </c>
      <c r="H94" s="5">
        <f t="shared" si="28"/>
        <v>3.6952780073913386E-3</v>
      </c>
      <c r="I94" s="4">
        <f t="shared" si="29"/>
        <v>2.3312593666089485E-2</v>
      </c>
    </row>
    <row r="95" spans="1:19" x14ac:dyDescent="0.55000000000000004">
      <c r="A95" s="1" t="s">
        <v>83</v>
      </c>
      <c r="B95">
        <f t="shared" si="22"/>
        <v>1.4383065585064387</v>
      </c>
      <c r="C95">
        <f t="shared" si="23"/>
        <v>3.6900014406373103</v>
      </c>
      <c r="D95">
        <f t="shared" si="24"/>
        <v>2.7000021778780603</v>
      </c>
      <c r="E95">
        <f t="shared" si="25"/>
        <v>0.33807562139402375</v>
      </c>
      <c r="F95">
        <f t="shared" si="26"/>
        <v>1.3082287001403228</v>
      </c>
      <c r="G95">
        <f t="shared" si="27"/>
        <v>1.4679747001131509</v>
      </c>
      <c r="H95" s="3">
        <f t="shared" si="28"/>
        <v>3.402385564193503E-4</v>
      </c>
      <c r="I95" s="4">
        <f t="shared" si="29"/>
        <v>2.4464975189046164E-2</v>
      </c>
    </row>
    <row r="96" spans="1:19" x14ac:dyDescent="0.55000000000000004">
      <c r="A96" s="1" t="s">
        <v>87</v>
      </c>
      <c r="B96">
        <f t="shared" si="22"/>
        <v>0.24657175757618907</v>
      </c>
      <c r="C96">
        <f t="shared" si="23"/>
        <v>0.43188017954374197</v>
      </c>
      <c r="D96">
        <f t="shared" si="24"/>
        <v>0.25674994707427068</v>
      </c>
      <c r="E96">
        <f t="shared" si="25"/>
        <v>8.4102884147966267E-2</v>
      </c>
      <c r="F96">
        <f t="shared" si="26"/>
        <v>0.23597629636662945</v>
      </c>
      <c r="G96">
        <f t="shared" si="27"/>
        <v>0.14147642347864972</v>
      </c>
      <c r="H96" s="4">
        <f t="shared" si="28"/>
        <v>3.8751535705710931E-2</v>
      </c>
      <c r="I96">
        <f t="shared" si="29"/>
        <v>0.84764193592328341</v>
      </c>
    </row>
    <row r="98" spans="1:23" x14ac:dyDescent="0.55000000000000004">
      <c r="A98" t="s">
        <v>136</v>
      </c>
    </row>
    <row r="99" spans="1:23" x14ac:dyDescent="0.55000000000000004">
      <c r="A99" s="6" t="s">
        <v>129</v>
      </c>
      <c r="B99" t="s">
        <v>110</v>
      </c>
      <c r="C99" t="s">
        <v>111</v>
      </c>
      <c r="D99" t="s">
        <v>112</v>
      </c>
      <c r="E99" t="s">
        <v>113</v>
      </c>
      <c r="F99" t="s">
        <v>114</v>
      </c>
      <c r="G99" t="s">
        <v>115</v>
      </c>
      <c r="H99" t="s">
        <v>116</v>
      </c>
      <c r="I99" t="s">
        <v>117</v>
      </c>
      <c r="J99" t="s">
        <v>118</v>
      </c>
      <c r="K99" t="s">
        <v>119</v>
      </c>
      <c r="L99" t="s">
        <v>100</v>
      </c>
      <c r="M99" t="s">
        <v>101</v>
      </c>
      <c r="N99" t="s">
        <v>102</v>
      </c>
      <c r="O99" t="s">
        <v>103</v>
      </c>
      <c r="P99" t="s">
        <v>104</v>
      </c>
      <c r="Q99" t="s">
        <v>105</v>
      </c>
      <c r="R99" t="s">
        <v>106</v>
      </c>
      <c r="S99" t="s">
        <v>107</v>
      </c>
      <c r="T99" t="s">
        <v>108</v>
      </c>
      <c r="U99" t="s">
        <v>109</v>
      </c>
      <c r="V99" s="1"/>
      <c r="W99" s="1"/>
    </row>
    <row r="100" spans="1:23" x14ac:dyDescent="0.55000000000000004">
      <c r="A100" s="1" t="s">
        <v>47</v>
      </c>
      <c r="B100">
        <f>L50/B50</f>
        <v>0.24438700330972185</v>
      </c>
      <c r="C100">
        <f t="shared" ref="C100:K100" si="30">M50/C50</f>
        <v>0.17159790769027924</v>
      </c>
      <c r="D100">
        <f t="shared" si="30"/>
        <v>0.14001942654330812</v>
      </c>
      <c r="E100">
        <f t="shared" si="30"/>
        <v>0.2615306497837469</v>
      </c>
      <c r="F100">
        <f t="shared" si="30"/>
        <v>0.42982697040421991</v>
      </c>
      <c r="G100">
        <f t="shared" si="30"/>
        <v>0.3491555050445655</v>
      </c>
      <c r="H100">
        <f t="shared" si="30"/>
        <v>0.34440709229414612</v>
      </c>
      <c r="I100">
        <f t="shared" si="30"/>
        <v>0.19836598419373216</v>
      </c>
      <c r="J100">
        <f t="shared" si="30"/>
        <v>0.35093890737324857</v>
      </c>
      <c r="K100">
        <f t="shared" si="30"/>
        <v>0.21403024846976879</v>
      </c>
      <c r="L100">
        <f>V50/B50</f>
        <v>0.11764031902718684</v>
      </c>
      <c r="M100">
        <f t="shared" ref="M100:U100" si="31">W50/C50</f>
        <v>0.20709069191255133</v>
      </c>
      <c r="N100">
        <f t="shared" si="31"/>
        <v>0.19596035117736901</v>
      </c>
      <c r="O100">
        <f t="shared" si="31"/>
        <v>0.23590412068520095</v>
      </c>
      <c r="P100">
        <f t="shared" si="31"/>
        <v>0.20753976532548882</v>
      </c>
      <c r="Q100">
        <f t="shared" si="31"/>
        <v>0.3316860621114936</v>
      </c>
      <c r="R100">
        <f t="shared" si="31"/>
        <v>0.24095889899554887</v>
      </c>
      <c r="S100">
        <f t="shared" si="31"/>
        <v>0.16722609386445567</v>
      </c>
      <c r="T100">
        <f t="shared" si="31"/>
        <v>3.9941850948818337E-2</v>
      </c>
      <c r="U100">
        <f t="shared" si="31"/>
        <v>0.18546761177257565</v>
      </c>
    </row>
    <row r="101" spans="1:23" x14ac:dyDescent="0.55000000000000004">
      <c r="A101" s="1" t="s">
        <v>49</v>
      </c>
      <c r="B101">
        <f t="shared" ref="B101:B121" si="32">L51/B51</f>
        <v>1.9748854578025772</v>
      </c>
      <c r="C101">
        <f t="shared" ref="C101:C121" si="33">M51/C51</f>
        <v>0.41824022247048298</v>
      </c>
      <c r="D101">
        <f t="shared" ref="D101:D121" si="34">N51/D51</f>
        <v>0.34337275457961292</v>
      </c>
      <c r="E101">
        <f t="shared" ref="E101:E121" si="35">O51/E51</f>
        <v>0.88027455056035087</v>
      </c>
      <c r="F101">
        <f t="shared" ref="F101:F121" si="36">P51/F51</f>
        <v>1.1163355936089221</v>
      </c>
      <c r="G101">
        <f t="shared" ref="G101:G121" si="37">Q51/G51</f>
        <v>1.4113949498838894</v>
      </c>
      <c r="H101">
        <f t="shared" ref="H101:H121" si="38">R51/H51</f>
        <v>0.92508826338868499</v>
      </c>
      <c r="I101">
        <f t="shared" ref="I101:I121" si="39">S51/I51</f>
        <v>1.1292107162666658</v>
      </c>
      <c r="J101">
        <f t="shared" ref="J101:J121" si="40">T51/J51</f>
        <v>0.57758718328288172</v>
      </c>
      <c r="K101">
        <f t="shared" ref="K101:K121" si="41">U51/K51</f>
        <v>1.4890502009986983</v>
      </c>
      <c r="L101">
        <f t="shared" ref="L101:L121" si="42">V51/B51</f>
        <v>0.42724686323750494</v>
      </c>
      <c r="M101">
        <f t="shared" ref="M101:M121" si="43">W51/C51</f>
        <v>0.53556061481952222</v>
      </c>
      <c r="N101">
        <f t="shared" ref="N101:N121" si="44">X51/D51</f>
        <v>0.97662224811107035</v>
      </c>
      <c r="O101">
        <f t="shared" ref="O101:O121" si="45">Y51/E51</f>
        <v>0.7245689927173169</v>
      </c>
      <c r="P101">
        <f t="shared" ref="P101:P121" si="46">Z51/F51</f>
        <v>0.30132113326809407</v>
      </c>
      <c r="Q101">
        <f t="shared" ref="Q101:Q121" si="47">AA51/G51</f>
        <v>1.4583662208230259</v>
      </c>
      <c r="R101">
        <f t="shared" ref="R101:R121" si="48">AB51/H51</f>
        <v>0.67329291920348133</v>
      </c>
      <c r="S101">
        <f t="shared" ref="S101:S121" si="49">AC51/I51</f>
        <v>0.75575787565286134</v>
      </c>
      <c r="T101">
        <f t="shared" ref="T101:T121" si="50">AD51/J51</f>
        <v>3.54083535959938E-2</v>
      </c>
      <c r="U101">
        <f t="shared" ref="U101:U121" si="51">AE51/K51</f>
        <v>1.1849177275402469</v>
      </c>
    </row>
    <row r="102" spans="1:23" x14ac:dyDescent="0.55000000000000004">
      <c r="A102" s="1" t="s">
        <v>57</v>
      </c>
      <c r="B102">
        <f t="shared" si="32"/>
        <v>0.16431366674678252</v>
      </c>
      <c r="C102">
        <f t="shared" si="33"/>
        <v>0.15651014738253149</v>
      </c>
      <c r="D102">
        <f t="shared" si="34"/>
        <v>0.40130945122409317</v>
      </c>
      <c r="E102">
        <f t="shared" si="35"/>
        <v>0.63820766495604375</v>
      </c>
      <c r="F102">
        <f t="shared" si="36"/>
        <v>0.78284994428442589</v>
      </c>
      <c r="G102">
        <f t="shared" si="37"/>
        <v>0.52154640627125404</v>
      </c>
      <c r="H102">
        <f t="shared" si="38"/>
        <v>0.23844614501395625</v>
      </c>
      <c r="I102">
        <f t="shared" si="39"/>
        <v>0.13566800417668265</v>
      </c>
      <c r="J102">
        <f t="shared" si="40"/>
        <v>0.15230979780675732</v>
      </c>
      <c r="K102">
        <f t="shared" si="41"/>
        <v>5.9575725104606583E-2</v>
      </c>
      <c r="L102">
        <f t="shared" si="42"/>
        <v>6.2699721596878435E-2</v>
      </c>
      <c r="M102">
        <f t="shared" si="43"/>
        <v>0.19716145400992952</v>
      </c>
      <c r="N102">
        <f t="shared" si="44"/>
        <v>9.8885861345685319E-2</v>
      </c>
      <c r="O102">
        <f t="shared" si="45"/>
        <v>0.64073847297061659</v>
      </c>
      <c r="P102">
        <f t="shared" si="46"/>
        <v>0.34327796603860539</v>
      </c>
      <c r="Q102">
        <f t="shared" si="47"/>
        <v>0.28531670281203286</v>
      </c>
      <c r="R102">
        <f t="shared" si="48"/>
        <v>0.14525140344759305</v>
      </c>
      <c r="S102">
        <f t="shared" si="49"/>
        <v>0.12940298545686968</v>
      </c>
      <c r="T102">
        <f t="shared" si="50"/>
        <v>0.11839413965864519</v>
      </c>
      <c r="U102">
        <f t="shared" si="51"/>
        <v>2.8503346902609632E-2</v>
      </c>
    </row>
    <row r="103" spans="1:23" x14ac:dyDescent="0.55000000000000004">
      <c r="A103" s="1" t="s">
        <v>59</v>
      </c>
      <c r="B103">
        <f t="shared" si="32"/>
        <v>0.75238790927293042</v>
      </c>
      <c r="C103">
        <f t="shared" si="33"/>
        <v>0.77416307858475775</v>
      </c>
      <c r="D103">
        <f t="shared" si="34"/>
        <v>0.51522523709574153</v>
      </c>
      <c r="E103">
        <f t="shared" si="35"/>
        <v>1.6246435599807509</v>
      </c>
      <c r="F103">
        <f t="shared" si="36"/>
        <v>1.3179943716987905</v>
      </c>
      <c r="G103">
        <f t="shared" si="37"/>
        <v>1.0416701447357026</v>
      </c>
      <c r="H103">
        <f t="shared" si="38"/>
        <v>1.3935865997251635</v>
      </c>
      <c r="I103">
        <f t="shared" si="39"/>
        <v>0.74743649168880588</v>
      </c>
      <c r="J103">
        <f t="shared" si="40"/>
        <v>0.88816006175238893</v>
      </c>
      <c r="K103">
        <f t="shared" si="41"/>
        <v>0.61496791841539888</v>
      </c>
      <c r="L103">
        <f t="shared" si="42"/>
        <v>0.59707293972082587</v>
      </c>
      <c r="M103">
        <f t="shared" si="43"/>
        <v>0.76660616345684307</v>
      </c>
      <c r="N103">
        <f t="shared" si="44"/>
        <v>0.61417186904903776</v>
      </c>
      <c r="O103">
        <f t="shared" si="45"/>
        <v>1.4202340912383513</v>
      </c>
      <c r="P103">
        <f t="shared" si="46"/>
        <v>0.47838869347045992</v>
      </c>
      <c r="Q103">
        <f t="shared" si="47"/>
        <v>1.1190548012939707</v>
      </c>
      <c r="R103">
        <f t="shared" si="48"/>
        <v>0.85222625744412783</v>
      </c>
      <c r="S103">
        <f t="shared" si="49"/>
        <v>0.47401938552539113</v>
      </c>
      <c r="T103">
        <f t="shared" si="50"/>
        <v>0.11830943117173277</v>
      </c>
      <c r="U103">
        <f t="shared" si="51"/>
        <v>0.36980365111187524</v>
      </c>
    </row>
    <row r="104" spans="1:23" x14ac:dyDescent="0.55000000000000004">
      <c r="A104" s="1" t="s">
        <v>51</v>
      </c>
      <c r="B104">
        <f t="shared" si="32"/>
        <v>0.65615218525371322</v>
      </c>
      <c r="C104">
        <f t="shared" si="33"/>
        <v>0.66409840295711564</v>
      </c>
      <c r="D104">
        <f t="shared" si="34"/>
        <v>0.59993802273762353</v>
      </c>
      <c r="E104">
        <f t="shared" si="35"/>
        <v>1.0759059301117444</v>
      </c>
      <c r="F104">
        <f t="shared" si="36"/>
        <v>1.3096394692723861</v>
      </c>
      <c r="G104">
        <f t="shared" si="37"/>
        <v>0.80424998603865749</v>
      </c>
      <c r="H104">
        <f t="shared" si="38"/>
        <v>1.1361446440505987</v>
      </c>
      <c r="I104">
        <f t="shared" si="39"/>
        <v>0.91129070227864062</v>
      </c>
      <c r="J104">
        <f t="shared" si="40"/>
        <v>0.91129535943073892</v>
      </c>
      <c r="K104">
        <f t="shared" si="41"/>
        <v>0.68111607650668737</v>
      </c>
      <c r="L104">
        <f t="shared" si="42"/>
        <v>0.47307403453848956</v>
      </c>
      <c r="M104">
        <f t="shared" si="43"/>
        <v>0.67657195536091552</v>
      </c>
      <c r="N104">
        <f t="shared" si="44"/>
        <v>0.66407309585110152</v>
      </c>
      <c r="O104">
        <f t="shared" si="45"/>
        <v>0.99123696376525616</v>
      </c>
      <c r="P104">
        <f t="shared" si="46"/>
        <v>0.67685458000711929</v>
      </c>
      <c r="Q104">
        <f t="shared" si="47"/>
        <v>0.73625498306659865</v>
      </c>
      <c r="R104">
        <f t="shared" si="48"/>
        <v>0.759319464889606</v>
      </c>
      <c r="S104">
        <f t="shared" si="49"/>
        <v>0.90223525049045994</v>
      </c>
      <c r="T104">
        <f t="shared" si="50"/>
        <v>0.17699910993683865</v>
      </c>
      <c r="U104">
        <f t="shared" si="51"/>
        <v>0.57087338759618689</v>
      </c>
    </row>
    <row r="105" spans="1:23" x14ac:dyDescent="0.55000000000000004">
      <c r="A105" s="1" t="s">
        <v>53</v>
      </c>
      <c r="B105">
        <f t="shared" si="32"/>
        <v>0.64579963089080827</v>
      </c>
      <c r="C105">
        <f t="shared" si="33"/>
        <v>0.76809255458060666</v>
      </c>
      <c r="D105">
        <f t="shared" si="34"/>
        <v>0.6077698277966479</v>
      </c>
      <c r="E105">
        <f t="shared" si="35"/>
        <v>1.2440198704104868</v>
      </c>
      <c r="F105">
        <f t="shared" si="36"/>
        <v>1.7194977149837873</v>
      </c>
      <c r="G105">
        <f t="shared" si="37"/>
        <v>0.95542786860898665</v>
      </c>
      <c r="H105">
        <f t="shared" si="38"/>
        <v>0.91849390669615738</v>
      </c>
      <c r="I105">
        <f t="shared" si="39"/>
        <v>0.86726932267963586</v>
      </c>
      <c r="J105">
        <f t="shared" si="40"/>
        <v>0.97746424256906794</v>
      </c>
      <c r="K105">
        <f t="shared" si="41"/>
        <v>0.65711185882672951</v>
      </c>
      <c r="L105">
        <f t="shared" si="42"/>
        <v>0.46570229179898415</v>
      </c>
      <c r="M105">
        <f t="shared" si="43"/>
        <v>0.79046704136873058</v>
      </c>
      <c r="N105">
        <f t="shared" si="44"/>
        <v>0.61565986818103913</v>
      </c>
      <c r="O105">
        <f t="shared" si="45"/>
        <v>0.99202524994430885</v>
      </c>
      <c r="P105">
        <f t="shared" si="46"/>
        <v>0.7300632301722968</v>
      </c>
      <c r="Q105">
        <f t="shared" si="47"/>
        <v>0.89769153738064389</v>
      </c>
      <c r="R105">
        <f t="shared" si="48"/>
        <v>0.67032155365964241</v>
      </c>
      <c r="S105">
        <f t="shared" si="49"/>
        <v>0.84749645272432128</v>
      </c>
      <c r="T105">
        <f t="shared" si="50"/>
        <v>0.19502346033018134</v>
      </c>
      <c r="U105">
        <f t="shared" si="51"/>
        <v>0.54675227606055399</v>
      </c>
    </row>
    <row r="106" spans="1:23" x14ac:dyDescent="0.55000000000000004">
      <c r="A106" s="1" t="s">
        <v>55</v>
      </c>
      <c r="B106">
        <f t="shared" si="32"/>
        <v>1.4059855700654056</v>
      </c>
      <c r="C106">
        <f t="shared" si="33"/>
        <v>0.86897551291550068</v>
      </c>
      <c r="D106">
        <f t="shared" si="34"/>
        <v>0.72213354544600139</v>
      </c>
      <c r="E106">
        <f t="shared" si="35"/>
        <v>1.1617158720020304</v>
      </c>
      <c r="F106">
        <f t="shared" si="36"/>
        <v>0.95081174682386371</v>
      </c>
      <c r="G106">
        <f t="shared" si="37"/>
        <v>1.3090510150306516</v>
      </c>
      <c r="H106">
        <f t="shared" si="38"/>
        <v>1.6663015733269886</v>
      </c>
      <c r="I106">
        <f t="shared" si="39"/>
        <v>1.0048957411827844</v>
      </c>
      <c r="J106">
        <f t="shared" si="40"/>
        <v>0.9983202410945119</v>
      </c>
      <c r="K106">
        <f t="shared" si="41"/>
        <v>0.8673172913236542</v>
      </c>
      <c r="L106">
        <f t="shared" si="42"/>
        <v>0.92788293457087079</v>
      </c>
      <c r="M106">
        <f t="shared" si="43"/>
        <v>0.93734692512919748</v>
      </c>
      <c r="N106">
        <f t="shared" si="44"/>
        <v>0.93874458623267631</v>
      </c>
      <c r="O106">
        <f t="shared" si="45"/>
        <v>1.3305821190736002</v>
      </c>
      <c r="P106">
        <f t="shared" si="46"/>
        <v>0.49029130772847501</v>
      </c>
      <c r="Q106">
        <f t="shared" si="47"/>
        <v>1.3351619488613189</v>
      </c>
      <c r="R106">
        <f t="shared" si="48"/>
        <v>0.99885052643652916</v>
      </c>
      <c r="S106">
        <f t="shared" si="49"/>
        <v>0.93577191895356759</v>
      </c>
      <c r="T106">
        <f t="shared" si="50"/>
        <v>0.12732860971350971</v>
      </c>
      <c r="U106">
        <f t="shared" si="51"/>
        <v>0.68479181691155622</v>
      </c>
    </row>
    <row r="107" spans="1:23" x14ac:dyDescent="0.55000000000000004">
      <c r="A107" s="1" t="s">
        <v>65</v>
      </c>
      <c r="B107">
        <f t="shared" si="32"/>
        <v>1.1560740462635239</v>
      </c>
      <c r="C107">
        <f t="shared" si="33"/>
        <v>0.7685191120636029</v>
      </c>
      <c r="D107">
        <f t="shared" si="34"/>
        <v>0.54881658116868504</v>
      </c>
      <c r="E107">
        <f t="shared" si="35"/>
        <v>1.0472470998134118</v>
      </c>
      <c r="F107">
        <f t="shared" si="36"/>
        <v>1.7135164075229963</v>
      </c>
      <c r="G107">
        <f t="shared" si="37"/>
        <v>1.1423293459847303</v>
      </c>
      <c r="H107">
        <f t="shared" si="38"/>
        <v>1.1799282600148697</v>
      </c>
      <c r="I107">
        <f t="shared" si="39"/>
        <v>0.73091657052470294</v>
      </c>
      <c r="J107">
        <f t="shared" si="40"/>
        <v>0.86972010630125018</v>
      </c>
      <c r="K107">
        <f t="shared" si="41"/>
        <v>1.4928164196773939</v>
      </c>
      <c r="L107">
        <f t="shared" si="42"/>
        <v>0.89700015606405459</v>
      </c>
      <c r="M107">
        <f t="shared" si="43"/>
        <v>0.83968831440176206</v>
      </c>
      <c r="N107">
        <f t="shared" si="44"/>
        <v>0.51973249237418062</v>
      </c>
      <c r="O107">
        <f t="shared" si="45"/>
        <v>0.77368972741098441</v>
      </c>
      <c r="P107">
        <f t="shared" si="46"/>
        <v>0.68451125782073652</v>
      </c>
      <c r="Q107">
        <f t="shared" si="47"/>
        <v>1.0813483572650908</v>
      </c>
      <c r="R107">
        <f t="shared" si="48"/>
        <v>0.93595870341643772</v>
      </c>
      <c r="S107">
        <f t="shared" si="49"/>
        <v>0.63555570137846074</v>
      </c>
      <c r="T107">
        <f t="shared" si="50"/>
        <v>0.14773008833159887</v>
      </c>
      <c r="U107">
        <f t="shared" si="51"/>
        <v>1.2064994217238287</v>
      </c>
    </row>
    <row r="108" spans="1:23" x14ac:dyDescent="0.55000000000000004">
      <c r="A108" s="1" t="s">
        <v>69</v>
      </c>
      <c r="B108">
        <f t="shared" si="32"/>
        <v>0.94940789270459114</v>
      </c>
      <c r="C108">
        <f t="shared" si="33"/>
        <v>1.2327856548422635</v>
      </c>
      <c r="D108">
        <f t="shared" si="34"/>
        <v>1.9963441473476347</v>
      </c>
      <c r="E108">
        <f t="shared" si="35"/>
        <v>2.1991519446034791</v>
      </c>
      <c r="F108">
        <f t="shared" si="36"/>
        <v>2.4178855802969856</v>
      </c>
      <c r="G108">
        <f t="shared" si="37"/>
        <v>1.8771253305110607</v>
      </c>
      <c r="H108">
        <f t="shared" si="38"/>
        <v>1.7850743437487975</v>
      </c>
      <c r="I108">
        <f t="shared" si="39"/>
        <v>1.881896047614829</v>
      </c>
      <c r="J108">
        <f t="shared" si="40"/>
        <v>1.8175163706277571</v>
      </c>
      <c r="K108">
        <f t="shared" si="41"/>
        <v>1.5792934181012976</v>
      </c>
      <c r="L108">
        <f t="shared" si="42"/>
        <v>0.61060195146955021</v>
      </c>
      <c r="M108">
        <f t="shared" si="43"/>
        <v>1.280186418807336</v>
      </c>
      <c r="N108">
        <f t="shared" si="44"/>
        <v>2.1473546336340981</v>
      </c>
      <c r="O108">
        <f t="shared" si="45"/>
        <v>1.9920230820082354</v>
      </c>
      <c r="P108">
        <f t="shared" si="46"/>
        <v>1.1144900453057147</v>
      </c>
      <c r="Q108">
        <f t="shared" si="47"/>
        <v>1.7429194915477004</v>
      </c>
      <c r="R108">
        <f t="shared" si="48"/>
        <v>1.0725036763824944</v>
      </c>
      <c r="S108">
        <f t="shared" si="49"/>
        <v>1.759599805976261</v>
      </c>
      <c r="T108">
        <f t="shared" si="50"/>
        <v>0.24241759046260095</v>
      </c>
      <c r="U108">
        <f t="shared" si="51"/>
        <v>1.0864423248144495</v>
      </c>
    </row>
    <row r="109" spans="1:23" x14ac:dyDescent="0.55000000000000004">
      <c r="A109" s="1" t="s">
        <v>71</v>
      </c>
      <c r="B109">
        <f t="shared" si="32"/>
        <v>1.5706632487425198</v>
      </c>
      <c r="C109">
        <f t="shared" si="33"/>
        <v>1.5496136456685283</v>
      </c>
      <c r="D109">
        <f t="shared" si="34"/>
        <v>1.1563087776641094</v>
      </c>
      <c r="E109">
        <f t="shared" si="35"/>
        <v>2.213693767334334</v>
      </c>
      <c r="F109">
        <f t="shared" si="36"/>
        <v>2.5787201770225088</v>
      </c>
      <c r="G109">
        <f t="shared" si="37"/>
        <v>2.7719250991664013</v>
      </c>
      <c r="H109">
        <f t="shared" si="38"/>
        <v>2.2711051566986358</v>
      </c>
      <c r="I109">
        <f t="shared" si="39"/>
        <v>1.2583459260595176</v>
      </c>
      <c r="J109">
        <f t="shared" si="40"/>
        <v>1.8608919862869584</v>
      </c>
      <c r="K109">
        <f t="shared" si="41"/>
        <v>2.0303217836633176</v>
      </c>
      <c r="L109">
        <f t="shared" si="42"/>
        <v>1.3824652088745408</v>
      </c>
      <c r="M109">
        <f t="shared" si="43"/>
        <v>1.5932022767601675</v>
      </c>
      <c r="N109">
        <f t="shared" si="44"/>
        <v>1.1804085631193721</v>
      </c>
      <c r="O109">
        <f t="shared" si="45"/>
        <v>2.0902834111720638</v>
      </c>
      <c r="P109">
        <f t="shared" si="46"/>
        <v>0.93225723566968077</v>
      </c>
      <c r="Q109">
        <f t="shared" si="47"/>
        <v>2.834682666364873</v>
      </c>
      <c r="R109">
        <f t="shared" si="48"/>
        <v>1.2101694090567225</v>
      </c>
      <c r="S109">
        <f t="shared" si="49"/>
        <v>1.1480129879492489</v>
      </c>
      <c r="T109">
        <f t="shared" si="50"/>
        <v>0.43599622406733091</v>
      </c>
      <c r="U109">
        <f t="shared" si="51"/>
        <v>1.3711706944249156</v>
      </c>
    </row>
    <row r="110" spans="1:23" x14ac:dyDescent="0.55000000000000004">
      <c r="A110" s="1" t="s">
        <v>73</v>
      </c>
      <c r="B110">
        <f t="shared" si="32"/>
        <v>1.3827664627387086</v>
      </c>
      <c r="C110">
        <f t="shared" si="33"/>
        <v>1.1354140650591664</v>
      </c>
      <c r="D110">
        <f t="shared" si="34"/>
        <v>1.0042668893083002</v>
      </c>
      <c r="E110">
        <f t="shared" si="35"/>
        <v>2.4918715859857552</v>
      </c>
      <c r="F110">
        <f t="shared" si="36"/>
        <v>1.7938951073026679</v>
      </c>
      <c r="G110">
        <f t="shared" si="37"/>
        <v>0.99688182094305933</v>
      </c>
      <c r="H110">
        <f t="shared" si="38"/>
        <v>1.9060428521087514</v>
      </c>
      <c r="I110">
        <f t="shared" si="39"/>
        <v>2.4956408365625413</v>
      </c>
      <c r="J110">
        <f t="shared" si="40"/>
        <v>1.3284457635720817</v>
      </c>
      <c r="K110">
        <f t="shared" si="41"/>
        <v>1.7535843044097446</v>
      </c>
      <c r="L110">
        <f t="shared" si="42"/>
        <v>0.99598905850994468</v>
      </c>
      <c r="M110">
        <f t="shared" si="43"/>
        <v>1.3042386717530727</v>
      </c>
      <c r="N110">
        <f t="shared" si="44"/>
        <v>1.274463303649257</v>
      </c>
      <c r="O110">
        <f t="shared" si="45"/>
        <v>1.9744756634468836</v>
      </c>
      <c r="P110">
        <f t="shared" si="46"/>
        <v>0.87139563562416744</v>
      </c>
      <c r="Q110">
        <f t="shared" si="47"/>
        <v>1.0416227607910298</v>
      </c>
      <c r="R110">
        <f t="shared" si="48"/>
        <v>1.8079652440067944</v>
      </c>
      <c r="S110">
        <f t="shared" si="49"/>
        <v>2.1511341804867956</v>
      </c>
      <c r="T110">
        <f t="shared" si="50"/>
        <v>0.30665371699322158</v>
      </c>
      <c r="U110">
        <f t="shared" si="51"/>
        <v>1.1809280919890632</v>
      </c>
    </row>
    <row r="111" spans="1:23" x14ac:dyDescent="0.55000000000000004">
      <c r="A111" s="1" t="s">
        <v>61</v>
      </c>
      <c r="B111">
        <f t="shared" si="32"/>
        <v>0.2032439748133624</v>
      </c>
      <c r="C111">
        <f t="shared" si="33"/>
        <v>0.26082744943641351</v>
      </c>
      <c r="D111">
        <f t="shared" si="34"/>
        <v>0.30797350037101184</v>
      </c>
      <c r="E111">
        <f t="shared" si="35"/>
        <v>0.63559303657884791</v>
      </c>
      <c r="F111">
        <f t="shared" si="36"/>
        <v>0.48111196137939088</v>
      </c>
      <c r="G111">
        <f t="shared" si="37"/>
        <v>0.4470651130733872</v>
      </c>
      <c r="H111">
        <f t="shared" si="38"/>
        <v>0.82451899205878576</v>
      </c>
      <c r="I111">
        <f t="shared" si="39"/>
        <v>0.45708915968175273</v>
      </c>
      <c r="J111">
        <f t="shared" si="40"/>
        <v>0.56168117137356011</v>
      </c>
      <c r="K111">
        <f t="shared" si="41"/>
        <v>0.43663931699135655</v>
      </c>
      <c r="L111">
        <f t="shared" si="42"/>
        <v>0.14867279891344626</v>
      </c>
      <c r="M111">
        <f t="shared" si="43"/>
        <v>0.28651379485231038</v>
      </c>
      <c r="N111">
        <f t="shared" si="44"/>
        <v>0.35836572541745454</v>
      </c>
      <c r="O111">
        <f t="shared" si="45"/>
        <v>0.70321980187551958</v>
      </c>
      <c r="P111">
        <f t="shared" si="46"/>
        <v>0.34877256781038551</v>
      </c>
      <c r="Q111">
        <f t="shared" si="47"/>
        <v>0.33264591640381652</v>
      </c>
      <c r="R111">
        <f t="shared" si="48"/>
        <v>0.44817439131573245</v>
      </c>
      <c r="S111">
        <f t="shared" si="49"/>
        <v>0.5006974120912423</v>
      </c>
      <c r="T111">
        <f t="shared" si="50"/>
        <v>6.6469813584093665E-2</v>
      </c>
      <c r="U111">
        <f t="shared" si="51"/>
        <v>0.33377897949344615</v>
      </c>
    </row>
    <row r="112" spans="1:23" x14ac:dyDescent="0.55000000000000004">
      <c r="A112" s="1" t="s">
        <v>63</v>
      </c>
      <c r="B112">
        <f t="shared" si="32"/>
        <v>0</v>
      </c>
      <c r="C112">
        <f t="shared" si="33"/>
        <v>6.8369637646609584E-3</v>
      </c>
      <c r="D112">
        <f t="shared" si="34"/>
        <v>2.0359461645182965E-2</v>
      </c>
      <c r="E112">
        <f t="shared" si="35"/>
        <v>5.5561710732326949E-2</v>
      </c>
      <c r="F112">
        <f t="shared" si="36"/>
        <v>3.2235859363356906E-2</v>
      </c>
      <c r="G112">
        <f t="shared" si="37"/>
        <v>5.3918468569267727E-2</v>
      </c>
      <c r="H112">
        <f t="shared" si="38"/>
        <v>0.1207282922982988</v>
      </c>
      <c r="I112">
        <f t="shared" si="39"/>
        <v>7.6940966503697477E-3</v>
      </c>
      <c r="J112">
        <f t="shared" si="40"/>
        <v>0.10716787622228363</v>
      </c>
      <c r="K112">
        <f t="shared" si="41"/>
        <v>2.1195989891481148E-2</v>
      </c>
      <c r="L112">
        <f t="shared" si="42"/>
        <v>0</v>
      </c>
      <c r="M112">
        <f t="shared" si="43"/>
        <v>1.5900389072008966E-2</v>
      </c>
      <c r="N112">
        <f t="shared" si="44"/>
        <v>3.4041218684269244E-2</v>
      </c>
      <c r="O112">
        <f t="shared" si="45"/>
        <v>3.004688326015624E-2</v>
      </c>
      <c r="P112">
        <f t="shared" si="46"/>
        <v>9.3474437152430714E-2</v>
      </c>
      <c r="Q112">
        <f t="shared" si="47"/>
        <v>3.8642867807651818E-2</v>
      </c>
      <c r="R112">
        <f t="shared" si="48"/>
        <v>3.6240482369194547E-2</v>
      </c>
      <c r="S112">
        <f t="shared" si="49"/>
        <v>0</v>
      </c>
      <c r="T112">
        <f t="shared" si="50"/>
        <v>0</v>
      </c>
      <c r="U112">
        <f t="shared" si="51"/>
        <v>0</v>
      </c>
    </row>
    <row r="113" spans="1:45" x14ac:dyDescent="0.55000000000000004">
      <c r="A113" s="1" t="s">
        <v>67</v>
      </c>
      <c r="B113">
        <f t="shared" si="32"/>
        <v>0.8794144947633884</v>
      </c>
      <c r="C113">
        <f t="shared" si="33"/>
        <v>1.0312971449418791</v>
      </c>
      <c r="D113">
        <f t="shared" si="34"/>
        <v>1.0226963276071344</v>
      </c>
      <c r="E113">
        <f t="shared" si="35"/>
        <v>4.2427977022413224</v>
      </c>
      <c r="F113">
        <f t="shared" si="36"/>
        <v>3.542970813167436</v>
      </c>
      <c r="G113">
        <f t="shared" si="37"/>
        <v>2.8260725850929598</v>
      </c>
      <c r="H113">
        <f t="shared" si="38"/>
        <v>1.7256622510568926</v>
      </c>
      <c r="I113">
        <f t="shared" si="39"/>
        <v>1.3578526128752266</v>
      </c>
      <c r="J113">
        <f t="shared" si="40"/>
        <v>2.3661185844646715</v>
      </c>
      <c r="K113">
        <f t="shared" si="41"/>
        <v>2.8094466918267651</v>
      </c>
      <c r="L113">
        <f t="shared" si="42"/>
        <v>0.68168284962311632</v>
      </c>
      <c r="M113">
        <f t="shared" si="43"/>
        <v>0.97608942636844775</v>
      </c>
      <c r="N113">
        <f t="shared" si="44"/>
        <v>1.3520076204248579</v>
      </c>
      <c r="O113">
        <f t="shared" si="45"/>
        <v>4.2764605121741353</v>
      </c>
      <c r="P113">
        <f t="shared" si="46"/>
        <v>1.1709191336496518</v>
      </c>
      <c r="Q113">
        <f t="shared" si="47"/>
        <v>2.5499328166681687</v>
      </c>
      <c r="R113">
        <f t="shared" si="48"/>
        <v>1.3007231032876032</v>
      </c>
      <c r="S113">
        <f t="shared" si="49"/>
        <v>1.5252383608027211</v>
      </c>
      <c r="T113">
        <f t="shared" si="50"/>
        <v>0.21516931275053444</v>
      </c>
      <c r="U113">
        <f t="shared" si="51"/>
        <v>1.4911049250413393</v>
      </c>
    </row>
    <row r="114" spans="1:45" x14ac:dyDescent="0.55000000000000004">
      <c r="A114" s="1" t="s">
        <v>77</v>
      </c>
      <c r="B114">
        <f t="shared" si="32"/>
        <v>1.7583782073697867</v>
      </c>
      <c r="C114">
        <f t="shared" si="33"/>
        <v>2.1571318373071304</v>
      </c>
      <c r="D114">
        <f t="shared" si="34"/>
        <v>1.8488521109974947</v>
      </c>
      <c r="E114">
        <f t="shared" si="35"/>
        <v>4.0267917300629996</v>
      </c>
      <c r="F114">
        <f t="shared" si="36"/>
        <v>3.2981106862528553</v>
      </c>
      <c r="G114">
        <f t="shared" si="37"/>
        <v>4.0703581679260603</v>
      </c>
      <c r="H114">
        <f t="shared" si="38"/>
        <v>1.932292137295522</v>
      </c>
      <c r="I114">
        <f t="shared" si="39"/>
        <v>1.7314355027499262</v>
      </c>
      <c r="J114">
        <f t="shared" si="40"/>
        <v>2.5998941713398205</v>
      </c>
      <c r="K114">
        <f t="shared" si="41"/>
        <v>1.4884629553757782</v>
      </c>
      <c r="L114">
        <f t="shared" si="42"/>
        <v>1.0457811430056319</v>
      </c>
      <c r="M114">
        <f t="shared" si="43"/>
        <v>2.5218317664388654</v>
      </c>
      <c r="N114">
        <f t="shared" si="44"/>
        <v>2.0634955287953258</v>
      </c>
      <c r="O114">
        <f t="shared" si="45"/>
        <v>4.120895514072715</v>
      </c>
      <c r="P114">
        <f t="shared" si="46"/>
        <v>1.3173093334034358</v>
      </c>
      <c r="Q114">
        <f t="shared" si="47"/>
        <v>3.5685995839451108</v>
      </c>
      <c r="R114">
        <f t="shared" si="48"/>
        <v>1.5750233188228469</v>
      </c>
      <c r="S114">
        <f t="shared" si="49"/>
        <v>1.647532481171361</v>
      </c>
      <c r="T114">
        <f t="shared" si="50"/>
        <v>0.44632923703609872</v>
      </c>
      <c r="U114">
        <f t="shared" si="51"/>
        <v>1.4149794503045166</v>
      </c>
    </row>
    <row r="115" spans="1:45" x14ac:dyDescent="0.55000000000000004">
      <c r="A115" s="1" t="s">
        <v>85</v>
      </c>
      <c r="B115">
        <f t="shared" si="32"/>
        <v>2.912100350795535</v>
      </c>
      <c r="C115">
        <f t="shared" si="33"/>
        <v>1.9785903835275875</v>
      </c>
      <c r="D115">
        <f t="shared" si="34"/>
        <v>2.091558277248621</v>
      </c>
      <c r="E115">
        <f t="shared" si="35"/>
        <v>1.7271511194336673</v>
      </c>
      <c r="F115">
        <f t="shared" si="36"/>
        <v>2.3310926532347755</v>
      </c>
      <c r="G115">
        <f t="shared" si="37"/>
        <v>3.4057069133372648</v>
      </c>
      <c r="H115">
        <f t="shared" si="38"/>
        <v>2.3882096452753001</v>
      </c>
      <c r="I115">
        <f t="shared" si="39"/>
        <v>1.9703850566973524</v>
      </c>
      <c r="J115">
        <f t="shared" si="40"/>
        <v>2.220926669964796</v>
      </c>
      <c r="K115">
        <f t="shared" si="41"/>
        <v>2.0053937222988658</v>
      </c>
      <c r="L115">
        <f t="shared" si="42"/>
        <v>2.4130970898401571</v>
      </c>
      <c r="M115">
        <f t="shared" si="43"/>
        <v>1.9382387177372618</v>
      </c>
      <c r="N115">
        <f t="shared" si="44"/>
        <v>2.3751132203662406</v>
      </c>
      <c r="O115">
        <f t="shared" si="45"/>
        <v>1.5503299004441653</v>
      </c>
      <c r="P115">
        <f t="shared" si="46"/>
        <v>0.97017056384708511</v>
      </c>
      <c r="Q115">
        <f t="shared" si="47"/>
        <v>3.0546333587001517</v>
      </c>
      <c r="R115">
        <f t="shared" si="48"/>
        <v>1.8457702595893917</v>
      </c>
      <c r="S115">
        <f t="shared" si="49"/>
        <v>2.1971884360589438</v>
      </c>
      <c r="T115">
        <f t="shared" si="50"/>
        <v>0.2080913628900023</v>
      </c>
      <c r="U115">
        <f t="shared" si="51"/>
        <v>1.7282772667755297</v>
      </c>
    </row>
    <row r="116" spans="1:45" x14ac:dyDescent="0.55000000000000004">
      <c r="A116" s="1" t="s">
        <v>79</v>
      </c>
      <c r="B116">
        <f t="shared" si="32"/>
        <v>1.1355458731369166</v>
      </c>
      <c r="C116">
        <f t="shared" si="33"/>
        <v>1.4306604202021604</v>
      </c>
      <c r="D116">
        <f t="shared" si="34"/>
        <v>1.489373346584987</v>
      </c>
      <c r="E116">
        <f t="shared" si="35"/>
        <v>2.3690363212583399</v>
      </c>
      <c r="F116">
        <f t="shared" si="36"/>
        <v>3.180528599483825</v>
      </c>
      <c r="G116">
        <f t="shared" si="37"/>
        <v>1.4163334000926984</v>
      </c>
      <c r="H116">
        <f t="shared" si="38"/>
        <v>1.3549237799674529</v>
      </c>
      <c r="I116">
        <f t="shared" si="39"/>
        <v>2.6396203673308185</v>
      </c>
      <c r="J116">
        <f t="shared" si="40"/>
        <v>1.8415132685476232</v>
      </c>
      <c r="K116">
        <f t="shared" si="41"/>
        <v>1.4635875867414296</v>
      </c>
      <c r="L116">
        <f t="shared" si="42"/>
        <v>0.54465953961139402</v>
      </c>
      <c r="M116">
        <f t="shared" si="43"/>
        <v>1.3157539812425223</v>
      </c>
      <c r="N116">
        <f t="shared" si="44"/>
        <v>1.5922450853883336</v>
      </c>
      <c r="O116">
        <f t="shared" si="45"/>
        <v>1.9006710290636828</v>
      </c>
      <c r="P116">
        <f t="shared" si="46"/>
        <v>1.689124574312906</v>
      </c>
      <c r="Q116">
        <f t="shared" si="47"/>
        <v>1.0831969020841206</v>
      </c>
      <c r="R116">
        <f t="shared" si="48"/>
        <v>0.99721009125671112</v>
      </c>
      <c r="S116">
        <f t="shared" si="49"/>
        <v>2.7581153473016293</v>
      </c>
      <c r="T116">
        <f t="shared" si="50"/>
        <v>0.45183343849915353</v>
      </c>
      <c r="U116">
        <f t="shared" si="51"/>
        <v>1.166923847527551</v>
      </c>
    </row>
    <row r="117" spans="1:45" x14ac:dyDescent="0.55000000000000004">
      <c r="A117" s="1" t="s">
        <v>75</v>
      </c>
      <c r="B117">
        <f t="shared" si="32"/>
        <v>1.0703460499841357</v>
      </c>
      <c r="C117">
        <f t="shared" si="33"/>
        <v>1.2120197019409586</v>
      </c>
      <c r="D117">
        <f t="shared" si="34"/>
        <v>1.1209170977989773</v>
      </c>
      <c r="E117">
        <f t="shared" si="35"/>
        <v>1.7611066867212637</v>
      </c>
      <c r="F117">
        <f t="shared" si="36"/>
        <v>1.6545662584478205</v>
      </c>
      <c r="G117">
        <f t="shared" si="37"/>
        <v>1.0553079334186637</v>
      </c>
      <c r="H117">
        <f t="shared" si="38"/>
        <v>0.90837580452779432</v>
      </c>
      <c r="I117">
        <f t="shared" si="39"/>
        <v>1.5844926502141266</v>
      </c>
      <c r="J117">
        <f t="shared" si="40"/>
        <v>1.2569176034149672</v>
      </c>
      <c r="K117">
        <f t="shared" si="41"/>
        <v>1.5745158936278116</v>
      </c>
      <c r="L117">
        <f t="shared" si="42"/>
        <v>0.86142564298489122</v>
      </c>
      <c r="M117">
        <f t="shared" si="43"/>
        <v>1.2001161239233855</v>
      </c>
      <c r="N117">
        <f t="shared" si="44"/>
        <v>1.1619110154919918</v>
      </c>
      <c r="O117">
        <f t="shared" si="45"/>
        <v>1.2705795039434609</v>
      </c>
      <c r="P117">
        <f t="shared" si="46"/>
        <v>1.6740885040731199</v>
      </c>
      <c r="Q117">
        <f t="shared" si="47"/>
        <v>0.78831035886237932</v>
      </c>
      <c r="R117">
        <f t="shared" si="48"/>
        <v>0.77261832924865392</v>
      </c>
      <c r="S117">
        <f t="shared" si="49"/>
        <v>1.6944591948727277</v>
      </c>
      <c r="T117">
        <f t="shared" si="50"/>
        <v>0.43463396059094239</v>
      </c>
      <c r="U117">
        <f t="shared" si="51"/>
        <v>1.3910298020061065</v>
      </c>
    </row>
    <row r="118" spans="1:45" x14ac:dyDescent="0.55000000000000004">
      <c r="A118" s="1" t="s">
        <v>81</v>
      </c>
      <c r="B118">
        <f t="shared" si="32"/>
        <v>0.72348469577522057</v>
      </c>
      <c r="C118">
        <f t="shared" si="33"/>
        <v>1.0722485033040936</v>
      </c>
      <c r="D118">
        <f t="shared" si="34"/>
        <v>1.3206972288615584</v>
      </c>
      <c r="E118">
        <f t="shared" si="35"/>
        <v>2.336937913931969</v>
      </c>
      <c r="F118">
        <f t="shared" si="36"/>
        <v>3.2434033235808153</v>
      </c>
      <c r="G118">
        <f t="shared" si="37"/>
        <v>2.1083651535894097</v>
      </c>
      <c r="H118">
        <f t="shared" si="38"/>
        <v>0.77785312001151152</v>
      </c>
      <c r="I118">
        <f t="shared" si="39"/>
        <v>1.224527950423584</v>
      </c>
      <c r="J118">
        <f t="shared" si="40"/>
        <v>1.440898978116157</v>
      </c>
      <c r="K118">
        <f t="shared" si="41"/>
        <v>2.3627551997058918</v>
      </c>
      <c r="L118">
        <f t="shared" si="42"/>
        <v>0.39878164012556833</v>
      </c>
      <c r="M118">
        <f t="shared" si="43"/>
        <v>1.0255781602130605</v>
      </c>
      <c r="N118">
        <f t="shared" si="44"/>
        <v>1.0748249691136527</v>
      </c>
      <c r="O118">
        <f t="shared" si="45"/>
        <v>3.0734442728566851</v>
      </c>
      <c r="P118">
        <f t="shared" si="46"/>
        <v>1.3044830215455765</v>
      </c>
      <c r="Q118">
        <f t="shared" si="47"/>
        <v>2.151508552310486</v>
      </c>
      <c r="R118">
        <f t="shared" si="48"/>
        <v>0.71682366458171642</v>
      </c>
      <c r="S118">
        <f t="shared" si="49"/>
        <v>1.2864604840269764</v>
      </c>
      <c r="T118">
        <f t="shared" si="50"/>
        <v>0.25337535042954784</v>
      </c>
      <c r="U118">
        <f t="shared" si="51"/>
        <v>1.3435439358100807</v>
      </c>
    </row>
    <row r="119" spans="1:45" x14ac:dyDescent="0.55000000000000004">
      <c r="A119" s="1" t="s">
        <v>89</v>
      </c>
      <c r="B119">
        <f t="shared" si="32"/>
        <v>2.3981302349732823</v>
      </c>
      <c r="C119">
        <f t="shared" si="33"/>
        <v>1.3938077549977526</v>
      </c>
      <c r="D119">
        <f t="shared" si="34"/>
        <v>2.5822268717546182</v>
      </c>
      <c r="E119">
        <f t="shared" si="35"/>
        <v>1.8967746581108269</v>
      </c>
      <c r="F119">
        <f t="shared" si="36"/>
        <v>3.1998643382355114</v>
      </c>
      <c r="G119">
        <f t="shared" si="37"/>
        <v>6.751156761733407</v>
      </c>
      <c r="H119">
        <f t="shared" si="38"/>
        <v>1.6318199126893556</v>
      </c>
      <c r="I119">
        <f t="shared" si="39"/>
        <v>1.8851342572381886</v>
      </c>
      <c r="J119">
        <f t="shared" si="40"/>
        <v>2.0504936574532246</v>
      </c>
      <c r="K119">
        <f t="shared" si="41"/>
        <v>3.8299606780701061</v>
      </c>
      <c r="L119">
        <f t="shared" si="42"/>
        <v>1.234570423208305</v>
      </c>
      <c r="M119">
        <f t="shared" si="43"/>
        <v>1.760873324835847</v>
      </c>
      <c r="N119">
        <f t="shared" si="44"/>
        <v>2.3118669688872089</v>
      </c>
      <c r="O119">
        <f t="shared" si="45"/>
        <v>1.6693165890257289</v>
      </c>
      <c r="P119">
        <f t="shared" si="46"/>
        <v>1.9617165722213534</v>
      </c>
      <c r="Q119">
        <f t="shared" si="47"/>
        <v>5.9300987784565535</v>
      </c>
      <c r="R119">
        <f t="shared" si="48"/>
        <v>2.2333342408662595</v>
      </c>
      <c r="S119">
        <f t="shared" si="49"/>
        <v>1.8700337487882333</v>
      </c>
      <c r="T119">
        <f t="shared" si="50"/>
        <v>0.21240876411608967</v>
      </c>
      <c r="U119">
        <f t="shared" si="51"/>
        <v>2.2478074980828509</v>
      </c>
    </row>
    <row r="120" spans="1:45" x14ac:dyDescent="0.55000000000000004">
      <c r="A120" s="1" t="s">
        <v>83</v>
      </c>
      <c r="B120">
        <f t="shared" si="32"/>
        <v>2.0213367235153221</v>
      </c>
      <c r="C120">
        <f t="shared" si="33"/>
        <v>1.365358760415424</v>
      </c>
      <c r="D120">
        <f t="shared" si="34"/>
        <v>2.0457874608430342</v>
      </c>
      <c r="E120">
        <f t="shared" si="35"/>
        <v>5.2493908752890981</v>
      </c>
      <c r="F120">
        <f t="shared" si="36"/>
        <v>3.4259537946018073</v>
      </c>
      <c r="G120">
        <f t="shared" si="37"/>
        <v>4.3510824478636048</v>
      </c>
      <c r="H120">
        <f t="shared" si="38"/>
        <v>1.9314576660613612</v>
      </c>
      <c r="I120">
        <f t="shared" si="39"/>
        <v>1.6010028308039255</v>
      </c>
      <c r="J120">
        <f t="shared" si="40"/>
        <v>2.0421308003387377</v>
      </c>
      <c r="K120">
        <f t="shared" si="41"/>
        <v>3.0445165587233842</v>
      </c>
      <c r="L120">
        <f t="shared" si="42"/>
        <v>1.3725733595874641</v>
      </c>
      <c r="M120">
        <f t="shared" si="43"/>
        <v>1.4758364762250915</v>
      </c>
      <c r="N120">
        <f t="shared" si="44"/>
        <v>2.3610691901684318</v>
      </c>
      <c r="O120">
        <f t="shared" si="45"/>
        <v>2.4044876350846498</v>
      </c>
      <c r="P120">
        <f t="shared" si="46"/>
        <v>1.4313542566386266</v>
      </c>
      <c r="Q120">
        <f t="shared" si="47"/>
        <v>3.9511637160090549</v>
      </c>
      <c r="R120">
        <f t="shared" si="48"/>
        <v>1.6990329761330016</v>
      </c>
      <c r="S120">
        <f t="shared" si="49"/>
        <v>1.7241025387667157</v>
      </c>
      <c r="T120">
        <f t="shared" si="50"/>
        <v>0.23529208011008021</v>
      </c>
      <c r="U120">
        <f t="shared" si="51"/>
        <v>2.8031357229192437</v>
      </c>
    </row>
    <row r="121" spans="1:45" x14ac:dyDescent="0.55000000000000004">
      <c r="A121" s="1" t="s">
        <v>87</v>
      </c>
      <c r="B121">
        <f t="shared" si="32"/>
        <v>1.4822248277377919</v>
      </c>
      <c r="C121">
        <f t="shared" si="33"/>
        <v>1.0479852069881455</v>
      </c>
      <c r="D121">
        <f t="shared" si="34"/>
        <v>2.0151580622614627</v>
      </c>
      <c r="E121">
        <f t="shared" si="35"/>
        <v>2.0801389971542878</v>
      </c>
      <c r="F121">
        <f t="shared" si="36"/>
        <v>3.3082094159400679</v>
      </c>
      <c r="G121">
        <f t="shared" si="37"/>
        <v>2.0189847766774602</v>
      </c>
      <c r="H121">
        <f t="shared" si="38"/>
        <v>0.54154729223650677</v>
      </c>
      <c r="I121">
        <f t="shared" si="39"/>
        <v>0.8926750617716217</v>
      </c>
      <c r="J121">
        <f t="shared" si="40"/>
        <v>1.3166068803950133</v>
      </c>
      <c r="K121">
        <f t="shared" si="41"/>
        <v>2.9190416047230516</v>
      </c>
      <c r="L121">
        <f t="shared" si="42"/>
        <v>0.62282326558856516</v>
      </c>
      <c r="M121">
        <f t="shared" si="43"/>
        <v>0.94158603404429142</v>
      </c>
      <c r="N121">
        <f t="shared" si="44"/>
        <v>2.0666875031397658</v>
      </c>
      <c r="O121">
        <f t="shared" si="45"/>
        <v>1.1964683201205306</v>
      </c>
      <c r="P121">
        <f t="shared" si="46"/>
        <v>1.2863872676688251</v>
      </c>
      <c r="Q121">
        <f t="shared" si="47"/>
        <v>2.5242076854367461</v>
      </c>
      <c r="R121">
        <f t="shared" si="48"/>
        <v>0.51803925588273358</v>
      </c>
      <c r="S121">
        <f t="shared" si="49"/>
        <v>0.90412997692741837</v>
      </c>
      <c r="T121">
        <f t="shared" si="50"/>
        <v>0.19481445181705193</v>
      </c>
      <c r="U121">
        <f t="shared" si="51"/>
        <v>1.1365103436439385</v>
      </c>
    </row>
    <row r="123" spans="1:45" x14ac:dyDescent="0.55000000000000004">
      <c r="A123" t="s">
        <v>137</v>
      </c>
    </row>
    <row r="124" spans="1:45" x14ac:dyDescent="0.55000000000000004">
      <c r="A124" s="1" t="s">
        <v>123</v>
      </c>
      <c r="X124" t="s">
        <v>124</v>
      </c>
    </row>
    <row r="125" spans="1:45" x14ac:dyDescent="0.55000000000000004">
      <c r="A125" s="1" t="s">
        <v>47</v>
      </c>
      <c r="B125" s="1" t="s">
        <v>49</v>
      </c>
      <c r="C125" s="1" t="s">
        <v>57</v>
      </c>
      <c r="D125" s="1" t="s">
        <v>59</v>
      </c>
      <c r="E125" s="1" t="s">
        <v>51</v>
      </c>
      <c r="F125" s="1" t="s">
        <v>53</v>
      </c>
      <c r="G125" s="1" t="s">
        <v>55</v>
      </c>
      <c r="H125" s="1" t="s">
        <v>65</v>
      </c>
      <c r="I125" s="1" t="s">
        <v>69</v>
      </c>
      <c r="J125" s="1" t="s">
        <v>71</v>
      </c>
      <c r="K125" s="1" t="s">
        <v>73</v>
      </c>
      <c r="L125" s="1" t="s">
        <v>61</v>
      </c>
      <c r="M125" s="1" t="s">
        <v>63</v>
      </c>
      <c r="N125" s="1" t="s">
        <v>67</v>
      </c>
      <c r="O125" s="1" t="s">
        <v>77</v>
      </c>
      <c r="P125" s="1" t="s">
        <v>85</v>
      </c>
      <c r="Q125" s="1" t="s">
        <v>79</v>
      </c>
      <c r="R125" s="1" t="s">
        <v>75</v>
      </c>
      <c r="S125" s="1" t="s">
        <v>81</v>
      </c>
      <c r="T125" s="1" t="s">
        <v>89</v>
      </c>
      <c r="U125" s="1" t="s">
        <v>83</v>
      </c>
      <c r="V125" s="1" t="s">
        <v>87</v>
      </c>
      <c r="X125" t="s">
        <v>46</v>
      </c>
      <c r="Y125" t="s">
        <v>48</v>
      </c>
      <c r="Z125" t="s">
        <v>56</v>
      </c>
      <c r="AA125" t="s">
        <v>58</v>
      </c>
      <c r="AB125" t="s">
        <v>50</v>
      </c>
      <c r="AC125" t="s">
        <v>52</v>
      </c>
      <c r="AD125" t="s">
        <v>54</v>
      </c>
      <c r="AE125" t="s">
        <v>64</v>
      </c>
      <c r="AF125" t="s">
        <v>68</v>
      </c>
      <c r="AG125" t="s">
        <v>70</v>
      </c>
      <c r="AH125" t="s">
        <v>72</v>
      </c>
      <c r="AI125" t="s">
        <v>60</v>
      </c>
      <c r="AJ125" t="s">
        <v>62</v>
      </c>
      <c r="AK125" t="s">
        <v>66</v>
      </c>
      <c r="AL125" t="s">
        <v>76</v>
      </c>
      <c r="AM125" t="s">
        <v>84</v>
      </c>
      <c r="AN125" t="s">
        <v>78</v>
      </c>
      <c r="AO125" t="s">
        <v>74</v>
      </c>
      <c r="AP125" t="s">
        <v>80</v>
      </c>
      <c r="AQ125" t="s">
        <v>88</v>
      </c>
      <c r="AR125" t="s">
        <v>82</v>
      </c>
      <c r="AS125" t="s">
        <v>86</v>
      </c>
    </row>
    <row r="126" spans="1:45" x14ac:dyDescent="0.55000000000000004">
      <c r="A126" s="1">
        <v>0.24438700330972185</v>
      </c>
      <c r="B126">
        <v>1.9748854578025772</v>
      </c>
      <c r="C126">
        <v>0.16431366674678252</v>
      </c>
      <c r="D126">
        <v>0.75238790927293042</v>
      </c>
      <c r="E126">
        <v>0.65615218525371322</v>
      </c>
      <c r="F126">
        <v>0.64579963089080827</v>
      </c>
      <c r="G126">
        <v>1.4059855700654056</v>
      </c>
      <c r="H126">
        <v>1.1560740462635239</v>
      </c>
      <c r="I126">
        <v>0.94940789270459114</v>
      </c>
      <c r="J126">
        <v>1.5706632487425198</v>
      </c>
      <c r="K126">
        <v>1.3827664627387086</v>
      </c>
      <c r="L126">
        <v>0.2032439748133624</v>
      </c>
      <c r="M126">
        <v>0</v>
      </c>
      <c r="N126">
        <v>0.8794144947633884</v>
      </c>
      <c r="O126">
        <v>1.7583782073697867</v>
      </c>
      <c r="P126">
        <v>2.912100350795535</v>
      </c>
      <c r="Q126">
        <v>1.1355458731369166</v>
      </c>
      <c r="R126">
        <v>1.0703460499841357</v>
      </c>
      <c r="S126">
        <v>0.72348469577522057</v>
      </c>
      <c r="T126">
        <v>2.3981302349732823</v>
      </c>
      <c r="U126">
        <v>2.0213367235153221</v>
      </c>
      <c r="V126">
        <v>1.4822248277377919</v>
      </c>
      <c r="X126">
        <v>0.11764031902718684</v>
      </c>
      <c r="Y126">
        <v>0.42724686323750494</v>
      </c>
      <c r="Z126">
        <v>6.2699721596878435E-2</v>
      </c>
      <c r="AA126">
        <v>0.59707293972082587</v>
      </c>
      <c r="AB126">
        <v>0.47307403453848956</v>
      </c>
      <c r="AC126">
        <v>0.46570229179898415</v>
      </c>
      <c r="AD126">
        <v>0.92788293457087079</v>
      </c>
      <c r="AE126">
        <v>0.89700015606405459</v>
      </c>
      <c r="AF126">
        <v>0.61060195146955021</v>
      </c>
      <c r="AG126">
        <v>1.3824652088745408</v>
      </c>
      <c r="AH126">
        <v>0.99598905850994468</v>
      </c>
      <c r="AI126">
        <v>0.14867279891344626</v>
      </c>
      <c r="AJ126">
        <v>0</v>
      </c>
      <c r="AK126">
        <v>0.68168284962311632</v>
      </c>
      <c r="AL126">
        <v>1.0457811430056319</v>
      </c>
      <c r="AM126">
        <v>2.4130970898401571</v>
      </c>
      <c r="AN126">
        <v>0.54465953961139402</v>
      </c>
      <c r="AO126">
        <v>0.86142564298489122</v>
      </c>
      <c r="AP126">
        <v>0.39878164012556833</v>
      </c>
      <c r="AQ126">
        <v>1.234570423208305</v>
      </c>
      <c r="AR126">
        <v>1.3725733595874641</v>
      </c>
      <c r="AS126">
        <v>0.62282326558856516</v>
      </c>
    </row>
    <row r="127" spans="1:45" x14ac:dyDescent="0.55000000000000004">
      <c r="A127" s="1">
        <v>0.17159790769027924</v>
      </c>
      <c r="B127">
        <v>0.41824022247048298</v>
      </c>
      <c r="C127">
        <v>0.15651014738253149</v>
      </c>
      <c r="D127">
        <v>0.77416307858475775</v>
      </c>
      <c r="E127">
        <v>0.66409840295711564</v>
      </c>
      <c r="F127">
        <v>0.76809255458060666</v>
      </c>
      <c r="G127">
        <v>0.86897551291550068</v>
      </c>
      <c r="H127">
        <v>0.7685191120636029</v>
      </c>
      <c r="I127">
        <v>1.2327856548422635</v>
      </c>
      <c r="J127">
        <v>1.5496136456685283</v>
      </c>
      <c r="K127">
        <v>1.1354140650591664</v>
      </c>
      <c r="L127">
        <v>0.26082744943641351</v>
      </c>
      <c r="M127">
        <v>6.8369637646609584E-3</v>
      </c>
      <c r="N127">
        <v>1.0312971449418791</v>
      </c>
      <c r="O127">
        <v>2.1571318373071304</v>
      </c>
      <c r="P127">
        <v>1.9785903835275875</v>
      </c>
      <c r="Q127">
        <v>1.4306604202021604</v>
      </c>
      <c r="R127">
        <v>1.2120197019409586</v>
      </c>
      <c r="S127">
        <v>1.0722485033040936</v>
      </c>
      <c r="T127">
        <v>1.3938077549977526</v>
      </c>
      <c r="U127">
        <v>1.365358760415424</v>
      </c>
      <c r="V127">
        <v>1.0479852069881455</v>
      </c>
      <c r="X127">
        <v>0.20709069191255133</v>
      </c>
      <c r="Y127">
        <v>0.53556061481952222</v>
      </c>
      <c r="Z127">
        <v>0.19716145400992952</v>
      </c>
      <c r="AA127">
        <v>0.76660616345684307</v>
      </c>
      <c r="AB127">
        <v>0.67657195536091552</v>
      </c>
      <c r="AC127">
        <v>0.79046704136873058</v>
      </c>
      <c r="AD127">
        <v>0.93734692512919748</v>
      </c>
      <c r="AE127">
        <v>0.83968831440176206</v>
      </c>
      <c r="AF127">
        <v>1.280186418807336</v>
      </c>
      <c r="AG127">
        <v>1.5932022767601675</v>
      </c>
      <c r="AH127">
        <v>1.3042386717530727</v>
      </c>
      <c r="AI127">
        <v>0.28651379485231038</v>
      </c>
      <c r="AJ127">
        <v>1.5900389072008966E-2</v>
      </c>
      <c r="AK127">
        <v>0.97608942636844775</v>
      </c>
      <c r="AL127">
        <v>2.5218317664388654</v>
      </c>
      <c r="AM127">
        <v>1.9382387177372618</v>
      </c>
      <c r="AN127">
        <v>1.3157539812425223</v>
      </c>
      <c r="AO127">
        <v>1.2001161239233855</v>
      </c>
      <c r="AP127">
        <v>1.0255781602130605</v>
      </c>
      <c r="AQ127">
        <v>1.760873324835847</v>
      </c>
      <c r="AR127">
        <v>1.4758364762250915</v>
      </c>
      <c r="AS127">
        <v>0.94158603404429142</v>
      </c>
    </row>
    <row r="128" spans="1:45" x14ac:dyDescent="0.55000000000000004">
      <c r="A128" s="1">
        <v>0.14001942654330812</v>
      </c>
      <c r="B128">
        <v>0.34337275457961292</v>
      </c>
      <c r="C128">
        <v>0.40130945122409317</v>
      </c>
      <c r="D128">
        <v>0.51522523709574153</v>
      </c>
      <c r="E128">
        <v>0.59993802273762353</v>
      </c>
      <c r="F128">
        <v>0.6077698277966479</v>
      </c>
      <c r="G128">
        <v>0.72213354544600139</v>
      </c>
      <c r="H128">
        <v>0.54881658116868504</v>
      </c>
      <c r="I128">
        <v>1.9963441473476347</v>
      </c>
      <c r="J128">
        <v>1.1563087776641094</v>
      </c>
      <c r="K128">
        <v>1.0042668893083002</v>
      </c>
      <c r="L128">
        <v>0.30797350037101184</v>
      </c>
      <c r="M128">
        <v>2.0359461645182965E-2</v>
      </c>
      <c r="N128">
        <v>1.0226963276071344</v>
      </c>
      <c r="O128">
        <v>1.8488521109974947</v>
      </c>
      <c r="P128">
        <v>2.091558277248621</v>
      </c>
      <c r="Q128">
        <v>1.489373346584987</v>
      </c>
      <c r="R128">
        <v>1.1209170977989773</v>
      </c>
      <c r="S128">
        <v>1.3206972288615584</v>
      </c>
      <c r="T128">
        <v>2.5822268717546182</v>
      </c>
      <c r="U128">
        <v>2.0457874608430342</v>
      </c>
      <c r="V128">
        <v>2.0151580622614627</v>
      </c>
      <c r="X128">
        <v>0.19596035117736901</v>
      </c>
      <c r="Y128">
        <v>0.97662224811107035</v>
      </c>
      <c r="Z128">
        <v>9.8885861345685319E-2</v>
      </c>
      <c r="AA128">
        <v>0.61417186904903776</v>
      </c>
      <c r="AB128">
        <v>0.66407309585110152</v>
      </c>
      <c r="AC128">
        <v>0.61565986818103913</v>
      </c>
      <c r="AD128">
        <v>0.93874458623267631</v>
      </c>
      <c r="AE128">
        <v>0.51973249237418062</v>
      </c>
      <c r="AF128">
        <v>2.1473546336340981</v>
      </c>
      <c r="AG128">
        <v>1.1804085631193721</v>
      </c>
      <c r="AH128">
        <v>1.274463303649257</v>
      </c>
      <c r="AI128">
        <v>0.35836572541745454</v>
      </c>
      <c r="AJ128">
        <v>3.4041218684269244E-2</v>
      </c>
      <c r="AK128">
        <v>1.3520076204248579</v>
      </c>
      <c r="AL128">
        <v>2.0634955287953258</v>
      </c>
      <c r="AM128">
        <v>2.3751132203662406</v>
      </c>
      <c r="AN128">
        <v>1.5922450853883336</v>
      </c>
      <c r="AO128">
        <v>1.1619110154919918</v>
      </c>
      <c r="AP128">
        <v>1.0748249691136527</v>
      </c>
      <c r="AQ128">
        <v>2.3118669688872089</v>
      </c>
      <c r="AR128">
        <v>2.3610691901684318</v>
      </c>
      <c r="AS128">
        <v>2.0666875031397658</v>
      </c>
    </row>
    <row r="129" spans="1:45" x14ac:dyDescent="0.55000000000000004">
      <c r="A129" s="1">
        <v>0.2615306497837469</v>
      </c>
      <c r="B129">
        <v>0.88027455056035087</v>
      </c>
      <c r="C129">
        <v>0.63820766495604375</v>
      </c>
      <c r="D129">
        <v>1.6246435599807509</v>
      </c>
      <c r="E129">
        <v>1.0759059301117444</v>
      </c>
      <c r="F129">
        <v>1.2440198704104868</v>
      </c>
      <c r="G129">
        <v>1.1617158720020304</v>
      </c>
      <c r="H129">
        <v>1.0472470998134118</v>
      </c>
      <c r="I129">
        <v>2.1991519446034791</v>
      </c>
      <c r="J129">
        <v>2.213693767334334</v>
      </c>
      <c r="K129">
        <v>2.4918715859857552</v>
      </c>
      <c r="L129">
        <v>0.63559303657884791</v>
      </c>
      <c r="M129">
        <v>5.5561710732326949E-2</v>
      </c>
      <c r="N129">
        <v>4.2427977022413224</v>
      </c>
      <c r="O129">
        <v>4.0267917300629996</v>
      </c>
      <c r="P129">
        <v>1.7271511194336673</v>
      </c>
      <c r="Q129">
        <v>2.3690363212583399</v>
      </c>
      <c r="R129">
        <v>1.7611066867212637</v>
      </c>
      <c r="S129">
        <v>2.336937913931969</v>
      </c>
      <c r="T129">
        <v>1.8967746581108269</v>
      </c>
      <c r="U129">
        <v>5.2493908752890981</v>
      </c>
      <c r="V129">
        <v>2.0801389971542878</v>
      </c>
      <c r="X129">
        <v>0.23590412068520095</v>
      </c>
      <c r="Y129">
        <v>0.7245689927173169</v>
      </c>
      <c r="Z129">
        <v>0.64073847297061659</v>
      </c>
      <c r="AA129">
        <v>1.4202340912383513</v>
      </c>
      <c r="AB129">
        <v>0.99123696376525616</v>
      </c>
      <c r="AC129">
        <v>0.99202524994430885</v>
      </c>
      <c r="AD129">
        <v>1.3305821190736002</v>
      </c>
      <c r="AE129">
        <v>0.77368972741098441</v>
      </c>
      <c r="AF129">
        <v>1.9920230820082354</v>
      </c>
      <c r="AG129">
        <v>2.0902834111720638</v>
      </c>
      <c r="AH129">
        <v>1.9744756634468836</v>
      </c>
      <c r="AI129">
        <v>0.70321980187551958</v>
      </c>
      <c r="AJ129">
        <v>3.004688326015624E-2</v>
      </c>
      <c r="AK129">
        <v>4.2764605121741353</v>
      </c>
      <c r="AL129">
        <v>4.120895514072715</v>
      </c>
      <c r="AM129">
        <v>1.5503299004441653</v>
      </c>
      <c r="AN129">
        <v>1.9006710290636828</v>
      </c>
      <c r="AO129">
        <v>1.2705795039434609</v>
      </c>
      <c r="AP129">
        <v>3.0734442728566851</v>
      </c>
      <c r="AQ129">
        <v>1.6693165890257289</v>
      </c>
      <c r="AR129">
        <v>2.4044876350846498</v>
      </c>
      <c r="AS129">
        <v>1.1964683201205306</v>
      </c>
    </row>
    <row r="130" spans="1:45" x14ac:dyDescent="0.55000000000000004">
      <c r="A130" s="1">
        <v>0.42982697040421991</v>
      </c>
      <c r="B130">
        <v>1.1163355936089221</v>
      </c>
      <c r="C130">
        <v>0.78284994428442589</v>
      </c>
      <c r="D130">
        <v>1.3179943716987905</v>
      </c>
      <c r="E130">
        <v>1.3096394692723861</v>
      </c>
      <c r="F130">
        <v>1.7194977149837873</v>
      </c>
      <c r="G130">
        <v>0.95081174682386371</v>
      </c>
      <c r="H130">
        <v>1.7135164075229963</v>
      </c>
      <c r="I130">
        <v>2.4178855802969856</v>
      </c>
      <c r="J130">
        <v>2.5787201770225088</v>
      </c>
      <c r="K130">
        <v>1.7938951073026679</v>
      </c>
      <c r="L130">
        <v>0.48111196137939088</v>
      </c>
      <c r="M130">
        <v>3.2235859363356906E-2</v>
      </c>
      <c r="N130">
        <v>3.542970813167436</v>
      </c>
      <c r="O130">
        <v>3.2981106862528553</v>
      </c>
      <c r="P130">
        <v>2.3310926532347755</v>
      </c>
      <c r="Q130">
        <v>3.180528599483825</v>
      </c>
      <c r="R130">
        <v>1.6545662584478205</v>
      </c>
      <c r="S130">
        <v>3.2434033235808153</v>
      </c>
      <c r="T130">
        <v>3.1998643382355114</v>
      </c>
      <c r="U130">
        <v>3.4259537946018073</v>
      </c>
      <c r="V130">
        <v>3.3082094159400679</v>
      </c>
      <c r="X130">
        <v>0.20753976532548882</v>
      </c>
      <c r="Y130">
        <v>0.30132113326809407</v>
      </c>
      <c r="Z130">
        <v>0.34327796603860539</v>
      </c>
      <c r="AA130">
        <v>0.47838869347045992</v>
      </c>
      <c r="AB130">
        <v>0.67685458000711929</v>
      </c>
      <c r="AC130">
        <v>0.7300632301722968</v>
      </c>
      <c r="AD130">
        <v>0.49029130772847501</v>
      </c>
      <c r="AE130">
        <v>0.68451125782073652</v>
      </c>
      <c r="AF130">
        <v>1.1144900453057147</v>
      </c>
      <c r="AG130">
        <v>0.93225723566968077</v>
      </c>
      <c r="AH130">
        <v>0.87139563562416744</v>
      </c>
      <c r="AI130">
        <v>0.34877256781038551</v>
      </c>
      <c r="AJ130">
        <v>9.3474437152430714E-2</v>
      </c>
      <c r="AK130">
        <v>1.1709191336496518</v>
      </c>
      <c r="AL130">
        <v>1.3173093334034358</v>
      </c>
      <c r="AM130">
        <v>0.97017056384708511</v>
      </c>
      <c r="AN130">
        <v>1.689124574312906</v>
      </c>
      <c r="AO130">
        <v>1.6740885040731199</v>
      </c>
      <c r="AP130">
        <v>1.3044830215455765</v>
      </c>
      <c r="AQ130">
        <v>1.9617165722213534</v>
      </c>
      <c r="AR130">
        <v>1.4313542566386266</v>
      </c>
      <c r="AS130">
        <v>1.2863872676688251</v>
      </c>
    </row>
    <row r="131" spans="1:45" x14ac:dyDescent="0.55000000000000004">
      <c r="A131" s="1">
        <v>0.3491555050445655</v>
      </c>
      <c r="B131">
        <v>1.4113949498838894</v>
      </c>
      <c r="C131">
        <v>0.52154640627125404</v>
      </c>
      <c r="D131">
        <v>1.0416701447357026</v>
      </c>
      <c r="E131">
        <v>0.80424998603865749</v>
      </c>
      <c r="F131">
        <v>0.95542786860898665</v>
      </c>
      <c r="G131">
        <v>1.3090510150306516</v>
      </c>
      <c r="H131">
        <v>1.1423293459847303</v>
      </c>
      <c r="I131">
        <v>1.8771253305110607</v>
      </c>
      <c r="J131">
        <v>2.7719250991664013</v>
      </c>
      <c r="K131">
        <v>0.99688182094305933</v>
      </c>
      <c r="L131">
        <v>0.4470651130733872</v>
      </c>
      <c r="M131">
        <v>5.3918468569267727E-2</v>
      </c>
      <c r="N131">
        <v>2.8260725850929598</v>
      </c>
      <c r="O131">
        <v>4.0703581679260603</v>
      </c>
      <c r="P131">
        <v>3.4057069133372648</v>
      </c>
      <c r="Q131">
        <v>1.4163334000926984</v>
      </c>
      <c r="R131">
        <v>1.0553079334186637</v>
      </c>
      <c r="S131">
        <v>2.1083651535894097</v>
      </c>
      <c r="T131">
        <v>6.751156761733407</v>
      </c>
      <c r="U131">
        <v>4.3510824478636048</v>
      </c>
      <c r="V131">
        <v>2.0189847766774602</v>
      </c>
      <c r="X131">
        <v>0.3316860621114936</v>
      </c>
      <c r="Y131">
        <v>1.4583662208230259</v>
      </c>
      <c r="Z131">
        <v>0.28531670281203286</v>
      </c>
      <c r="AA131">
        <v>1.1190548012939707</v>
      </c>
      <c r="AB131">
        <v>0.73625498306659865</v>
      </c>
      <c r="AC131">
        <v>0.89769153738064389</v>
      </c>
      <c r="AD131">
        <v>1.3351619488613189</v>
      </c>
      <c r="AE131">
        <v>1.0813483572650908</v>
      </c>
      <c r="AF131">
        <v>1.7429194915477004</v>
      </c>
      <c r="AG131">
        <v>2.834682666364873</v>
      </c>
      <c r="AH131">
        <v>1.0416227607910298</v>
      </c>
      <c r="AI131">
        <v>0.33264591640381652</v>
      </c>
      <c r="AJ131">
        <v>3.8642867807651818E-2</v>
      </c>
      <c r="AK131">
        <v>2.5499328166681687</v>
      </c>
      <c r="AL131">
        <v>3.5685995839451108</v>
      </c>
      <c r="AM131">
        <v>3.0546333587001517</v>
      </c>
      <c r="AN131">
        <v>1.0831969020841206</v>
      </c>
      <c r="AO131">
        <v>0.78831035886237932</v>
      </c>
      <c r="AP131">
        <v>2.151508552310486</v>
      </c>
      <c r="AQ131">
        <v>5.9300987784565535</v>
      </c>
      <c r="AR131">
        <v>3.9511637160090549</v>
      </c>
      <c r="AS131">
        <v>2.5242076854367461</v>
      </c>
    </row>
    <row r="132" spans="1:45" x14ac:dyDescent="0.55000000000000004">
      <c r="A132" s="1">
        <v>0.34440709229414612</v>
      </c>
      <c r="B132">
        <v>0.92508826338868499</v>
      </c>
      <c r="C132">
        <v>0.23844614501395625</v>
      </c>
      <c r="D132">
        <v>1.3935865997251635</v>
      </c>
      <c r="E132">
        <v>1.1361446440505987</v>
      </c>
      <c r="F132">
        <v>0.91849390669615738</v>
      </c>
      <c r="G132">
        <v>1.6663015733269886</v>
      </c>
      <c r="H132">
        <v>1.1799282600148697</v>
      </c>
      <c r="I132">
        <v>1.7850743437487975</v>
      </c>
      <c r="J132">
        <v>2.2711051566986358</v>
      </c>
      <c r="K132">
        <v>1.9060428521087514</v>
      </c>
      <c r="L132">
        <v>0.82451899205878576</v>
      </c>
      <c r="M132">
        <v>0.1207282922982988</v>
      </c>
      <c r="N132">
        <v>1.7256622510568926</v>
      </c>
      <c r="O132">
        <v>1.932292137295522</v>
      </c>
      <c r="P132">
        <v>2.3882096452753001</v>
      </c>
      <c r="Q132">
        <v>1.3549237799674529</v>
      </c>
      <c r="R132">
        <v>0.90837580452779432</v>
      </c>
      <c r="S132">
        <v>0.77785312001151152</v>
      </c>
      <c r="T132">
        <v>1.6318199126893556</v>
      </c>
      <c r="U132">
        <v>1.9314576660613612</v>
      </c>
      <c r="V132">
        <v>0.54154729223650677</v>
      </c>
      <c r="X132">
        <v>0.24095889899554887</v>
      </c>
      <c r="Y132">
        <v>0.67329291920348133</v>
      </c>
      <c r="Z132">
        <v>0.14525140344759305</v>
      </c>
      <c r="AA132">
        <v>0.85222625744412783</v>
      </c>
      <c r="AB132">
        <v>0.759319464889606</v>
      </c>
      <c r="AC132">
        <v>0.67032155365964241</v>
      </c>
      <c r="AD132">
        <v>0.99885052643652916</v>
      </c>
      <c r="AE132">
        <v>0.93595870341643772</v>
      </c>
      <c r="AF132">
        <v>1.0725036763824944</v>
      </c>
      <c r="AG132">
        <v>1.2101694090567225</v>
      </c>
      <c r="AH132">
        <v>1.8079652440067944</v>
      </c>
      <c r="AI132">
        <v>0.44817439131573245</v>
      </c>
      <c r="AJ132">
        <v>3.6240482369194547E-2</v>
      </c>
      <c r="AK132">
        <v>1.3007231032876032</v>
      </c>
      <c r="AL132">
        <v>1.5750233188228469</v>
      </c>
      <c r="AM132">
        <v>1.8457702595893917</v>
      </c>
      <c r="AN132">
        <v>0.99721009125671112</v>
      </c>
      <c r="AO132">
        <v>0.77261832924865392</v>
      </c>
      <c r="AP132">
        <v>0.71682366458171642</v>
      </c>
      <c r="AQ132">
        <v>2.2333342408662595</v>
      </c>
      <c r="AR132">
        <v>1.6990329761330016</v>
      </c>
      <c r="AS132">
        <v>0.51803925588273358</v>
      </c>
    </row>
    <row r="133" spans="1:45" x14ac:dyDescent="0.55000000000000004">
      <c r="A133" s="1">
        <v>0.19836598419373216</v>
      </c>
      <c r="B133">
        <v>1.1292107162666658</v>
      </c>
      <c r="C133">
        <v>0.13566800417668265</v>
      </c>
      <c r="D133">
        <v>0.74743649168880588</v>
      </c>
      <c r="E133">
        <v>0.91129070227864062</v>
      </c>
      <c r="F133">
        <v>0.86726932267963586</v>
      </c>
      <c r="G133">
        <v>1.0048957411827844</v>
      </c>
      <c r="H133">
        <v>0.73091657052470294</v>
      </c>
      <c r="I133">
        <v>1.881896047614829</v>
      </c>
      <c r="J133">
        <v>1.2583459260595176</v>
      </c>
      <c r="K133">
        <v>2.4956408365625413</v>
      </c>
      <c r="L133">
        <v>0.45708915968175273</v>
      </c>
      <c r="M133">
        <v>7.6940966503697477E-3</v>
      </c>
      <c r="N133">
        <v>1.3578526128752266</v>
      </c>
      <c r="O133">
        <v>1.7314355027499262</v>
      </c>
      <c r="P133">
        <v>1.9703850566973524</v>
      </c>
      <c r="Q133">
        <v>2.6396203673308185</v>
      </c>
      <c r="R133">
        <v>1.5844926502141266</v>
      </c>
      <c r="S133">
        <v>1.224527950423584</v>
      </c>
      <c r="T133">
        <v>1.8851342572381886</v>
      </c>
      <c r="U133">
        <v>1.6010028308039255</v>
      </c>
      <c r="V133">
        <v>0.8926750617716217</v>
      </c>
      <c r="X133">
        <v>0.16722609386445567</v>
      </c>
      <c r="Y133">
        <v>0.75575787565286134</v>
      </c>
      <c r="Z133">
        <v>0.12940298545686968</v>
      </c>
      <c r="AA133">
        <v>0.47401938552539113</v>
      </c>
      <c r="AB133">
        <v>0.90223525049045994</v>
      </c>
      <c r="AC133">
        <v>0.84749645272432128</v>
      </c>
      <c r="AD133">
        <v>0.93577191895356759</v>
      </c>
      <c r="AE133">
        <v>0.63555570137846074</v>
      </c>
      <c r="AF133">
        <v>1.759599805976261</v>
      </c>
      <c r="AG133">
        <v>1.1480129879492489</v>
      </c>
      <c r="AH133">
        <v>2.1511341804867956</v>
      </c>
      <c r="AI133">
        <v>0.5006974120912423</v>
      </c>
      <c r="AJ133">
        <v>0</v>
      </c>
      <c r="AK133">
        <v>1.5252383608027211</v>
      </c>
      <c r="AL133">
        <v>1.647532481171361</v>
      </c>
      <c r="AM133">
        <v>2.1971884360589438</v>
      </c>
      <c r="AN133">
        <v>2.7581153473016293</v>
      </c>
      <c r="AO133">
        <v>1.6944591948727277</v>
      </c>
      <c r="AP133">
        <v>1.2864604840269764</v>
      </c>
      <c r="AQ133">
        <v>1.8700337487882333</v>
      </c>
      <c r="AR133">
        <v>1.7241025387667157</v>
      </c>
      <c r="AS133">
        <v>0.90412997692741837</v>
      </c>
    </row>
    <row r="134" spans="1:45" x14ac:dyDescent="0.55000000000000004">
      <c r="A134" s="1">
        <v>0.35093890737324857</v>
      </c>
      <c r="B134">
        <v>0.57758718328288172</v>
      </c>
      <c r="C134">
        <v>0.15230979780675732</v>
      </c>
      <c r="D134">
        <v>0.88816006175238893</v>
      </c>
      <c r="E134">
        <v>0.91129535943073892</v>
      </c>
      <c r="F134">
        <v>0.97746424256906794</v>
      </c>
      <c r="G134">
        <v>0.9983202410945119</v>
      </c>
      <c r="H134">
        <v>0.86972010630125018</v>
      </c>
      <c r="I134">
        <v>1.8175163706277571</v>
      </c>
      <c r="J134">
        <v>1.8608919862869584</v>
      </c>
      <c r="K134">
        <v>1.3284457635720817</v>
      </c>
      <c r="L134">
        <v>0.56168117137356011</v>
      </c>
      <c r="M134">
        <v>0.10716787622228363</v>
      </c>
      <c r="N134">
        <v>2.3661185844646715</v>
      </c>
      <c r="O134">
        <v>2.5998941713398205</v>
      </c>
      <c r="P134">
        <v>2.220926669964796</v>
      </c>
      <c r="Q134">
        <v>1.8415132685476232</v>
      </c>
      <c r="R134">
        <v>1.2569176034149672</v>
      </c>
      <c r="S134">
        <v>1.440898978116157</v>
      </c>
      <c r="T134">
        <v>2.0504936574532246</v>
      </c>
      <c r="U134">
        <v>2.0421308003387377</v>
      </c>
      <c r="V134">
        <v>1.3166068803950133</v>
      </c>
      <c r="X134">
        <v>3.9941850948818337E-2</v>
      </c>
      <c r="Y134">
        <v>3.54083535959938E-2</v>
      </c>
      <c r="Z134">
        <v>0.11839413965864519</v>
      </c>
      <c r="AA134">
        <v>0.11830943117173277</v>
      </c>
      <c r="AB134">
        <v>0.17699910993683865</v>
      </c>
      <c r="AC134">
        <v>0.19502346033018134</v>
      </c>
      <c r="AD134">
        <v>0.12732860971350971</v>
      </c>
      <c r="AE134">
        <v>0.14773008833159887</v>
      </c>
      <c r="AF134">
        <v>0.24241759046260095</v>
      </c>
      <c r="AG134">
        <v>0.43599622406733091</v>
      </c>
      <c r="AH134">
        <v>0.30665371699322158</v>
      </c>
      <c r="AI134">
        <v>6.6469813584093665E-2</v>
      </c>
      <c r="AJ134">
        <v>0</v>
      </c>
      <c r="AK134">
        <v>0.21516931275053444</v>
      </c>
      <c r="AL134">
        <v>0.44632923703609872</v>
      </c>
      <c r="AM134">
        <v>0.2080913628900023</v>
      </c>
      <c r="AN134">
        <v>0.45183343849915353</v>
      </c>
      <c r="AO134">
        <v>0.43463396059094239</v>
      </c>
      <c r="AP134">
        <v>0.25337535042954784</v>
      </c>
      <c r="AQ134">
        <v>0.21240876411608967</v>
      </c>
      <c r="AR134">
        <v>0.23529208011008021</v>
      </c>
      <c r="AS134">
        <v>0.19481445181705193</v>
      </c>
    </row>
    <row r="135" spans="1:45" x14ac:dyDescent="0.55000000000000004">
      <c r="A135" s="1">
        <v>0.21403024846976879</v>
      </c>
      <c r="B135">
        <v>1.4890502009986983</v>
      </c>
      <c r="C135">
        <v>5.9575725104606583E-2</v>
      </c>
      <c r="D135">
        <v>0.61496791841539888</v>
      </c>
      <c r="E135">
        <v>0.68111607650668737</v>
      </c>
      <c r="F135">
        <v>0.65711185882672951</v>
      </c>
      <c r="G135">
        <v>0.8673172913236542</v>
      </c>
      <c r="H135">
        <v>1.4928164196773939</v>
      </c>
      <c r="I135">
        <v>1.5792934181012976</v>
      </c>
      <c r="J135">
        <v>2.0303217836633176</v>
      </c>
      <c r="K135">
        <v>1.7535843044097446</v>
      </c>
      <c r="L135">
        <v>0.43663931699135655</v>
      </c>
      <c r="M135">
        <v>2.1195989891481148E-2</v>
      </c>
      <c r="N135">
        <v>2.8094466918267651</v>
      </c>
      <c r="O135">
        <v>1.4884629553757782</v>
      </c>
      <c r="P135">
        <v>2.0053937222988658</v>
      </c>
      <c r="Q135">
        <v>1.4635875867414296</v>
      </c>
      <c r="R135">
        <v>1.5745158936278116</v>
      </c>
      <c r="S135">
        <v>2.3627551997058918</v>
      </c>
      <c r="T135">
        <v>3.8299606780701061</v>
      </c>
      <c r="U135">
        <v>3.0445165587233842</v>
      </c>
      <c r="V135">
        <v>2.9190416047230516</v>
      </c>
      <c r="X135">
        <v>0.18546761177257565</v>
      </c>
      <c r="Y135">
        <v>1.1849177275402469</v>
      </c>
      <c r="Z135">
        <v>2.8503346902609632E-2</v>
      </c>
      <c r="AA135">
        <v>0.36980365111187524</v>
      </c>
      <c r="AB135">
        <v>0.57087338759618689</v>
      </c>
      <c r="AC135">
        <v>0.54675227606055399</v>
      </c>
      <c r="AD135">
        <v>0.68479181691155622</v>
      </c>
      <c r="AE135">
        <v>1.2064994217238287</v>
      </c>
      <c r="AF135">
        <v>1.0864423248144495</v>
      </c>
      <c r="AG135">
        <v>1.3711706944249156</v>
      </c>
      <c r="AH135">
        <v>1.1809280919890632</v>
      </c>
      <c r="AI135">
        <v>0.33377897949344615</v>
      </c>
      <c r="AJ135">
        <v>0</v>
      </c>
      <c r="AK135">
        <v>1.4911049250413393</v>
      </c>
      <c r="AL135">
        <v>1.4149794503045166</v>
      </c>
      <c r="AM135">
        <v>1.7282772667755297</v>
      </c>
      <c r="AN135">
        <v>1.166923847527551</v>
      </c>
      <c r="AO135">
        <v>1.3910298020061065</v>
      </c>
      <c r="AP135">
        <v>1.3435439358100807</v>
      </c>
      <c r="AQ135">
        <v>2.2478074980828509</v>
      </c>
      <c r="AR135">
        <v>2.8031357229192437</v>
      </c>
      <c r="AS135">
        <v>1.1365103436439385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PS bound fatty acids 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RENTO ITO</dc:creator>
  <cp:lastModifiedBy>RENTO ITO</cp:lastModifiedBy>
  <dcterms:created xsi:type="dcterms:W3CDTF">2025-12-21T06:57:27Z</dcterms:created>
  <dcterms:modified xsi:type="dcterms:W3CDTF">2026-01-20T04:04:07Z</dcterms:modified>
</cp:coreProperties>
</file>