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Ex1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charts/chartEx2.xml" ContentType="application/vnd.ms-office.chartex+xml"/>
  <Override PartName="/xl/charts/style3.xml" ContentType="application/vnd.ms-office.chartstyle+xml"/>
  <Override PartName="/xl/charts/colors3.xml" ContentType="application/vnd.ms-office.chartcolorstyle+xml"/>
  <Override PartName="/xl/charts/chart2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3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4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論文　Figure\Sup Fig 3. Remodeling of phosphatidylinositol (PI) unsaturation and fatty acid composition in ccRCC\Sup_Fig.3C_PI_bound_fatty_acids_foldchange_raw\"/>
    </mc:Choice>
  </mc:AlternateContent>
  <xr:revisionPtr revIDLastSave="0" documentId="13_ncr:1_{BCF26E46-A38A-4614-A7B7-620993662E6C}" xr6:coauthVersionLast="47" xr6:coauthVersionMax="47" xr10:uidLastSave="{00000000-0000-0000-0000-000000000000}"/>
  <bookViews>
    <workbookView xWindow="-110" yWindow="-110" windowWidth="19420" windowHeight="10300" xr2:uid="{C16444E1-8CA2-4834-B369-F55A201E2283}"/>
  </bookViews>
  <sheets>
    <sheet name="PI bound fatty acids raw" sheetId="2" r:id="rId1"/>
  </sheets>
  <externalReferences>
    <externalReference r:id="rId2"/>
  </externalReferences>
  <definedNames>
    <definedName name="_xlchart.v1.0" hidden="1">'PI bound fatty acids raw'!$A$94</definedName>
    <definedName name="_xlchart.v1.1" hidden="1">'PI bound fatty acids raw'!$A$95:$A$104</definedName>
    <definedName name="_xlchart.v1.10" hidden="1">'PI bound fatty acids raw'!$F$94</definedName>
    <definedName name="_xlchart.v1.11" hidden="1">'PI bound fatty acids raw'!$F$95:$F$104</definedName>
    <definedName name="_xlchart.v1.12" hidden="1">'PI bound fatty acids raw'!$G$94</definedName>
    <definedName name="_xlchart.v1.13" hidden="1">'PI bound fatty acids raw'!$G$95:$G$104</definedName>
    <definedName name="_xlchart.v1.14" hidden="1">'PI bound fatty acids raw'!$H$94</definedName>
    <definedName name="_xlchart.v1.15" hidden="1">'PI bound fatty acids raw'!$H$95:$H$104</definedName>
    <definedName name="_xlchart.v1.16" hidden="1">'PI bound fatty acids raw'!$I$94</definedName>
    <definedName name="_xlchart.v1.17" hidden="1">'PI bound fatty acids raw'!$I$95:$I$104</definedName>
    <definedName name="_xlchart.v1.18" hidden="1">'PI bound fatty acids raw'!$J$94</definedName>
    <definedName name="_xlchart.v1.19" hidden="1">'PI bound fatty acids raw'!$J$95:$J$104</definedName>
    <definedName name="_xlchart.v1.2" hidden="1">'PI bound fatty acids raw'!$B$94</definedName>
    <definedName name="_xlchart.v1.20" hidden="1">'PI bound fatty acids raw'!$K$94</definedName>
    <definedName name="_xlchart.v1.21" hidden="1">'PI bound fatty acids raw'!$K$95:$K$104</definedName>
    <definedName name="_xlchart.v1.22" hidden="1">'PI bound fatty acids raw'!$L$94</definedName>
    <definedName name="_xlchart.v1.23" hidden="1">'PI bound fatty acids raw'!$L$95:$L$104</definedName>
    <definedName name="_xlchart.v1.24" hidden="1">'PI bound fatty acids raw'!$M$94</definedName>
    <definedName name="_xlchart.v1.25" hidden="1">'PI bound fatty acids raw'!$M$95:$M$104</definedName>
    <definedName name="_xlchart.v1.26" hidden="1">'PI bound fatty acids raw'!$N$94</definedName>
    <definedName name="_xlchart.v1.27" hidden="1">'PI bound fatty acids raw'!$N$95:$N$104</definedName>
    <definedName name="_xlchart.v1.28" hidden="1">'PI bound fatty acids raw'!$O$94</definedName>
    <definedName name="_xlchart.v1.29" hidden="1">'PI bound fatty acids raw'!$O$95:$O$104</definedName>
    <definedName name="_xlchart.v1.3" hidden="1">'PI bound fatty acids raw'!$B$95:$B$104</definedName>
    <definedName name="_xlchart.v1.30" hidden="1">'PI bound fatty acids raw'!$P$94</definedName>
    <definedName name="_xlchart.v1.31" hidden="1">'PI bound fatty acids raw'!$P$95:$P$104</definedName>
    <definedName name="_xlchart.v1.32" hidden="1">'PI bound fatty acids raw'!$AA$94</definedName>
    <definedName name="_xlchart.v1.33" hidden="1">'PI bound fatty acids raw'!$AA$95:$AA$104</definedName>
    <definedName name="_xlchart.v1.34" hidden="1">'PI bound fatty acids raw'!$AB$94</definedName>
    <definedName name="_xlchart.v1.35" hidden="1">'PI bound fatty acids raw'!$AB$95:$AB$104</definedName>
    <definedName name="_xlchart.v1.36" hidden="1">'PI bound fatty acids raw'!$AC$94</definedName>
    <definedName name="_xlchart.v1.37" hidden="1">'PI bound fatty acids raw'!$AC$95:$AC$104</definedName>
    <definedName name="_xlchart.v1.38" hidden="1">'PI bound fatty acids raw'!$AD$94</definedName>
    <definedName name="_xlchart.v1.39" hidden="1">'PI bound fatty acids raw'!$AD$95:$AD$104</definedName>
    <definedName name="_xlchart.v1.4" hidden="1">'PI bound fatty acids raw'!$C$94</definedName>
    <definedName name="_xlchart.v1.40" hidden="1">'PI bound fatty acids raw'!$AE$94</definedName>
    <definedName name="_xlchart.v1.41" hidden="1">'PI bound fatty acids raw'!$AE$95:$AE$104</definedName>
    <definedName name="_xlchart.v1.42" hidden="1">'PI bound fatty acids raw'!$AF$94</definedName>
    <definedName name="_xlchart.v1.43" hidden="1">'PI bound fatty acids raw'!$AF$95:$AF$104</definedName>
    <definedName name="_xlchart.v1.44" hidden="1">'PI bound fatty acids raw'!$AG$94</definedName>
    <definedName name="_xlchart.v1.45" hidden="1">'PI bound fatty acids raw'!$AG$95:$AG$104</definedName>
    <definedName name="_xlchart.v1.46" hidden="1">'PI bound fatty acids raw'!$R$94</definedName>
    <definedName name="_xlchart.v1.47" hidden="1">'PI bound fatty acids raw'!$R$95:$R$104</definedName>
    <definedName name="_xlchart.v1.48" hidden="1">'PI bound fatty acids raw'!$S$94</definedName>
    <definedName name="_xlchart.v1.49" hidden="1">'PI bound fatty acids raw'!$S$95:$S$104</definedName>
    <definedName name="_xlchart.v1.5" hidden="1">'PI bound fatty acids raw'!$C$95:$C$104</definedName>
    <definedName name="_xlchart.v1.50" hidden="1">'PI bound fatty acids raw'!$T$94</definedName>
    <definedName name="_xlchart.v1.51" hidden="1">'PI bound fatty acids raw'!$T$95:$T$104</definedName>
    <definedName name="_xlchart.v1.52" hidden="1">'PI bound fatty acids raw'!$U$94</definedName>
    <definedName name="_xlchart.v1.53" hidden="1">'PI bound fatty acids raw'!$U$95:$U$104</definedName>
    <definedName name="_xlchart.v1.54" hidden="1">'PI bound fatty acids raw'!$V$94</definedName>
    <definedName name="_xlchart.v1.55" hidden="1">'PI bound fatty acids raw'!$V$95:$V$104</definedName>
    <definedName name="_xlchart.v1.56" hidden="1">'PI bound fatty acids raw'!$W$94</definedName>
    <definedName name="_xlchart.v1.57" hidden="1">'PI bound fatty acids raw'!$W$95:$W$104</definedName>
    <definedName name="_xlchart.v1.58" hidden="1">'PI bound fatty acids raw'!$X$94</definedName>
    <definedName name="_xlchart.v1.59" hidden="1">'PI bound fatty acids raw'!$X$95:$X$104</definedName>
    <definedName name="_xlchart.v1.6" hidden="1">'PI bound fatty acids raw'!$D$94</definedName>
    <definedName name="_xlchart.v1.60" hidden="1">'PI bound fatty acids raw'!$Y$94</definedName>
    <definedName name="_xlchart.v1.61" hidden="1">'PI bound fatty acids raw'!$Y$95:$Y$104</definedName>
    <definedName name="_xlchart.v1.62" hidden="1">'PI bound fatty acids raw'!$Z$94</definedName>
    <definedName name="_xlchart.v1.63" hidden="1">'PI bound fatty acids raw'!$Z$95:$Z$104</definedName>
    <definedName name="_xlchart.v1.7" hidden="1">'PI bound fatty acids raw'!$D$95:$D$104</definedName>
    <definedName name="_xlchart.v1.8" hidden="1">'PI bound fatty acids raw'!$E$94</definedName>
    <definedName name="_xlchart.v1.9" hidden="1">'PI bound fatty acids raw'!$E$95:$E$104</definedName>
    <definedName name="CalendarYear">'[1]1 月'!$K$2</definedName>
    <definedName name="ColumnTitleRegion1..H12.4">#REF!</definedName>
    <definedName name="ColumnTitleRegion2..C14.4">#REF!</definedName>
    <definedName name="DaysAndWeeks">{0,1,2,3,4,5,6} + {0;1;2;3;4;5}*7</definedName>
    <definedName name="WeekStart">'[1]1 月'!$K$3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7" i="2" l="1"/>
  <c r="D37" i="2"/>
  <c r="E37" i="2"/>
  <c r="F37" i="2"/>
  <c r="G37" i="2"/>
  <c r="H37" i="2"/>
  <c r="I37" i="2"/>
  <c r="J37" i="2"/>
  <c r="K37" i="2"/>
  <c r="L37" i="2"/>
  <c r="M37" i="2"/>
  <c r="C75" i="2" s="1"/>
  <c r="N37" i="2"/>
  <c r="D75" i="2" s="1"/>
  <c r="O37" i="2"/>
  <c r="P37" i="2"/>
  <c r="Q37" i="2"/>
  <c r="R37" i="2"/>
  <c r="H75" i="2" s="1"/>
  <c r="S37" i="2"/>
  <c r="I75" i="2" s="1"/>
  <c r="T37" i="2"/>
  <c r="J75" i="2" s="1"/>
  <c r="U37" i="2"/>
  <c r="K75" i="2" s="1"/>
  <c r="V37" i="2"/>
  <c r="G56" i="2" s="1"/>
  <c r="W37" i="2"/>
  <c r="M75" i="2" s="1"/>
  <c r="X37" i="2"/>
  <c r="N75" i="2" s="1"/>
  <c r="Y37" i="2"/>
  <c r="Z37" i="2"/>
  <c r="AA37" i="2"/>
  <c r="AB37" i="2"/>
  <c r="R75" i="2" s="1"/>
  <c r="AC37" i="2"/>
  <c r="S75" i="2" s="1"/>
  <c r="AD37" i="2"/>
  <c r="T75" i="2" s="1"/>
  <c r="AE37" i="2"/>
  <c r="U75" i="2" s="1"/>
  <c r="C38" i="2"/>
  <c r="D38" i="2"/>
  <c r="E38" i="2"/>
  <c r="F38" i="2"/>
  <c r="G38" i="2"/>
  <c r="H38" i="2"/>
  <c r="I38" i="2"/>
  <c r="J38" i="2"/>
  <c r="K38" i="2"/>
  <c r="L38" i="2"/>
  <c r="M38" i="2"/>
  <c r="C76" i="2" s="1"/>
  <c r="N38" i="2"/>
  <c r="D76" i="2" s="1"/>
  <c r="O38" i="2"/>
  <c r="E76" i="2" s="1"/>
  <c r="P38" i="2"/>
  <c r="F76" i="2" s="1"/>
  <c r="Q38" i="2"/>
  <c r="G76" i="2" s="1"/>
  <c r="R38" i="2"/>
  <c r="S38" i="2"/>
  <c r="T38" i="2"/>
  <c r="U38" i="2"/>
  <c r="K76" i="2" s="1"/>
  <c r="V38" i="2"/>
  <c r="W38" i="2"/>
  <c r="M76" i="2" s="1"/>
  <c r="X38" i="2"/>
  <c r="N76" i="2" s="1"/>
  <c r="Y38" i="2"/>
  <c r="O76" i="2" s="1"/>
  <c r="Z38" i="2"/>
  <c r="P76" i="2" s="1"/>
  <c r="AA38" i="2"/>
  <c r="AB38" i="2"/>
  <c r="AC38" i="2"/>
  <c r="AD38" i="2"/>
  <c r="AE38" i="2"/>
  <c r="U76" i="2" s="1"/>
  <c r="C39" i="2"/>
  <c r="D39" i="2"/>
  <c r="E39" i="2"/>
  <c r="F39" i="2"/>
  <c r="G39" i="2"/>
  <c r="H39" i="2"/>
  <c r="I39" i="2"/>
  <c r="J39" i="2"/>
  <c r="K39" i="2"/>
  <c r="L39" i="2"/>
  <c r="C58" i="2" s="1"/>
  <c r="M39" i="2"/>
  <c r="N39" i="2"/>
  <c r="O39" i="2"/>
  <c r="P39" i="2"/>
  <c r="F77" i="2" s="1"/>
  <c r="Q39" i="2"/>
  <c r="G77" i="2" s="1"/>
  <c r="R39" i="2"/>
  <c r="H77" i="2" s="1"/>
  <c r="S39" i="2"/>
  <c r="I77" i="2" s="1"/>
  <c r="T39" i="2"/>
  <c r="J77" i="2" s="1"/>
  <c r="U39" i="2"/>
  <c r="V39" i="2"/>
  <c r="W39" i="2"/>
  <c r="X39" i="2"/>
  <c r="Y39" i="2"/>
  <c r="Z39" i="2"/>
  <c r="P77" i="2" s="1"/>
  <c r="AA39" i="2"/>
  <c r="Q77" i="2" s="1"/>
  <c r="AB39" i="2"/>
  <c r="R77" i="2" s="1"/>
  <c r="AC39" i="2"/>
  <c r="S77" i="2" s="1"/>
  <c r="AD39" i="2"/>
  <c r="AE39" i="2"/>
  <c r="C40" i="2"/>
  <c r="D40" i="2"/>
  <c r="E40" i="2"/>
  <c r="F40" i="2"/>
  <c r="G40" i="2"/>
  <c r="H40" i="2"/>
  <c r="I40" i="2"/>
  <c r="J40" i="2"/>
  <c r="K40" i="2"/>
  <c r="L40" i="2"/>
  <c r="M40" i="2"/>
  <c r="N40" i="2"/>
  <c r="D78" i="2" s="1"/>
  <c r="O40" i="2"/>
  <c r="E78" i="2" s="1"/>
  <c r="P40" i="2"/>
  <c r="Q40" i="2"/>
  <c r="R40" i="2"/>
  <c r="S40" i="2"/>
  <c r="I78" i="2" s="1"/>
  <c r="T40" i="2"/>
  <c r="U40" i="2"/>
  <c r="V40" i="2"/>
  <c r="W40" i="2"/>
  <c r="M78" i="2" s="1"/>
  <c r="X40" i="2"/>
  <c r="N78" i="2" s="1"/>
  <c r="Y40" i="2"/>
  <c r="O78" i="2" s="1"/>
  <c r="Z40" i="2"/>
  <c r="AA40" i="2"/>
  <c r="AB40" i="2"/>
  <c r="AC40" i="2"/>
  <c r="S78" i="2" s="1"/>
  <c r="AD40" i="2"/>
  <c r="T78" i="2" s="1"/>
  <c r="AE40" i="2"/>
  <c r="U78" i="2" s="1"/>
  <c r="C41" i="2"/>
  <c r="D41" i="2"/>
  <c r="E41" i="2"/>
  <c r="F41" i="2"/>
  <c r="G41" i="2"/>
  <c r="H41" i="2"/>
  <c r="I41" i="2"/>
  <c r="J41" i="2"/>
  <c r="K41" i="2"/>
  <c r="L41" i="2"/>
  <c r="M41" i="2"/>
  <c r="N41" i="2"/>
  <c r="D79" i="2" s="1"/>
  <c r="O41" i="2"/>
  <c r="P41" i="2"/>
  <c r="Q41" i="2"/>
  <c r="G79" i="2" s="1"/>
  <c r="R41" i="2"/>
  <c r="H79" i="2" s="1"/>
  <c r="S41" i="2"/>
  <c r="T41" i="2"/>
  <c r="U41" i="2"/>
  <c r="V41" i="2"/>
  <c r="W41" i="2"/>
  <c r="X41" i="2"/>
  <c r="N79" i="2" s="1"/>
  <c r="Y41" i="2"/>
  <c r="O79" i="2" s="1"/>
  <c r="Z41" i="2"/>
  <c r="P79" i="2" s="1"/>
  <c r="AA41" i="2"/>
  <c r="Q79" i="2" s="1"/>
  <c r="AB41" i="2"/>
  <c r="R79" i="2" s="1"/>
  <c r="AC41" i="2"/>
  <c r="AD41" i="2"/>
  <c r="AE41" i="2"/>
  <c r="C42" i="2"/>
  <c r="D42" i="2"/>
  <c r="E42" i="2"/>
  <c r="F42" i="2"/>
  <c r="G42" i="2"/>
  <c r="H42" i="2"/>
  <c r="I42" i="2"/>
  <c r="J42" i="2"/>
  <c r="K42" i="2"/>
  <c r="L42" i="2"/>
  <c r="M42" i="2"/>
  <c r="C80" i="2" s="1"/>
  <c r="N42" i="2"/>
  <c r="O42" i="2"/>
  <c r="P42" i="2"/>
  <c r="Q42" i="2"/>
  <c r="G80" i="2" s="1"/>
  <c r="R42" i="2"/>
  <c r="S42" i="2"/>
  <c r="T42" i="2"/>
  <c r="J80" i="2" s="1"/>
  <c r="U42" i="2"/>
  <c r="K80" i="2" s="1"/>
  <c r="V42" i="2"/>
  <c r="W42" i="2"/>
  <c r="M80" i="2" s="1"/>
  <c r="X42" i="2"/>
  <c r="Y42" i="2"/>
  <c r="Z42" i="2"/>
  <c r="AA42" i="2"/>
  <c r="Q80" i="2" s="1"/>
  <c r="AB42" i="2"/>
  <c r="R80" i="2" s="1"/>
  <c r="AC42" i="2"/>
  <c r="S80" i="2" s="1"/>
  <c r="AD42" i="2"/>
  <c r="T80" i="2" s="1"/>
  <c r="AE42" i="2"/>
  <c r="C43" i="2"/>
  <c r="D43" i="2"/>
  <c r="E43" i="2"/>
  <c r="F43" i="2"/>
  <c r="G43" i="2"/>
  <c r="H43" i="2"/>
  <c r="I43" i="2"/>
  <c r="J43" i="2"/>
  <c r="K43" i="2"/>
  <c r="L43" i="2"/>
  <c r="M43" i="2"/>
  <c r="N43" i="2"/>
  <c r="O43" i="2"/>
  <c r="E81" i="2" s="1"/>
  <c r="P43" i="2"/>
  <c r="F81" i="2" s="1"/>
  <c r="Q43" i="2"/>
  <c r="R43" i="2"/>
  <c r="S43" i="2"/>
  <c r="T43" i="2"/>
  <c r="J81" i="2" s="1"/>
  <c r="U43" i="2"/>
  <c r="V43" i="2"/>
  <c r="W43" i="2"/>
  <c r="M81" i="2" s="1"/>
  <c r="X43" i="2"/>
  <c r="N81" i="2" s="1"/>
  <c r="Y43" i="2"/>
  <c r="O81" i="2" s="1"/>
  <c r="Z43" i="2"/>
  <c r="AA43" i="2"/>
  <c r="AB43" i="2"/>
  <c r="AC43" i="2"/>
  <c r="AD43" i="2"/>
  <c r="T81" i="2" s="1"/>
  <c r="AE43" i="2"/>
  <c r="U81" i="2" s="1"/>
  <c r="C44" i="2"/>
  <c r="D44" i="2"/>
  <c r="E44" i="2"/>
  <c r="F44" i="2"/>
  <c r="G44" i="2"/>
  <c r="H44" i="2"/>
  <c r="I44" i="2"/>
  <c r="J44" i="2"/>
  <c r="K44" i="2"/>
  <c r="L44" i="2"/>
  <c r="B82" i="2" s="1"/>
  <c r="M44" i="2"/>
  <c r="N44" i="2"/>
  <c r="O44" i="2"/>
  <c r="E82" i="2" s="1"/>
  <c r="P44" i="2"/>
  <c r="Q44" i="2"/>
  <c r="R44" i="2"/>
  <c r="H82" i="2" s="1"/>
  <c r="S44" i="2"/>
  <c r="I82" i="2" s="1"/>
  <c r="T44" i="2"/>
  <c r="U44" i="2"/>
  <c r="V44" i="2"/>
  <c r="W44" i="2"/>
  <c r="X44" i="2"/>
  <c r="Y44" i="2"/>
  <c r="O82" i="2" s="1"/>
  <c r="Z44" i="2"/>
  <c r="P82" i="2" s="1"/>
  <c r="AA44" i="2"/>
  <c r="Q82" i="2" s="1"/>
  <c r="AB44" i="2"/>
  <c r="R82" i="2" s="1"/>
  <c r="AC44" i="2"/>
  <c r="AD44" i="2"/>
  <c r="AE44" i="2"/>
  <c r="C45" i="2"/>
  <c r="D45" i="2"/>
  <c r="E45" i="2"/>
  <c r="F45" i="2"/>
  <c r="G45" i="2"/>
  <c r="H45" i="2"/>
  <c r="I45" i="2"/>
  <c r="J45" i="2"/>
  <c r="K45" i="2"/>
  <c r="L45" i="2"/>
  <c r="M45" i="2"/>
  <c r="C83" i="2" s="1"/>
  <c r="N45" i="2"/>
  <c r="D83" i="2" s="1"/>
  <c r="O45" i="2"/>
  <c r="P45" i="2"/>
  <c r="Q45" i="2"/>
  <c r="R45" i="2"/>
  <c r="H83" i="2" s="1"/>
  <c r="S45" i="2"/>
  <c r="T45" i="2"/>
  <c r="U45" i="2"/>
  <c r="K83" i="2" s="1"/>
  <c r="V45" i="2"/>
  <c r="D64" i="2" s="1"/>
  <c r="W45" i="2"/>
  <c r="M83" i="2" s="1"/>
  <c r="X45" i="2"/>
  <c r="Y45" i="2"/>
  <c r="Z45" i="2"/>
  <c r="AA45" i="2"/>
  <c r="AB45" i="2"/>
  <c r="R83" i="2" s="1"/>
  <c r="AC45" i="2"/>
  <c r="S83" i="2" s="1"/>
  <c r="AD45" i="2"/>
  <c r="T83" i="2" s="1"/>
  <c r="AE45" i="2"/>
  <c r="U83" i="2" s="1"/>
  <c r="C46" i="2"/>
  <c r="D46" i="2"/>
  <c r="E46" i="2"/>
  <c r="F46" i="2"/>
  <c r="G46" i="2"/>
  <c r="H46" i="2"/>
  <c r="I46" i="2"/>
  <c r="J46" i="2"/>
  <c r="K46" i="2"/>
  <c r="L46" i="2"/>
  <c r="M46" i="2"/>
  <c r="C84" i="2" s="1"/>
  <c r="N46" i="2"/>
  <c r="O46" i="2"/>
  <c r="P46" i="2"/>
  <c r="F84" i="2" s="1"/>
  <c r="Q46" i="2"/>
  <c r="G84" i="2" s="1"/>
  <c r="R46" i="2"/>
  <c r="S46" i="2"/>
  <c r="T46" i="2"/>
  <c r="U46" i="2"/>
  <c r="K84" i="2" s="1"/>
  <c r="V46" i="2"/>
  <c r="W46" i="2"/>
  <c r="M84" i="2" s="1"/>
  <c r="X46" i="2"/>
  <c r="N84" i="2" s="1"/>
  <c r="Y46" i="2"/>
  <c r="O84" i="2" s="1"/>
  <c r="Z46" i="2"/>
  <c r="P84" i="2" s="1"/>
  <c r="AA46" i="2"/>
  <c r="AB46" i="2"/>
  <c r="AC46" i="2"/>
  <c r="AD46" i="2"/>
  <c r="AE46" i="2"/>
  <c r="U84" i="2" s="1"/>
  <c r="C47" i="2"/>
  <c r="D47" i="2"/>
  <c r="E47" i="2"/>
  <c r="F47" i="2"/>
  <c r="G47" i="2"/>
  <c r="H47" i="2"/>
  <c r="I47" i="2"/>
  <c r="J47" i="2"/>
  <c r="K47" i="2"/>
  <c r="L47" i="2"/>
  <c r="C66" i="2" s="1"/>
  <c r="M47" i="2"/>
  <c r="N47" i="2"/>
  <c r="O47" i="2"/>
  <c r="P47" i="2"/>
  <c r="F85" i="2" s="1"/>
  <c r="Q47" i="2"/>
  <c r="R47" i="2"/>
  <c r="S47" i="2"/>
  <c r="I85" i="2" s="1"/>
  <c r="T47" i="2"/>
  <c r="J85" i="2" s="1"/>
  <c r="U47" i="2"/>
  <c r="V47" i="2"/>
  <c r="W47" i="2"/>
  <c r="X47" i="2"/>
  <c r="Y47" i="2"/>
  <c r="Z47" i="2"/>
  <c r="P85" i="2" s="1"/>
  <c r="AA47" i="2"/>
  <c r="Q85" i="2" s="1"/>
  <c r="AB47" i="2"/>
  <c r="R85" i="2" s="1"/>
  <c r="AC47" i="2"/>
  <c r="S85" i="2" s="1"/>
  <c r="AD47" i="2"/>
  <c r="T85" i="2" s="1"/>
  <c r="AE47" i="2"/>
  <c r="C48" i="2"/>
  <c r="D48" i="2"/>
  <c r="E48" i="2"/>
  <c r="F48" i="2"/>
  <c r="G48" i="2"/>
  <c r="H48" i="2"/>
  <c r="I48" i="2"/>
  <c r="J48" i="2"/>
  <c r="K48" i="2"/>
  <c r="L48" i="2"/>
  <c r="M48" i="2"/>
  <c r="N48" i="2"/>
  <c r="D86" i="2" s="1"/>
  <c r="O48" i="2"/>
  <c r="E86" i="2" s="1"/>
  <c r="P48" i="2"/>
  <c r="Q48" i="2"/>
  <c r="R48" i="2"/>
  <c r="S48" i="2"/>
  <c r="I86" i="2" s="1"/>
  <c r="T48" i="2"/>
  <c r="U48" i="2"/>
  <c r="V48" i="2"/>
  <c r="W48" i="2"/>
  <c r="M86" i="2" s="1"/>
  <c r="X48" i="2"/>
  <c r="N86" i="2" s="1"/>
  <c r="Y48" i="2"/>
  <c r="O86" i="2" s="1"/>
  <c r="Z48" i="2"/>
  <c r="AA48" i="2"/>
  <c r="AB48" i="2"/>
  <c r="AC48" i="2"/>
  <c r="S86" i="2" s="1"/>
  <c r="AD48" i="2"/>
  <c r="T86" i="2" s="1"/>
  <c r="AE48" i="2"/>
  <c r="U86" i="2" s="1"/>
  <c r="C49" i="2"/>
  <c r="D49" i="2"/>
  <c r="E49" i="2"/>
  <c r="F49" i="2"/>
  <c r="G49" i="2"/>
  <c r="H49" i="2"/>
  <c r="I49" i="2"/>
  <c r="J49" i="2"/>
  <c r="K49" i="2"/>
  <c r="L49" i="2"/>
  <c r="M49" i="2"/>
  <c r="N49" i="2"/>
  <c r="D87" i="2" s="1"/>
  <c r="O49" i="2"/>
  <c r="P49" i="2"/>
  <c r="Q49" i="2"/>
  <c r="G87" i="2" s="1"/>
  <c r="R49" i="2"/>
  <c r="H87" i="2" s="1"/>
  <c r="S49" i="2"/>
  <c r="T49" i="2"/>
  <c r="U49" i="2"/>
  <c r="V49" i="2"/>
  <c r="W49" i="2"/>
  <c r="X49" i="2"/>
  <c r="N87" i="2" s="1"/>
  <c r="Y49" i="2"/>
  <c r="O87" i="2" s="1"/>
  <c r="Z49" i="2"/>
  <c r="P87" i="2" s="1"/>
  <c r="AA49" i="2"/>
  <c r="Q87" i="2" s="1"/>
  <c r="AB49" i="2"/>
  <c r="R87" i="2" s="1"/>
  <c r="AC49" i="2"/>
  <c r="AD49" i="2"/>
  <c r="AE49" i="2"/>
  <c r="C50" i="2"/>
  <c r="D50" i="2"/>
  <c r="E50" i="2"/>
  <c r="F50" i="2"/>
  <c r="G50" i="2"/>
  <c r="H50" i="2"/>
  <c r="I50" i="2"/>
  <c r="J50" i="2"/>
  <c r="K50" i="2"/>
  <c r="L50" i="2"/>
  <c r="M50" i="2"/>
  <c r="C88" i="2" s="1"/>
  <c r="N50" i="2"/>
  <c r="O50" i="2"/>
  <c r="P50" i="2"/>
  <c r="Q50" i="2"/>
  <c r="G88" i="2" s="1"/>
  <c r="R50" i="2"/>
  <c r="S50" i="2"/>
  <c r="T50" i="2"/>
  <c r="J88" i="2" s="1"/>
  <c r="U50" i="2"/>
  <c r="K88" i="2" s="1"/>
  <c r="V50" i="2"/>
  <c r="W50" i="2"/>
  <c r="M88" i="2" s="1"/>
  <c r="X50" i="2"/>
  <c r="Y50" i="2"/>
  <c r="Z50" i="2"/>
  <c r="AA50" i="2"/>
  <c r="Q88" i="2" s="1"/>
  <c r="AB50" i="2"/>
  <c r="R88" i="2" s="1"/>
  <c r="AC50" i="2"/>
  <c r="S88" i="2" s="1"/>
  <c r="AD50" i="2"/>
  <c r="T88" i="2" s="1"/>
  <c r="AE50" i="2"/>
  <c r="C51" i="2"/>
  <c r="D51" i="2"/>
  <c r="E51" i="2"/>
  <c r="F51" i="2"/>
  <c r="G51" i="2"/>
  <c r="H51" i="2"/>
  <c r="I51" i="2"/>
  <c r="J51" i="2"/>
  <c r="K51" i="2"/>
  <c r="L51" i="2"/>
  <c r="M51" i="2"/>
  <c r="N51" i="2"/>
  <c r="O51" i="2"/>
  <c r="E89" i="2" s="1"/>
  <c r="P51" i="2"/>
  <c r="F89" i="2" s="1"/>
  <c r="Q51" i="2"/>
  <c r="G89" i="2" s="1"/>
  <c r="R51" i="2"/>
  <c r="S51" i="2"/>
  <c r="T51" i="2"/>
  <c r="J89" i="2" s="1"/>
  <c r="U51" i="2"/>
  <c r="V51" i="2"/>
  <c r="W51" i="2"/>
  <c r="M89" i="2" s="1"/>
  <c r="X51" i="2"/>
  <c r="N89" i="2" s="1"/>
  <c r="Y51" i="2"/>
  <c r="O89" i="2" s="1"/>
  <c r="Z51" i="2"/>
  <c r="AA51" i="2"/>
  <c r="AB51" i="2"/>
  <c r="AC51" i="2"/>
  <c r="AD51" i="2"/>
  <c r="T89" i="2" s="1"/>
  <c r="AE51" i="2"/>
  <c r="U89" i="2" s="1"/>
  <c r="C52" i="2"/>
  <c r="D52" i="2"/>
  <c r="E52" i="2"/>
  <c r="F52" i="2"/>
  <c r="G52" i="2"/>
  <c r="H52" i="2"/>
  <c r="I52" i="2"/>
  <c r="J52" i="2"/>
  <c r="K52" i="2"/>
  <c r="L52" i="2"/>
  <c r="B90" i="2" s="1"/>
  <c r="M52" i="2"/>
  <c r="N52" i="2"/>
  <c r="O52" i="2"/>
  <c r="E90" i="2" s="1"/>
  <c r="P52" i="2"/>
  <c r="Q52" i="2"/>
  <c r="R52" i="2"/>
  <c r="H90" i="2" s="1"/>
  <c r="S52" i="2"/>
  <c r="I90" i="2" s="1"/>
  <c r="T52" i="2"/>
  <c r="J90" i="2" s="1"/>
  <c r="U52" i="2"/>
  <c r="V52" i="2"/>
  <c r="L90" i="2" s="1"/>
  <c r="W52" i="2"/>
  <c r="X52" i="2"/>
  <c r="Y52" i="2"/>
  <c r="O90" i="2" s="1"/>
  <c r="Z52" i="2"/>
  <c r="P90" i="2" s="1"/>
  <c r="AA52" i="2"/>
  <c r="Q90" i="2" s="1"/>
  <c r="AB52" i="2"/>
  <c r="R90" i="2" s="1"/>
  <c r="AC52" i="2"/>
  <c r="S90" i="2" s="1"/>
  <c r="AD52" i="2"/>
  <c r="AE52" i="2"/>
  <c r="B52" i="2"/>
  <c r="B51" i="2"/>
  <c r="B50" i="2"/>
  <c r="B49" i="2"/>
  <c r="B68" i="2" s="1"/>
  <c r="B48" i="2"/>
  <c r="B47" i="2"/>
  <c r="B46" i="2"/>
  <c r="B45" i="2"/>
  <c r="B44" i="2"/>
  <c r="B43" i="2"/>
  <c r="B42" i="2"/>
  <c r="B41" i="2"/>
  <c r="B60" i="2" s="1"/>
  <c r="B40" i="2"/>
  <c r="B39" i="2"/>
  <c r="B38" i="2"/>
  <c r="B37" i="2"/>
  <c r="B69" i="2" l="1"/>
  <c r="L86" i="2"/>
  <c r="B80" i="2"/>
  <c r="L78" i="2"/>
  <c r="B62" i="2"/>
  <c r="B70" i="2"/>
  <c r="G90" i="2"/>
  <c r="D70" i="2"/>
  <c r="D89" i="2"/>
  <c r="I88" i="2"/>
  <c r="H69" i="2"/>
  <c r="F87" i="2"/>
  <c r="K86" i="2"/>
  <c r="C86" i="2"/>
  <c r="H85" i="2"/>
  <c r="E84" i="2"/>
  <c r="J83" i="2"/>
  <c r="C64" i="2"/>
  <c r="G82" i="2"/>
  <c r="D62" i="2"/>
  <c r="D81" i="2"/>
  <c r="I80" i="2"/>
  <c r="H61" i="2"/>
  <c r="F79" i="2"/>
  <c r="K78" i="2"/>
  <c r="C78" i="2"/>
  <c r="F56" i="2"/>
  <c r="B61" i="2"/>
  <c r="B63" i="2"/>
  <c r="B71" i="2"/>
  <c r="N90" i="2"/>
  <c r="F90" i="2"/>
  <c r="S89" i="2"/>
  <c r="K89" i="2"/>
  <c r="C89" i="2"/>
  <c r="P88" i="2"/>
  <c r="H88" i="2"/>
  <c r="U87" i="2"/>
  <c r="M87" i="2"/>
  <c r="E87" i="2"/>
  <c r="R86" i="2"/>
  <c r="J86" i="2"/>
  <c r="B86" i="2"/>
  <c r="O85" i="2"/>
  <c r="G85" i="2"/>
  <c r="T84" i="2"/>
  <c r="L84" i="2"/>
  <c r="D84" i="2"/>
  <c r="Q83" i="2"/>
  <c r="I83" i="2"/>
  <c r="N82" i="2"/>
  <c r="F82" i="2"/>
  <c r="S81" i="2"/>
  <c r="K81" i="2"/>
  <c r="C81" i="2"/>
  <c r="P80" i="2"/>
  <c r="H80" i="2"/>
  <c r="U79" i="2"/>
  <c r="M79" i="2"/>
  <c r="E79" i="2"/>
  <c r="R78" i="2"/>
  <c r="J78" i="2"/>
  <c r="B78" i="2"/>
  <c r="O77" i="2"/>
  <c r="T76" i="2"/>
  <c r="L76" i="2"/>
  <c r="Q75" i="2"/>
  <c r="B64" i="2"/>
  <c r="M90" i="2"/>
  <c r="I70" i="2"/>
  <c r="T87" i="2"/>
  <c r="Q86" i="2"/>
  <c r="I67" i="2"/>
  <c r="N85" i="2"/>
  <c r="I66" i="2"/>
  <c r="S84" i="2"/>
  <c r="I65" i="2"/>
  <c r="P83" i="2"/>
  <c r="U82" i="2"/>
  <c r="M82" i="2"/>
  <c r="I63" i="2"/>
  <c r="R81" i="2"/>
  <c r="C62" i="2"/>
  <c r="O80" i="2"/>
  <c r="I61" i="2"/>
  <c r="T79" i="2"/>
  <c r="D60" i="2"/>
  <c r="I60" i="2"/>
  <c r="Q78" i="2"/>
  <c r="I59" i="2"/>
  <c r="N77" i="2"/>
  <c r="I58" i="2"/>
  <c r="S76" i="2"/>
  <c r="P75" i="2"/>
  <c r="I56" i="2"/>
  <c r="U90" i="2"/>
  <c r="R89" i="2"/>
  <c r="C70" i="2"/>
  <c r="O88" i="2"/>
  <c r="I68" i="2"/>
  <c r="B57" i="2"/>
  <c r="T90" i="2"/>
  <c r="D90" i="2"/>
  <c r="Q89" i="2"/>
  <c r="I89" i="2"/>
  <c r="N88" i="2"/>
  <c r="F88" i="2"/>
  <c r="S87" i="2"/>
  <c r="K87" i="2"/>
  <c r="C87" i="2"/>
  <c r="H68" i="2"/>
  <c r="P86" i="2"/>
  <c r="H86" i="2"/>
  <c r="U85" i="2"/>
  <c r="M85" i="2"/>
  <c r="E85" i="2"/>
  <c r="H66" i="2"/>
  <c r="R84" i="2"/>
  <c r="J84" i="2"/>
  <c r="B84" i="2"/>
  <c r="O83" i="2"/>
  <c r="G83" i="2"/>
  <c r="T82" i="2"/>
  <c r="L82" i="2"/>
  <c r="D82" i="2"/>
  <c r="Q81" i="2"/>
  <c r="I81" i="2"/>
  <c r="N80" i="2"/>
  <c r="F80" i="2"/>
  <c r="S79" i="2"/>
  <c r="K79" i="2"/>
  <c r="C79" i="2"/>
  <c r="H60" i="2"/>
  <c r="P78" i="2"/>
  <c r="H78" i="2"/>
  <c r="U77" i="2"/>
  <c r="M77" i="2"/>
  <c r="E77" i="2"/>
  <c r="H58" i="2"/>
  <c r="R76" i="2"/>
  <c r="J76" i="2"/>
  <c r="B76" i="2"/>
  <c r="O75" i="2"/>
  <c r="G75" i="2"/>
  <c r="B88" i="2"/>
  <c r="I71" i="2"/>
  <c r="I69" i="2"/>
  <c r="D68" i="2"/>
  <c r="B65" i="2"/>
  <c r="B58" i="2"/>
  <c r="B66" i="2"/>
  <c r="K90" i="2"/>
  <c r="C90" i="2"/>
  <c r="P89" i="2"/>
  <c r="H89" i="2"/>
  <c r="U88" i="2"/>
  <c r="E88" i="2"/>
  <c r="J87" i="2"/>
  <c r="C68" i="2"/>
  <c r="G86" i="2"/>
  <c r="D66" i="2"/>
  <c r="D85" i="2"/>
  <c r="Q84" i="2"/>
  <c r="I84" i="2"/>
  <c r="N83" i="2"/>
  <c r="F83" i="2"/>
  <c r="S82" i="2"/>
  <c r="K82" i="2"/>
  <c r="C82" i="2"/>
  <c r="P81" i="2"/>
  <c r="H81" i="2"/>
  <c r="U80" i="2"/>
  <c r="E80" i="2"/>
  <c r="J79" i="2"/>
  <c r="C60" i="2"/>
  <c r="G78" i="2"/>
  <c r="T77" i="2"/>
  <c r="D58" i="2"/>
  <c r="D77" i="2"/>
  <c r="Q76" i="2"/>
  <c r="I76" i="2"/>
  <c r="F75" i="2"/>
  <c r="B59" i="2"/>
  <c r="B67" i="2"/>
  <c r="L88" i="2"/>
  <c r="D88" i="2"/>
  <c r="I87" i="2"/>
  <c r="F86" i="2"/>
  <c r="K85" i="2"/>
  <c r="C85" i="2"/>
  <c r="H84" i="2"/>
  <c r="E83" i="2"/>
  <c r="J82" i="2"/>
  <c r="G81" i="2"/>
  <c r="L80" i="2"/>
  <c r="D80" i="2"/>
  <c r="I79" i="2"/>
  <c r="F78" i="2"/>
  <c r="K77" i="2"/>
  <c r="C77" i="2"/>
  <c r="H76" i="2"/>
  <c r="E75" i="2"/>
  <c r="I57" i="2"/>
  <c r="B75" i="2"/>
  <c r="I62" i="2"/>
  <c r="C56" i="2"/>
  <c r="H63" i="2"/>
  <c r="H57" i="2"/>
  <c r="L89" i="2"/>
  <c r="L87" i="2"/>
  <c r="L85" i="2"/>
  <c r="L83" i="2"/>
  <c r="L81" i="2"/>
  <c r="L79" i="2"/>
  <c r="L77" i="2"/>
  <c r="H64" i="2"/>
  <c r="D56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L75" i="2"/>
  <c r="H71" i="2"/>
  <c r="H67" i="2"/>
  <c r="H62" i="2"/>
  <c r="E56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B89" i="2"/>
  <c r="B87" i="2"/>
  <c r="B85" i="2"/>
  <c r="B83" i="2"/>
  <c r="B81" i="2"/>
  <c r="B79" i="2"/>
  <c r="B77" i="2"/>
  <c r="H59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B56" i="2"/>
  <c r="I64" i="2"/>
  <c r="H70" i="2"/>
  <c r="H65" i="2"/>
  <c r="D71" i="2"/>
  <c r="D69" i="2"/>
  <c r="D67" i="2"/>
  <c r="D65" i="2"/>
  <c r="D63" i="2"/>
  <c r="D61" i="2"/>
  <c r="D59" i="2"/>
  <c r="D57" i="2"/>
  <c r="H56" i="2"/>
  <c r="C71" i="2"/>
  <c r="C69" i="2"/>
  <c r="C67" i="2"/>
  <c r="C65" i="2"/>
  <c r="C63" i="2"/>
  <c r="C61" i="2"/>
  <c r="C59" i="2"/>
  <c r="C57" i="2"/>
</calcChain>
</file>

<file path=xl/sharedStrings.xml><?xml version="1.0" encoding="utf-8"?>
<sst xmlns="http://schemas.openxmlformats.org/spreadsheetml/2006/main" count="262" uniqueCount="110">
  <si>
    <t>PI(16:0_16:0)</t>
  </si>
  <si>
    <t>PI(16:0_16:1)</t>
  </si>
  <si>
    <t>PI(16:0_18:0)</t>
  </si>
  <si>
    <t>PI(16:0_18:1)</t>
  </si>
  <si>
    <t>PI(16:0_18:2)</t>
  </si>
  <si>
    <t>PI(17:0_18:1)</t>
  </si>
  <si>
    <t>PI(17:0_18:2)</t>
  </si>
  <si>
    <t>PI(18:0_18:0)</t>
  </si>
  <si>
    <t>PI(18:0_18:1)</t>
  </si>
  <si>
    <t>PI(18:0_18:2)</t>
  </si>
  <si>
    <t>PI(16:0_20:3)</t>
  </si>
  <si>
    <t>PI(16:0_20:4)</t>
  </si>
  <si>
    <t>PI(17:0_20:3)</t>
  </si>
  <si>
    <t>PI(17:0_20:4)</t>
  </si>
  <si>
    <t>PI(18:0_20:1)</t>
  </si>
  <si>
    <t>PI(18:0_20:2)</t>
  </si>
  <si>
    <t>PI(18:0_20:3)</t>
  </si>
  <si>
    <t>PI(18:0_20:4)</t>
  </si>
  <si>
    <t>PI(18:1_20:4)</t>
  </si>
  <si>
    <t>PI(16:0_22:6)</t>
  </si>
  <si>
    <t>PI(18:2_20:4)</t>
  </si>
  <si>
    <t>PI(19:0_20:3)</t>
  </si>
  <si>
    <t>PI(19:0_20:4)</t>
  </si>
  <si>
    <t>PI(19:1_20:4)</t>
  </si>
  <si>
    <t>PI(20:0_20:3)</t>
  </si>
  <si>
    <t>PI(18:0_22:4)</t>
  </si>
  <si>
    <t>PI(18:0_22:5)</t>
  </si>
  <si>
    <t>PI(18:0_22:6)</t>
  </si>
  <si>
    <t>PI(18:1_22:6)</t>
  </si>
  <si>
    <t>PI(O-18:1_16:0)</t>
  </si>
  <si>
    <t>PI(O-16:0_20:4)</t>
  </si>
  <si>
    <t>PI(O-18:0_20:4)</t>
  </si>
  <si>
    <t>PI(O-18:1_20:4)</t>
  </si>
  <si>
    <t>16:0</t>
  </si>
  <si>
    <t>16:0</t>
    <phoneticPr fontId="1"/>
  </si>
  <si>
    <t>16:1</t>
  </si>
  <si>
    <t>16:1</t>
    <phoneticPr fontId="1"/>
  </si>
  <si>
    <t>18:0</t>
  </si>
  <si>
    <t>18:0</t>
    <phoneticPr fontId="1"/>
  </si>
  <si>
    <t>18:1</t>
  </si>
  <si>
    <t>18:1</t>
    <phoneticPr fontId="1"/>
  </si>
  <si>
    <t>18:2</t>
  </si>
  <si>
    <t>18:2</t>
    <phoneticPr fontId="1"/>
  </si>
  <si>
    <t>17:0</t>
  </si>
  <si>
    <t>17:0</t>
    <phoneticPr fontId="1"/>
  </si>
  <si>
    <t>20:3</t>
  </si>
  <si>
    <t>20:3</t>
    <phoneticPr fontId="1"/>
  </si>
  <si>
    <t>20:4</t>
  </si>
  <si>
    <t>20:4</t>
    <phoneticPr fontId="1"/>
  </si>
  <si>
    <t>20:1</t>
  </si>
  <si>
    <t>20:1</t>
    <phoneticPr fontId="1"/>
  </si>
  <si>
    <t>20:2</t>
  </si>
  <si>
    <t>20:2</t>
    <phoneticPr fontId="1"/>
  </si>
  <si>
    <t>22:6</t>
  </si>
  <si>
    <t>22:6</t>
    <phoneticPr fontId="1"/>
  </si>
  <si>
    <t>19:0</t>
  </si>
  <si>
    <t>19:0</t>
    <phoneticPr fontId="1"/>
  </si>
  <si>
    <t>19:1</t>
  </si>
  <si>
    <t>19:1</t>
    <phoneticPr fontId="1"/>
  </si>
  <si>
    <t>20:0</t>
  </si>
  <si>
    <t>20:0</t>
    <phoneticPr fontId="1"/>
  </si>
  <si>
    <t>22:4</t>
  </si>
  <si>
    <t>22:4</t>
    <phoneticPr fontId="1"/>
  </si>
  <si>
    <t>22:5</t>
  </si>
  <si>
    <t>22:5</t>
    <phoneticPr fontId="1"/>
  </si>
  <si>
    <t>R-01_Normal</t>
  </si>
  <si>
    <t>R-04_Normal</t>
  </si>
  <si>
    <t>R-05_Normal</t>
  </si>
  <si>
    <t>R-06_Normal</t>
  </si>
  <si>
    <t>R-07_Normal</t>
  </si>
  <si>
    <t>R-08_Normal</t>
  </si>
  <si>
    <t>R-09_Normal</t>
  </si>
  <si>
    <t>R-10_Normal</t>
  </si>
  <si>
    <t>R-12_Normal</t>
  </si>
  <si>
    <t>R-13_Normal</t>
  </si>
  <si>
    <t>R-01_TumorC</t>
  </si>
  <si>
    <t>R-04_TumorC</t>
  </si>
  <si>
    <t>R-05_TumorC</t>
  </si>
  <si>
    <t>R-06_TumorC</t>
  </si>
  <si>
    <t>R-07_TumorC</t>
  </si>
  <si>
    <t>R-08_TumorC</t>
  </si>
  <si>
    <t>R-09_TumorC</t>
  </si>
  <si>
    <t>R-10_TumorC</t>
  </si>
  <si>
    <t>R-12_TumorC</t>
  </si>
  <si>
    <t>R-13_TumorC</t>
  </si>
  <si>
    <t>R-01_TumorP</t>
  </si>
  <si>
    <t>R-04_TumorP</t>
  </si>
  <si>
    <t>R-05_TumorP</t>
  </si>
  <si>
    <t>R-06_TumorP</t>
  </si>
  <si>
    <t>R-07_TumorP</t>
  </si>
  <si>
    <t>R-08_TumorP</t>
  </si>
  <si>
    <t>R-09_TumorP</t>
  </si>
  <si>
    <t>R-10_TumorP</t>
  </si>
  <si>
    <t>R-12_TumorP</t>
  </si>
  <si>
    <t>R-13_TumorP</t>
  </si>
  <si>
    <t>Normal</t>
    <phoneticPr fontId="1"/>
  </si>
  <si>
    <t>Tumor P</t>
    <phoneticPr fontId="1"/>
  </si>
  <si>
    <t>Tumor C</t>
    <phoneticPr fontId="1"/>
  </si>
  <si>
    <t>Tumor P/Normal</t>
    <phoneticPr fontId="1"/>
  </si>
  <si>
    <t>Tumor C/Normal</t>
    <phoneticPr fontId="1"/>
  </si>
  <si>
    <t>Fatty acid chain</t>
    <phoneticPr fontId="1"/>
  </si>
  <si>
    <t>Fatty acid chain of analysis</t>
    <phoneticPr fontId="1"/>
  </si>
  <si>
    <t>Fold change relative to Normal</t>
    <phoneticPr fontId="1"/>
  </si>
  <si>
    <t>Box plot of fold change relative to Normal</t>
    <phoneticPr fontId="1"/>
  </si>
  <si>
    <t>SD (N)</t>
    <phoneticPr fontId="1"/>
  </si>
  <si>
    <t>SD (TP)</t>
    <phoneticPr fontId="1"/>
  </si>
  <si>
    <t>SD (TC)</t>
    <phoneticPr fontId="1"/>
  </si>
  <si>
    <t>P value: N vs. TP</t>
    <phoneticPr fontId="1"/>
  </si>
  <si>
    <t>P value: N vs. TC</t>
    <phoneticPr fontId="1"/>
  </si>
  <si>
    <t>Inset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</si>
</sst>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49" fontId="0" fillId="0" borderId="0" xfId="0" applyNumberFormat="1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20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36482939632546E-2"/>
          <c:y val="1.5604879866725626E-2"/>
          <c:w val="0.89030796150481195"/>
          <c:h val="0.9561315972222221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'PI bound fatty acids raw'!$B$55</c:f>
              <c:strCache>
                <c:ptCount val="1"/>
                <c:pt idx="0">
                  <c:v>Normal</c:v>
                </c:pt>
              </c:strCache>
            </c:strRef>
          </c:tx>
          <c:spPr>
            <a:solidFill>
              <a:schemeClr val="bg1"/>
            </a:solidFill>
            <a:ln w="12700"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'PI bound fatty acids raw'!$E$56:$E$71</c:f>
                <c:numCache>
                  <c:formatCode>General</c:formatCode>
                  <c:ptCount val="16"/>
                  <c:pt idx="0">
                    <c:v>30.52293390771829</c:v>
                  </c:pt>
                  <c:pt idx="1">
                    <c:v>1.6962877992240386</c:v>
                  </c:pt>
                  <c:pt idx="2">
                    <c:v>1.0011159016660887</c:v>
                  </c:pt>
                  <c:pt idx="3">
                    <c:v>56.250212144769208</c:v>
                  </c:pt>
                  <c:pt idx="4">
                    <c:v>27.120404347557312</c:v>
                  </c:pt>
                  <c:pt idx="5">
                    <c:v>12.147417619929211</c:v>
                  </c:pt>
                  <c:pt idx="6">
                    <c:v>0.22393253702875968</c:v>
                  </c:pt>
                  <c:pt idx="7">
                    <c:v>6.7004856364811988E-2</c:v>
                  </c:pt>
                  <c:pt idx="8">
                    <c:v>8.2513883023320758E-2</c:v>
                  </c:pt>
                  <c:pt idx="9">
                    <c:v>0.85111907300538059</c:v>
                  </c:pt>
                  <c:pt idx="10">
                    <c:v>2.8394982577873353</c:v>
                  </c:pt>
                  <c:pt idx="11">
                    <c:v>6.0034720408413218</c:v>
                  </c:pt>
                  <c:pt idx="12">
                    <c:v>38.412576901976806</c:v>
                  </c:pt>
                  <c:pt idx="13">
                    <c:v>0.55417111706586519</c:v>
                  </c:pt>
                  <c:pt idx="14">
                    <c:v>0.98261490336041657</c:v>
                  </c:pt>
                  <c:pt idx="15">
                    <c:v>3.6860296794465888</c:v>
                  </c:pt>
                </c:numCache>
              </c:numRef>
            </c:plus>
            <c:minus>
              <c:numRef>
                <c:f>'PI bound fatty acids raw'!$E$56:$E$71</c:f>
                <c:numCache>
                  <c:formatCode>General</c:formatCode>
                  <c:ptCount val="16"/>
                  <c:pt idx="0">
                    <c:v>30.52293390771829</c:v>
                  </c:pt>
                  <c:pt idx="1">
                    <c:v>1.6962877992240386</c:v>
                  </c:pt>
                  <c:pt idx="2">
                    <c:v>1.0011159016660887</c:v>
                  </c:pt>
                  <c:pt idx="3">
                    <c:v>56.250212144769208</c:v>
                  </c:pt>
                  <c:pt idx="4">
                    <c:v>27.120404347557312</c:v>
                  </c:pt>
                  <c:pt idx="5">
                    <c:v>12.147417619929211</c:v>
                  </c:pt>
                  <c:pt idx="6">
                    <c:v>0.22393253702875968</c:v>
                  </c:pt>
                  <c:pt idx="7">
                    <c:v>6.7004856364811988E-2</c:v>
                  </c:pt>
                  <c:pt idx="8">
                    <c:v>8.2513883023320758E-2</c:v>
                  </c:pt>
                  <c:pt idx="9">
                    <c:v>0.85111907300538059</c:v>
                  </c:pt>
                  <c:pt idx="10">
                    <c:v>2.8394982577873353</c:v>
                  </c:pt>
                  <c:pt idx="11">
                    <c:v>6.0034720408413218</c:v>
                  </c:pt>
                  <c:pt idx="12">
                    <c:v>38.412576901976806</c:v>
                  </c:pt>
                  <c:pt idx="13">
                    <c:v>0.55417111706586519</c:v>
                  </c:pt>
                  <c:pt idx="14">
                    <c:v>0.98261490336041657</c:v>
                  </c:pt>
                  <c:pt idx="15">
                    <c:v>3.6860296794465888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'PI bound fatty acids raw'!$A$56:$A$71</c:f>
              <c:strCache>
                <c:ptCount val="16"/>
                <c:pt idx="0">
                  <c:v>16:0</c:v>
                </c:pt>
                <c:pt idx="1">
                  <c:v>16:1</c:v>
                </c:pt>
                <c:pt idx="2">
                  <c:v>17:0</c:v>
                </c:pt>
                <c:pt idx="3">
                  <c:v>18:0</c:v>
                </c:pt>
                <c:pt idx="4">
                  <c:v>18:1</c:v>
                </c:pt>
                <c:pt idx="5">
                  <c:v>18:2</c:v>
                </c:pt>
                <c:pt idx="6">
                  <c:v>19:0</c:v>
                </c:pt>
                <c:pt idx="7">
                  <c:v>19:1</c:v>
                </c:pt>
                <c:pt idx="8">
                  <c:v>20:0</c:v>
                </c:pt>
                <c:pt idx="9">
                  <c:v>20:1</c:v>
                </c:pt>
                <c:pt idx="10">
                  <c:v>20:2</c:v>
                </c:pt>
                <c:pt idx="11">
                  <c:v>20:3</c:v>
                </c:pt>
                <c:pt idx="12">
                  <c:v>20:4</c:v>
                </c:pt>
                <c:pt idx="13">
                  <c:v>22:4</c:v>
                </c:pt>
                <c:pt idx="14">
                  <c:v>22:5</c:v>
                </c:pt>
                <c:pt idx="15">
                  <c:v>22:6</c:v>
                </c:pt>
              </c:strCache>
            </c:strRef>
          </c:cat>
          <c:val>
            <c:numRef>
              <c:f>'PI bound fatty acids raw'!$B$56:$B$71</c:f>
              <c:numCache>
                <c:formatCode>General</c:formatCode>
                <c:ptCount val="16"/>
                <c:pt idx="0">
                  <c:v>170.80592668734491</c:v>
                </c:pt>
                <c:pt idx="1">
                  <c:v>4.1320617763364087</c:v>
                </c:pt>
                <c:pt idx="2">
                  <c:v>5.3803180555782015</c:v>
                </c:pt>
                <c:pt idx="3">
                  <c:v>409.138750234383</c:v>
                </c:pt>
                <c:pt idx="4">
                  <c:v>131.31151907124826</c:v>
                </c:pt>
                <c:pt idx="5">
                  <c:v>50.838456087460273</c:v>
                </c:pt>
                <c:pt idx="6">
                  <c:v>1.39141369397214</c:v>
                </c:pt>
                <c:pt idx="7">
                  <c:v>0.18894571340122629</c:v>
                </c:pt>
                <c:pt idx="8">
                  <c:v>0.45090104151173416</c:v>
                </c:pt>
                <c:pt idx="9">
                  <c:v>2.3394816629304183</c:v>
                </c:pt>
                <c:pt idx="10">
                  <c:v>13.163110762072364</c:v>
                </c:pt>
                <c:pt idx="11">
                  <c:v>57.332263866871322</c:v>
                </c:pt>
                <c:pt idx="12">
                  <c:v>329.81898678727975</c:v>
                </c:pt>
                <c:pt idx="13">
                  <c:v>4.0567894489739702</c:v>
                </c:pt>
                <c:pt idx="14">
                  <c:v>3.7138483842657299</c:v>
                </c:pt>
                <c:pt idx="15">
                  <c:v>9.3867000445609019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4E-47AE-A359-B234E1370BC4}"/>
            </c:ext>
          </c:extLst>
        </c:ser>
        <c:ser>
          <c:idx val="1"/>
          <c:order val="1"/>
          <c:tx>
            <c:strRef>
              <c:f>'PI bound fatty acids raw'!$C$55</c:f>
              <c:strCache>
                <c:ptCount val="1"/>
                <c:pt idx="0">
                  <c:v>Tumor P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 w="12700"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'PI bound fatty acids raw'!$F$56:$F$71</c:f>
                <c:numCache>
                  <c:formatCode>General</c:formatCode>
                  <c:ptCount val="16"/>
                  <c:pt idx="0">
                    <c:v>23.413401580620974</c:v>
                  </c:pt>
                  <c:pt idx="1">
                    <c:v>1.4895275930638388</c:v>
                  </c:pt>
                  <c:pt idx="2">
                    <c:v>0.84305527711296513</c:v>
                  </c:pt>
                  <c:pt idx="3">
                    <c:v>71.375035294174822</c:v>
                  </c:pt>
                  <c:pt idx="4">
                    <c:v>28.840024672733257</c:v>
                  </c:pt>
                  <c:pt idx="5">
                    <c:v>17.591425042495487</c:v>
                  </c:pt>
                  <c:pt idx="6">
                    <c:v>0.73879221610752566</c:v>
                  </c:pt>
                  <c:pt idx="7">
                    <c:v>0.13385835996170567</c:v>
                  </c:pt>
                  <c:pt idx="8">
                    <c:v>0.32347165065424255</c:v>
                  </c:pt>
                  <c:pt idx="9">
                    <c:v>1.3103977077809172</c:v>
                  </c:pt>
                  <c:pt idx="10">
                    <c:v>5.4154677826535877</c:v>
                  </c:pt>
                  <c:pt idx="11">
                    <c:v>20.825526666897375</c:v>
                  </c:pt>
                  <c:pt idx="12">
                    <c:v>69.169510444275033</c:v>
                  </c:pt>
                  <c:pt idx="13">
                    <c:v>3.3685497811426095</c:v>
                  </c:pt>
                  <c:pt idx="14">
                    <c:v>2.145396650574543</c:v>
                  </c:pt>
                  <c:pt idx="15">
                    <c:v>6.9652563560979557</c:v>
                  </c:pt>
                </c:numCache>
              </c:numRef>
            </c:plus>
            <c:minus>
              <c:numRef>
                <c:f>'PI bound fatty acids raw'!$F$56:$F$71</c:f>
                <c:numCache>
                  <c:formatCode>General</c:formatCode>
                  <c:ptCount val="16"/>
                  <c:pt idx="0">
                    <c:v>23.413401580620974</c:v>
                  </c:pt>
                  <c:pt idx="1">
                    <c:v>1.4895275930638388</c:v>
                  </c:pt>
                  <c:pt idx="2">
                    <c:v>0.84305527711296513</c:v>
                  </c:pt>
                  <c:pt idx="3">
                    <c:v>71.375035294174822</c:v>
                  </c:pt>
                  <c:pt idx="4">
                    <c:v>28.840024672733257</c:v>
                  </c:pt>
                  <c:pt idx="5">
                    <c:v>17.591425042495487</c:v>
                  </c:pt>
                  <c:pt idx="6">
                    <c:v>0.73879221610752566</c:v>
                  </c:pt>
                  <c:pt idx="7">
                    <c:v>0.13385835996170567</c:v>
                  </c:pt>
                  <c:pt idx="8">
                    <c:v>0.32347165065424255</c:v>
                  </c:pt>
                  <c:pt idx="9">
                    <c:v>1.3103977077809172</c:v>
                  </c:pt>
                  <c:pt idx="10">
                    <c:v>5.4154677826535877</c:v>
                  </c:pt>
                  <c:pt idx="11">
                    <c:v>20.825526666897375</c:v>
                  </c:pt>
                  <c:pt idx="12">
                    <c:v>69.169510444275033</c:v>
                  </c:pt>
                  <c:pt idx="13">
                    <c:v>3.3685497811426095</c:v>
                  </c:pt>
                  <c:pt idx="14">
                    <c:v>2.145396650574543</c:v>
                  </c:pt>
                  <c:pt idx="15">
                    <c:v>6.9652563560979557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'PI bound fatty acids raw'!$A$56:$A$71</c:f>
              <c:strCache>
                <c:ptCount val="16"/>
                <c:pt idx="0">
                  <c:v>16:0</c:v>
                </c:pt>
                <c:pt idx="1">
                  <c:v>16:1</c:v>
                </c:pt>
                <c:pt idx="2">
                  <c:v>17:0</c:v>
                </c:pt>
                <c:pt idx="3">
                  <c:v>18:0</c:v>
                </c:pt>
                <c:pt idx="4">
                  <c:v>18:1</c:v>
                </c:pt>
                <c:pt idx="5">
                  <c:v>18:2</c:v>
                </c:pt>
                <c:pt idx="6">
                  <c:v>19:0</c:v>
                </c:pt>
                <c:pt idx="7">
                  <c:v>19:1</c:v>
                </c:pt>
                <c:pt idx="8">
                  <c:v>20:0</c:v>
                </c:pt>
                <c:pt idx="9">
                  <c:v>20:1</c:v>
                </c:pt>
                <c:pt idx="10">
                  <c:v>20:2</c:v>
                </c:pt>
                <c:pt idx="11">
                  <c:v>20:3</c:v>
                </c:pt>
                <c:pt idx="12">
                  <c:v>20:4</c:v>
                </c:pt>
                <c:pt idx="13">
                  <c:v>22:4</c:v>
                </c:pt>
                <c:pt idx="14">
                  <c:v>22:5</c:v>
                </c:pt>
                <c:pt idx="15">
                  <c:v>22:6</c:v>
                </c:pt>
              </c:strCache>
            </c:strRef>
          </c:cat>
          <c:val>
            <c:numRef>
              <c:f>'PI bound fatty acids raw'!$C$56:$C$71</c:f>
              <c:numCache>
                <c:formatCode>General</c:formatCode>
                <c:ptCount val="16"/>
                <c:pt idx="0">
                  <c:v>136.43409436527222</c:v>
                </c:pt>
                <c:pt idx="1">
                  <c:v>4.3090397917936274</c:v>
                </c:pt>
                <c:pt idx="2">
                  <c:v>4.149054149115825</c:v>
                </c:pt>
                <c:pt idx="3">
                  <c:v>379.47765906645463</c:v>
                </c:pt>
                <c:pt idx="4">
                  <c:v>92.398469134525513</c:v>
                </c:pt>
                <c:pt idx="5">
                  <c:v>59.798525252362275</c:v>
                </c:pt>
                <c:pt idx="6">
                  <c:v>1.908916352600017</c:v>
                </c:pt>
                <c:pt idx="7">
                  <c:v>0.27636955251167955</c:v>
                </c:pt>
                <c:pt idx="8">
                  <c:v>0.68590316554933195</c:v>
                </c:pt>
                <c:pt idx="9">
                  <c:v>1.5850652377930703</c:v>
                </c:pt>
                <c:pt idx="10">
                  <c:v>8.1148694206197405</c:v>
                </c:pt>
                <c:pt idx="11">
                  <c:v>59.615164950859636</c:v>
                </c:pt>
                <c:pt idx="12">
                  <c:v>302.76075678587415</c:v>
                </c:pt>
                <c:pt idx="13">
                  <c:v>6.9925176938287379</c:v>
                </c:pt>
                <c:pt idx="14">
                  <c:v>6.3217306792810977</c:v>
                </c:pt>
                <c:pt idx="15">
                  <c:v>9.4226097856351068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4E-47AE-A359-B234E1370BC4}"/>
            </c:ext>
          </c:extLst>
        </c:ser>
        <c:ser>
          <c:idx val="2"/>
          <c:order val="2"/>
          <c:tx>
            <c:strRef>
              <c:f>'PI bound fatty acids raw'!$D$55</c:f>
              <c:strCache>
                <c:ptCount val="1"/>
                <c:pt idx="0">
                  <c:v>Tumor C</c:v>
                </c:pt>
              </c:strCache>
            </c:strRef>
          </c:tx>
          <c:spPr>
            <a:solidFill>
              <a:schemeClr val="tx1"/>
            </a:solidFill>
            <a:ln w="12700"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'PI bound fatty acids raw'!$G$56:$G$71</c:f>
                <c:numCache>
                  <c:formatCode>General</c:formatCode>
                  <c:ptCount val="16"/>
                  <c:pt idx="0">
                    <c:v>45.713010708773645</c:v>
                  </c:pt>
                  <c:pt idx="1">
                    <c:v>1.9487135404435507</c:v>
                  </c:pt>
                  <c:pt idx="2">
                    <c:v>1.4710443694125284</c:v>
                  </c:pt>
                  <c:pt idx="3">
                    <c:v>105.63408200535339</c:v>
                  </c:pt>
                  <c:pt idx="4">
                    <c:v>40.067556072703518</c:v>
                  </c:pt>
                  <c:pt idx="5">
                    <c:v>23.457861098856508</c:v>
                  </c:pt>
                  <c:pt idx="6">
                    <c:v>0.62940740214217883</c:v>
                  </c:pt>
                  <c:pt idx="7">
                    <c:v>0.1188829179135725</c:v>
                  </c:pt>
                  <c:pt idx="8">
                    <c:v>0.38019721953867347</c:v>
                  </c:pt>
                  <c:pt idx="9">
                    <c:v>1.5748290585588853</c:v>
                  </c:pt>
                  <c:pt idx="10">
                    <c:v>6.3279314407020077</c:v>
                  </c:pt>
                  <c:pt idx="11">
                    <c:v>26.028879556067967</c:v>
                  </c:pt>
                  <c:pt idx="12">
                    <c:v>81.676947363481744</c:v>
                  </c:pt>
                  <c:pt idx="13">
                    <c:v>2.8400737296915266</c:v>
                  </c:pt>
                  <c:pt idx="14">
                    <c:v>1.913372815117695</c:v>
                  </c:pt>
                  <c:pt idx="15">
                    <c:v>3.052252776731466</c:v>
                  </c:pt>
                </c:numCache>
              </c:numRef>
            </c:plus>
            <c:minus>
              <c:numRef>
                <c:f>'PI bound fatty acids raw'!$G$56:$G$71</c:f>
                <c:numCache>
                  <c:formatCode>General</c:formatCode>
                  <c:ptCount val="16"/>
                  <c:pt idx="0">
                    <c:v>45.713010708773645</c:v>
                  </c:pt>
                  <c:pt idx="1">
                    <c:v>1.9487135404435507</c:v>
                  </c:pt>
                  <c:pt idx="2">
                    <c:v>1.4710443694125284</c:v>
                  </c:pt>
                  <c:pt idx="3">
                    <c:v>105.63408200535339</c:v>
                  </c:pt>
                  <c:pt idx="4">
                    <c:v>40.067556072703518</c:v>
                  </c:pt>
                  <c:pt idx="5">
                    <c:v>23.457861098856508</c:v>
                  </c:pt>
                  <c:pt idx="6">
                    <c:v>0.62940740214217883</c:v>
                  </c:pt>
                  <c:pt idx="7">
                    <c:v>0.1188829179135725</c:v>
                  </c:pt>
                  <c:pt idx="8">
                    <c:v>0.38019721953867347</c:v>
                  </c:pt>
                  <c:pt idx="9">
                    <c:v>1.5748290585588853</c:v>
                  </c:pt>
                  <c:pt idx="10">
                    <c:v>6.3279314407020077</c:v>
                  </c:pt>
                  <c:pt idx="11">
                    <c:v>26.028879556067967</c:v>
                  </c:pt>
                  <c:pt idx="12">
                    <c:v>81.676947363481744</c:v>
                  </c:pt>
                  <c:pt idx="13">
                    <c:v>2.8400737296915266</c:v>
                  </c:pt>
                  <c:pt idx="14">
                    <c:v>1.913372815117695</c:v>
                  </c:pt>
                  <c:pt idx="15">
                    <c:v>3.052252776731466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'PI bound fatty acids raw'!$A$56:$A$71</c:f>
              <c:strCache>
                <c:ptCount val="16"/>
                <c:pt idx="0">
                  <c:v>16:0</c:v>
                </c:pt>
                <c:pt idx="1">
                  <c:v>16:1</c:v>
                </c:pt>
                <c:pt idx="2">
                  <c:v>17:0</c:v>
                </c:pt>
                <c:pt idx="3">
                  <c:v>18:0</c:v>
                </c:pt>
                <c:pt idx="4">
                  <c:v>18:1</c:v>
                </c:pt>
                <c:pt idx="5">
                  <c:v>18:2</c:v>
                </c:pt>
                <c:pt idx="6">
                  <c:v>19:0</c:v>
                </c:pt>
                <c:pt idx="7">
                  <c:v>19:1</c:v>
                </c:pt>
                <c:pt idx="8">
                  <c:v>20:0</c:v>
                </c:pt>
                <c:pt idx="9">
                  <c:v>20:1</c:v>
                </c:pt>
                <c:pt idx="10">
                  <c:v>20:2</c:v>
                </c:pt>
                <c:pt idx="11">
                  <c:v>20:3</c:v>
                </c:pt>
                <c:pt idx="12">
                  <c:v>20:4</c:v>
                </c:pt>
                <c:pt idx="13">
                  <c:v>22:4</c:v>
                </c:pt>
                <c:pt idx="14">
                  <c:v>22:5</c:v>
                </c:pt>
                <c:pt idx="15">
                  <c:v>22:6</c:v>
                </c:pt>
              </c:strCache>
            </c:strRef>
          </c:cat>
          <c:val>
            <c:numRef>
              <c:f>'PI bound fatty acids raw'!$D$56:$D$71</c:f>
              <c:numCache>
                <c:formatCode>General</c:formatCode>
                <c:ptCount val="16"/>
                <c:pt idx="0">
                  <c:v>103.91968405046092</c:v>
                </c:pt>
                <c:pt idx="1">
                  <c:v>2.9115287271813735</c:v>
                </c:pt>
                <c:pt idx="2">
                  <c:v>3.1462225973879256</c:v>
                </c:pt>
                <c:pt idx="3">
                  <c:v>287.62934349701521</c:v>
                </c:pt>
                <c:pt idx="4">
                  <c:v>74.367510488739498</c:v>
                </c:pt>
                <c:pt idx="5">
                  <c:v>47.608298136647548</c:v>
                </c:pt>
                <c:pt idx="6">
                  <c:v>1.3518020726938886</c:v>
                </c:pt>
                <c:pt idx="7">
                  <c:v>0.21527562275168743</c:v>
                </c:pt>
                <c:pt idx="8">
                  <c:v>0.49384116705925835</c:v>
                </c:pt>
                <c:pt idx="9">
                  <c:v>1.3481289163307195</c:v>
                </c:pt>
                <c:pt idx="10">
                  <c:v>6.8140265941813691</c:v>
                </c:pt>
                <c:pt idx="11">
                  <c:v>44.887755011638646</c:v>
                </c:pt>
                <c:pt idx="12">
                  <c:v>227.15549441473485</c:v>
                </c:pt>
                <c:pt idx="13">
                  <c:v>5.1846918715357813</c:v>
                </c:pt>
                <c:pt idx="14">
                  <c:v>4.9032448561445392</c:v>
                </c:pt>
                <c:pt idx="15">
                  <c:v>6.5191031866058839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34E-47AE-A359-B234E1370B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30"/>
        <c:axId val="571362552"/>
        <c:axId val="571365432"/>
      </c:barChart>
      <c:catAx>
        <c:axId val="57136255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alpha val="9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ja-JP"/>
          </a:p>
        </c:txPr>
        <c:crossAx val="571365432"/>
        <c:crossesAt val="0"/>
        <c:auto val="0"/>
        <c:lblAlgn val="ctr"/>
        <c:lblOffset val="100"/>
        <c:noMultiLvlLbl val="0"/>
      </c:catAx>
      <c:valAx>
        <c:axId val="571365432"/>
        <c:scaling>
          <c:orientation val="minMax"/>
          <c:min val="0"/>
        </c:scaling>
        <c:delete val="0"/>
        <c:axPos val="t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ja-JP"/>
          </a:p>
        </c:txPr>
        <c:crossAx val="571362552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7326662292213471"/>
          <c:y val="2.8355934674832269E-2"/>
          <c:w val="0.4267334815046811"/>
          <c:h val="3.713865740740740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600">
          <a:latin typeface="Arial" panose="020B0604020202020204" pitchFamily="34" charset="0"/>
          <a:cs typeface="Arial" panose="020B0604020202020204" pitchFamily="34" charset="0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'PI bound fatty acids raw'!$L$55</c:f>
              <c:strCache>
                <c:ptCount val="1"/>
                <c:pt idx="0">
                  <c:v>Normal</c:v>
                </c:pt>
              </c:strCache>
            </c:strRef>
          </c:tx>
          <c:spPr>
            <a:solidFill>
              <a:schemeClr val="bg1"/>
            </a:solidFill>
            <a:ln w="12700"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'PI bound fatty acids raw'!$O$56:$O$57</c:f>
                <c:numCache>
                  <c:formatCode>General</c:formatCode>
                  <c:ptCount val="2"/>
                  <c:pt idx="0">
                    <c:v>1.6962877992240386</c:v>
                  </c:pt>
                  <c:pt idx="1">
                    <c:v>1.0011159016660887</c:v>
                  </c:pt>
                </c:numCache>
              </c:numRef>
            </c:plus>
            <c:minus>
              <c:numRef>
                <c:f>'PI bound fatty acids raw'!$O$56:$O$57</c:f>
                <c:numCache>
                  <c:formatCode>General</c:formatCode>
                  <c:ptCount val="2"/>
                  <c:pt idx="0">
                    <c:v>1.6962877992240386</c:v>
                  </c:pt>
                  <c:pt idx="1">
                    <c:v>1.0011159016660887</c:v>
                  </c:pt>
                </c:numCache>
              </c:numRef>
            </c:minus>
            <c:spPr>
              <a:noFill/>
              <a:ln w="12700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'PI bound fatty acids raw'!$K$56:$K$57</c:f>
              <c:strCache>
                <c:ptCount val="2"/>
                <c:pt idx="0">
                  <c:v>16:1</c:v>
                </c:pt>
                <c:pt idx="1">
                  <c:v>17:0</c:v>
                </c:pt>
              </c:strCache>
            </c:strRef>
          </c:cat>
          <c:val>
            <c:numRef>
              <c:f>'PI bound fatty acids raw'!$L$56:$L$57</c:f>
              <c:numCache>
                <c:formatCode>General</c:formatCode>
                <c:ptCount val="2"/>
                <c:pt idx="0">
                  <c:v>4.1320617763364087</c:v>
                </c:pt>
                <c:pt idx="1">
                  <c:v>5.3803180555782015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0E-41C6-9CA7-40DA0E60F4F0}"/>
            </c:ext>
          </c:extLst>
        </c:ser>
        <c:ser>
          <c:idx val="1"/>
          <c:order val="1"/>
          <c:tx>
            <c:strRef>
              <c:f>'PI bound fatty acids raw'!$M$55</c:f>
              <c:strCache>
                <c:ptCount val="1"/>
                <c:pt idx="0">
                  <c:v>Tumor P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 w="12700"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'PI bound fatty acids raw'!$P$56:$P$57</c:f>
                <c:numCache>
                  <c:formatCode>General</c:formatCode>
                  <c:ptCount val="2"/>
                  <c:pt idx="0">
                    <c:v>1.4895275930638388</c:v>
                  </c:pt>
                  <c:pt idx="1">
                    <c:v>0.84305527711296513</c:v>
                  </c:pt>
                </c:numCache>
              </c:numRef>
            </c:plus>
            <c:minus>
              <c:numRef>
                <c:f>'PI bound fatty acids raw'!$P$56:$P$57</c:f>
                <c:numCache>
                  <c:formatCode>General</c:formatCode>
                  <c:ptCount val="2"/>
                  <c:pt idx="0">
                    <c:v>1.4895275930638388</c:v>
                  </c:pt>
                  <c:pt idx="1">
                    <c:v>0.84305527711296513</c:v>
                  </c:pt>
                </c:numCache>
              </c:numRef>
            </c:minus>
            <c:spPr>
              <a:noFill/>
              <a:ln w="12700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'PI bound fatty acids raw'!$K$56:$K$57</c:f>
              <c:strCache>
                <c:ptCount val="2"/>
                <c:pt idx="0">
                  <c:v>16:1</c:v>
                </c:pt>
                <c:pt idx="1">
                  <c:v>17:0</c:v>
                </c:pt>
              </c:strCache>
            </c:strRef>
          </c:cat>
          <c:val>
            <c:numRef>
              <c:f>'PI bound fatty acids raw'!$M$56:$M$57</c:f>
              <c:numCache>
                <c:formatCode>General</c:formatCode>
                <c:ptCount val="2"/>
                <c:pt idx="0">
                  <c:v>4.3090397917936274</c:v>
                </c:pt>
                <c:pt idx="1">
                  <c:v>4.149054149115825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0E-41C6-9CA7-40DA0E60F4F0}"/>
            </c:ext>
          </c:extLst>
        </c:ser>
        <c:ser>
          <c:idx val="2"/>
          <c:order val="2"/>
          <c:tx>
            <c:strRef>
              <c:f>'PI bound fatty acids raw'!$N$55</c:f>
              <c:strCache>
                <c:ptCount val="1"/>
                <c:pt idx="0">
                  <c:v>Tumor C</c:v>
                </c:pt>
              </c:strCache>
            </c:strRef>
          </c:tx>
          <c:spPr>
            <a:solidFill>
              <a:schemeClr val="tx1"/>
            </a:solidFill>
            <a:ln w="12700"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'PI bound fatty acids raw'!$Q$56:$Q$57</c:f>
                <c:numCache>
                  <c:formatCode>General</c:formatCode>
                  <c:ptCount val="2"/>
                  <c:pt idx="0">
                    <c:v>1.9487135404435507</c:v>
                  </c:pt>
                  <c:pt idx="1">
                    <c:v>1.4710443694125284</c:v>
                  </c:pt>
                </c:numCache>
              </c:numRef>
            </c:plus>
            <c:minus>
              <c:numRef>
                <c:f>'PI bound fatty acids raw'!$Q$56:$Q$57</c:f>
                <c:numCache>
                  <c:formatCode>General</c:formatCode>
                  <c:ptCount val="2"/>
                  <c:pt idx="0">
                    <c:v>1.9487135404435507</c:v>
                  </c:pt>
                  <c:pt idx="1">
                    <c:v>1.4710443694125284</c:v>
                  </c:pt>
                </c:numCache>
              </c:numRef>
            </c:minus>
            <c:spPr>
              <a:noFill/>
              <a:ln w="12700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'PI bound fatty acids raw'!$K$56:$K$57</c:f>
              <c:strCache>
                <c:ptCount val="2"/>
                <c:pt idx="0">
                  <c:v>16:1</c:v>
                </c:pt>
                <c:pt idx="1">
                  <c:v>17:0</c:v>
                </c:pt>
              </c:strCache>
            </c:strRef>
          </c:cat>
          <c:val>
            <c:numRef>
              <c:f>'PI bound fatty acids raw'!$N$56:$N$57</c:f>
              <c:numCache>
                <c:formatCode>General</c:formatCode>
                <c:ptCount val="2"/>
                <c:pt idx="0">
                  <c:v>2.9115287271813735</c:v>
                </c:pt>
                <c:pt idx="1">
                  <c:v>3.1462225973879256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0E-41C6-9CA7-40DA0E60F4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-30"/>
        <c:axId val="418263800"/>
        <c:axId val="418264160"/>
      </c:barChart>
      <c:catAx>
        <c:axId val="41826380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18264160"/>
        <c:crosses val="autoZero"/>
        <c:auto val="1"/>
        <c:lblAlgn val="ctr"/>
        <c:lblOffset val="100"/>
        <c:noMultiLvlLbl val="0"/>
      </c:catAx>
      <c:valAx>
        <c:axId val="418264160"/>
        <c:scaling>
          <c:orientation val="minMax"/>
        </c:scaling>
        <c:delete val="0"/>
        <c:axPos val="t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18263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'PI bound fatty acids raw'!$L$59</c:f>
              <c:strCache>
                <c:ptCount val="1"/>
                <c:pt idx="0">
                  <c:v>Normal</c:v>
                </c:pt>
              </c:strCache>
            </c:strRef>
          </c:tx>
          <c:spPr>
            <a:solidFill>
              <a:schemeClr val="bg1"/>
            </a:solidFill>
            <a:ln w="12700"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'PI bound fatty acids raw'!$O$60:$O$63</c:f>
                <c:numCache>
                  <c:formatCode>General</c:formatCode>
                  <c:ptCount val="4"/>
                  <c:pt idx="0">
                    <c:v>0.22393253702875968</c:v>
                  </c:pt>
                  <c:pt idx="1">
                    <c:v>6.7004856364811988E-2</c:v>
                  </c:pt>
                  <c:pt idx="2">
                    <c:v>8.2513883023320758E-2</c:v>
                  </c:pt>
                  <c:pt idx="3">
                    <c:v>0.85111907300538059</c:v>
                  </c:pt>
                </c:numCache>
              </c:numRef>
            </c:plus>
            <c:minus>
              <c:numRef>
                <c:f>'PI bound fatty acids raw'!$O$60:$O$63</c:f>
                <c:numCache>
                  <c:formatCode>General</c:formatCode>
                  <c:ptCount val="4"/>
                  <c:pt idx="0">
                    <c:v>0.22393253702875968</c:v>
                  </c:pt>
                  <c:pt idx="1">
                    <c:v>6.7004856364811988E-2</c:v>
                  </c:pt>
                  <c:pt idx="2">
                    <c:v>8.2513883023320758E-2</c:v>
                  </c:pt>
                  <c:pt idx="3">
                    <c:v>0.85111907300538059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'PI bound fatty acids raw'!$K$60:$K$63</c:f>
              <c:strCache>
                <c:ptCount val="4"/>
                <c:pt idx="0">
                  <c:v>19:0</c:v>
                </c:pt>
                <c:pt idx="1">
                  <c:v>19:1</c:v>
                </c:pt>
                <c:pt idx="2">
                  <c:v>20:0</c:v>
                </c:pt>
                <c:pt idx="3">
                  <c:v>20:1</c:v>
                </c:pt>
              </c:strCache>
            </c:strRef>
          </c:cat>
          <c:val>
            <c:numRef>
              <c:f>'PI bound fatty acids raw'!$L$60:$L$63</c:f>
              <c:numCache>
                <c:formatCode>General</c:formatCode>
                <c:ptCount val="4"/>
                <c:pt idx="0">
                  <c:v>1.39141369397214</c:v>
                </c:pt>
                <c:pt idx="1">
                  <c:v>0.18894571340122629</c:v>
                </c:pt>
                <c:pt idx="2">
                  <c:v>0.45090104151173416</c:v>
                </c:pt>
                <c:pt idx="3">
                  <c:v>2.3394816629304183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A5-4A8A-92A1-2879F9671683}"/>
            </c:ext>
          </c:extLst>
        </c:ser>
        <c:ser>
          <c:idx val="1"/>
          <c:order val="1"/>
          <c:tx>
            <c:strRef>
              <c:f>'PI bound fatty acids raw'!$M$59</c:f>
              <c:strCache>
                <c:ptCount val="1"/>
                <c:pt idx="0">
                  <c:v>Tumor P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 w="12700"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'PI bound fatty acids raw'!$P$60:$P$63</c:f>
                <c:numCache>
                  <c:formatCode>General</c:formatCode>
                  <c:ptCount val="4"/>
                  <c:pt idx="0">
                    <c:v>0.73879221610752566</c:v>
                  </c:pt>
                  <c:pt idx="1">
                    <c:v>0.13385835996170567</c:v>
                  </c:pt>
                  <c:pt idx="2">
                    <c:v>0.32347165065424255</c:v>
                  </c:pt>
                  <c:pt idx="3">
                    <c:v>1.3103977077809172</c:v>
                  </c:pt>
                </c:numCache>
              </c:numRef>
            </c:plus>
            <c:minus>
              <c:numRef>
                <c:f>'PI bound fatty acids raw'!$P$60:$P$63</c:f>
                <c:numCache>
                  <c:formatCode>General</c:formatCode>
                  <c:ptCount val="4"/>
                  <c:pt idx="0">
                    <c:v>0.73879221610752566</c:v>
                  </c:pt>
                  <c:pt idx="1">
                    <c:v>0.13385835996170567</c:v>
                  </c:pt>
                  <c:pt idx="2">
                    <c:v>0.32347165065424255</c:v>
                  </c:pt>
                  <c:pt idx="3">
                    <c:v>1.3103977077809172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'PI bound fatty acids raw'!$K$60:$K$63</c:f>
              <c:strCache>
                <c:ptCount val="4"/>
                <c:pt idx="0">
                  <c:v>19:0</c:v>
                </c:pt>
                <c:pt idx="1">
                  <c:v>19:1</c:v>
                </c:pt>
                <c:pt idx="2">
                  <c:v>20:0</c:v>
                </c:pt>
                <c:pt idx="3">
                  <c:v>20:1</c:v>
                </c:pt>
              </c:strCache>
            </c:strRef>
          </c:cat>
          <c:val>
            <c:numRef>
              <c:f>'PI bound fatty acids raw'!$M$60:$M$63</c:f>
              <c:numCache>
                <c:formatCode>General</c:formatCode>
                <c:ptCount val="4"/>
                <c:pt idx="0">
                  <c:v>1.908916352600017</c:v>
                </c:pt>
                <c:pt idx="1">
                  <c:v>0.27636955251167955</c:v>
                </c:pt>
                <c:pt idx="2">
                  <c:v>0.68590316554933195</c:v>
                </c:pt>
                <c:pt idx="3">
                  <c:v>1.5850652377930703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A5-4A8A-92A1-2879F9671683}"/>
            </c:ext>
          </c:extLst>
        </c:ser>
        <c:ser>
          <c:idx val="2"/>
          <c:order val="2"/>
          <c:tx>
            <c:strRef>
              <c:f>'PI bound fatty acids raw'!$N$59</c:f>
              <c:strCache>
                <c:ptCount val="1"/>
                <c:pt idx="0">
                  <c:v>Tumor C</c:v>
                </c:pt>
              </c:strCache>
            </c:strRef>
          </c:tx>
          <c:spPr>
            <a:solidFill>
              <a:schemeClr val="tx1"/>
            </a:solidFill>
            <a:ln w="12700"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'PI bound fatty acids raw'!$Q$60:$Q$63</c:f>
                <c:numCache>
                  <c:formatCode>General</c:formatCode>
                  <c:ptCount val="4"/>
                  <c:pt idx="0">
                    <c:v>0.62940740214217883</c:v>
                  </c:pt>
                  <c:pt idx="1">
                    <c:v>0.1188829179135725</c:v>
                  </c:pt>
                  <c:pt idx="2">
                    <c:v>0.38019721953867347</c:v>
                  </c:pt>
                  <c:pt idx="3">
                    <c:v>1.5748290585588853</c:v>
                  </c:pt>
                </c:numCache>
              </c:numRef>
            </c:plus>
            <c:minus>
              <c:numRef>
                <c:f>'PI bound fatty acids raw'!$Q$60:$Q$63</c:f>
                <c:numCache>
                  <c:formatCode>General</c:formatCode>
                  <c:ptCount val="4"/>
                  <c:pt idx="0">
                    <c:v>0.62940740214217883</c:v>
                  </c:pt>
                  <c:pt idx="1">
                    <c:v>0.1188829179135725</c:v>
                  </c:pt>
                  <c:pt idx="2">
                    <c:v>0.38019721953867347</c:v>
                  </c:pt>
                  <c:pt idx="3">
                    <c:v>1.5748290585588853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'PI bound fatty acids raw'!$K$60:$K$63</c:f>
              <c:strCache>
                <c:ptCount val="4"/>
                <c:pt idx="0">
                  <c:v>19:0</c:v>
                </c:pt>
                <c:pt idx="1">
                  <c:v>19:1</c:v>
                </c:pt>
                <c:pt idx="2">
                  <c:v>20:0</c:v>
                </c:pt>
                <c:pt idx="3">
                  <c:v>20:1</c:v>
                </c:pt>
              </c:strCache>
            </c:strRef>
          </c:cat>
          <c:val>
            <c:numRef>
              <c:f>'PI bound fatty acids raw'!$N$60:$N$63</c:f>
              <c:numCache>
                <c:formatCode>General</c:formatCode>
                <c:ptCount val="4"/>
                <c:pt idx="0">
                  <c:v>1.3518020726938886</c:v>
                </c:pt>
                <c:pt idx="1">
                  <c:v>0.21527562275168743</c:v>
                </c:pt>
                <c:pt idx="2">
                  <c:v>0.49384116705925835</c:v>
                </c:pt>
                <c:pt idx="3">
                  <c:v>1.3481289163307195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A5-4A8A-92A1-2879F96716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-30"/>
        <c:axId val="349828128"/>
        <c:axId val="349828488"/>
      </c:barChart>
      <c:catAx>
        <c:axId val="34982812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9828488"/>
        <c:crosses val="autoZero"/>
        <c:auto val="1"/>
        <c:lblAlgn val="ctr"/>
        <c:lblOffset val="100"/>
        <c:noMultiLvlLbl val="0"/>
      </c:catAx>
      <c:valAx>
        <c:axId val="349828488"/>
        <c:scaling>
          <c:orientation val="minMax"/>
          <c:min val="0"/>
        </c:scaling>
        <c:delete val="0"/>
        <c:axPos val="t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98281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'PI bound fatty acids raw'!$L$65</c:f>
              <c:strCache>
                <c:ptCount val="1"/>
                <c:pt idx="0">
                  <c:v>Normal</c:v>
                </c:pt>
              </c:strCache>
            </c:strRef>
          </c:tx>
          <c:spPr>
            <a:solidFill>
              <a:schemeClr val="bg1"/>
            </a:solidFill>
            <a:ln w="12700"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'PI bound fatty acids raw'!$O$66:$O$68</c:f>
                <c:numCache>
                  <c:formatCode>General</c:formatCode>
                  <c:ptCount val="3"/>
                  <c:pt idx="0">
                    <c:v>0.55417111706586519</c:v>
                  </c:pt>
                  <c:pt idx="1">
                    <c:v>0.98261490336041657</c:v>
                  </c:pt>
                  <c:pt idx="2">
                    <c:v>3.6860296794465888</c:v>
                  </c:pt>
                </c:numCache>
              </c:numRef>
            </c:plus>
            <c:minus>
              <c:numRef>
                <c:f>'PI bound fatty acids raw'!$O$66:$O$68</c:f>
                <c:numCache>
                  <c:formatCode>General</c:formatCode>
                  <c:ptCount val="3"/>
                  <c:pt idx="0">
                    <c:v>0.55417111706586519</c:v>
                  </c:pt>
                  <c:pt idx="1">
                    <c:v>0.98261490336041657</c:v>
                  </c:pt>
                  <c:pt idx="2">
                    <c:v>3.6860296794465888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'PI bound fatty acids raw'!$K$66:$K$68</c:f>
              <c:strCache>
                <c:ptCount val="3"/>
                <c:pt idx="0">
                  <c:v>22:4</c:v>
                </c:pt>
                <c:pt idx="1">
                  <c:v>22:5</c:v>
                </c:pt>
                <c:pt idx="2">
                  <c:v>22:6</c:v>
                </c:pt>
              </c:strCache>
            </c:strRef>
          </c:cat>
          <c:val>
            <c:numRef>
              <c:f>'PI bound fatty acids raw'!$L$66:$L$68</c:f>
              <c:numCache>
                <c:formatCode>General</c:formatCode>
                <c:ptCount val="3"/>
                <c:pt idx="0">
                  <c:v>4.0567894489739702</c:v>
                </c:pt>
                <c:pt idx="1">
                  <c:v>3.7138483842657299</c:v>
                </c:pt>
                <c:pt idx="2">
                  <c:v>9.3867000445609019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87-49F5-B895-26F202857A02}"/>
            </c:ext>
          </c:extLst>
        </c:ser>
        <c:ser>
          <c:idx val="1"/>
          <c:order val="1"/>
          <c:tx>
            <c:strRef>
              <c:f>'PI bound fatty acids raw'!$M$65</c:f>
              <c:strCache>
                <c:ptCount val="1"/>
                <c:pt idx="0">
                  <c:v>Tumor P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 w="12700"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'PI bound fatty acids raw'!$P$66:$P$68</c:f>
                <c:numCache>
                  <c:formatCode>General</c:formatCode>
                  <c:ptCount val="3"/>
                  <c:pt idx="0">
                    <c:v>3.3685497811426095</c:v>
                  </c:pt>
                  <c:pt idx="1">
                    <c:v>2.145396650574543</c:v>
                  </c:pt>
                  <c:pt idx="2">
                    <c:v>6.9652563560979557</c:v>
                  </c:pt>
                </c:numCache>
              </c:numRef>
            </c:plus>
            <c:minus>
              <c:numRef>
                <c:f>'PI bound fatty acids raw'!$P$66:$P$68</c:f>
                <c:numCache>
                  <c:formatCode>General</c:formatCode>
                  <c:ptCount val="3"/>
                  <c:pt idx="0">
                    <c:v>3.3685497811426095</c:v>
                  </c:pt>
                  <c:pt idx="1">
                    <c:v>2.145396650574543</c:v>
                  </c:pt>
                  <c:pt idx="2">
                    <c:v>6.9652563560979557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'PI bound fatty acids raw'!$K$66:$K$68</c:f>
              <c:strCache>
                <c:ptCount val="3"/>
                <c:pt idx="0">
                  <c:v>22:4</c:v>
                </c:pt>
                <c:pt idx="1">
                  <c:v>22:5</c:v>
                </c:pt>
                <c:pt idx="2">
                  <c:v>22:6</c:v>
                </c:pt>
              </c:strCache>
            </c:strRef>
          </c:cat>
          <c:val>
            <c:numRef>
              <c:f>'PI bound fatty acids raw'!$M$66:$M$68</c:f>
              <c:numCache>
                <c:formatCode>General</c:formatCode>
                <c:ptCount val="3"/>
                <c:pt idx="0">
                  <c:v>6.9925176938287379</c:v>
                </c:pt>
                <c:pt idx="1">
                  <c:v>6.3217306792810977</c:v>
                </c:pt>
                <c:pt idx="2">
                  <c:v>9.4226097856351068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87-49F5-B895-26F202857A02}"/>
            </c:ext>
          </c:extLst>
        </c:ser>
        <c:ser>
          <c:idx val="2"/>
          <c:order val="2"/>
          <c:tx>
            <c:strRef>
              <c:f>'PI bound fatty acids raw'!$N$65</c:f>
              <c:strCache>
                <c:ptCount val="1"/>
                <c:pt idx="0">
                  <c:v>Tumor C</c:v>
                </c:pt>
              </c:strCache>
            </c:strRef>
          </c:tx>
          <c:spPr>
            <a:solidFill>
              <a:schemeClr val="tx1"/>
            </a:solidFill>
            <a:ln w="12700"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'PI bound fatty acids raw'!$Q$66:$Q$68</c:f>
                <c:numCache>
                  <c:formatCode>General</c:formatCode>
                  <c:ptCount val="3"/>
                  <c:pt idx="0">
                    <c:v>2.8400737296915266</c:v>
                  </c:pt>
                  <c:pt idx="1">
                    <c:v>1.913372815117695</c:v>
                  </c:pt>
                  <c:pt idx="2">
                    <c:v>3.052252776731466</c:v>
                  </c:pt>
                </c:numCache>
              </c:numRef>
            </c:plus>
            <c:minus>
              <c:numRef>
                <c:f>'PI bound fatty acids raw'!$Q$66:$Q$68</c:f>
                <c:numCache>
                  <c:formatCode>General</c:formatCode>
                  <c:ptCount val="3"/>
                  <c:pt idx="0">
                    <c:v>2.8400737296915266</c:v>
                  </c:pt>
                  <c:pt idx="1">
                    <c:v>1.913372815117695</c:v>
                  </c:pt>
                  <c:pt idx="2">
                    <c:v>3.052252776731466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'PI bound fatty acids raw'!$K$66:$K$68</c:f>
              <c:strCache>
                <c:ptCount val="3"/>
                <c:pt idx="0">
                  <c:v>22:4</c:v>
                </c:pt>
                <c:pt idx="1">
                  <c:v>22:5</c:v>
                </c:pt>
                <c:pt idx="2">
                  <c:v>22:6</c:v>
                </c:pt>
              </c:strCache>
            </c:strRef>
          </c:cat>
          <c:val>
            <c:numRef>
              <c:f>'PI bound fatty acids raw'!$N$66:$N$68</c:f>
              <c:numCache>
                <c:formatCode>General</c:formatCode>
                <c:ptCount val="3"/>
                <c:pt idx="0">
                  <c:v>5.1846918715357813</c:v>
                </c:pt>
                <c:pt idx="1">
                  <c:v>4.9032448561445392</c:v>
                </c:pt>
                <c:pt idx="2">
                  <c:v>6.5191031866058839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C87-49F5-B895-26F202857A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-30"/>
        <c:axId val="749667040"/>
        <c:axId val="749668480"/>
      </c:barChart>
      <c:catAx>
        <c:axId val="7496670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49668480"/>
        <c:crosses val="autoZero"/>
        <c:auto val="1"/>
        <c:lblAlgn val="ctr"/>
        <c:lblOffset val="100"/>
        <c:noMultiLvlLbl val="0"/>
      </c:catAx>
      <c:valAx>
        <c:axId val="749668480"/>
        <c:scaling>
          <c:orientation val="minMax"/>
        </c:scaling>
        <c:delete val="0"/>
        <c:axPos val="t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496670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</cx:f>
      </cx:numDim>
    </cx:data>
    <cx:data id="1">
      <cx:numDim type="val">
        <cx:f>_xlchart.v1.3</cx:f>
      </cx:numDim>
    </cx:data>
    <cx:data id="2">
      <cx:numDim type="val">
        <cx:f>_xlchart.v1.5</cx:f>
      </cx:numDim>
    </cx:data>
    <cx:data id="3">
      <cx:numDim type="val">
        <cx:f>_xlchart.v1.7</cx:f>
      </cx:numDim>
    </cx:data>
    <cx:data id="4">
      <cx:numDim type="val">
        <cx:f>_xlchart.v1.9</cx:f>
      </cx:numDim>
    </cx:data>
    <cx:data id="5">
      <cx:numDim type="val">
        <cx:f>_xlchart.v1.11</cx:f>
      </cx:numDim>
    </cx:data>
    <cx:data id="6">
      <cx:numDim type="val">
        <cx:f>_xlchart.v1.13</cx:f>
      </cx:numDim>
    </cx:data>
    <cx:data id="7">
      <cx:numDim type="val">
        <cx:f>_xlchart.v1.15</cx:f>
      </cx:numDim>
    </cx:data>
    <cx:data id="8">
      <cx:numDim type="val">
        <cx:f>_xlchart.v1.17</cx:f>
      </cx:numDim>
    </cx:data>
    <cx:data id="9">
      <cx:numDim type="val">
        <cx:f>_xlchart.v1.19</cx:f>
      </cx:numDim>
    </cx:data>
    <cx:data id="10">
      <cx:numDim type="val">
        <cx:f>_xlchart.v1.21</cx:f>
      </cx:numDim>
    </cx:data>
    <cx:data id="11">
      <cx:numDim type="val">
        <cx:f>_xlchart.v1.23</cx:f>
      </cx:numDim>
    </cx:data>
    <cx:data id="12">
      <cx:numDim type="val">
        <cx:f>_xlchart.v1.25</cx:f>
      </cx:numDim>
    </cx:data>
    <cx:data id="13">
      <cx:numDim type="val">
        <cx:f>_xlchart.v1.27</cx:f>
      </cx:numDim>
    </cx:data>
    <cx:data id="14">
      <cx:numDim type="val">
        <cx:f>_xlchart.v1.29</cx:f>
      </cx:numDim>
    </cx:data>
    <cx:data id="15">
      <cx:numDim type="val">
        <cx:f>_xlchart.v1.31</cx:f>
      </cx:numDim>
    </cx:data>
  </cx:chartData>
  <cx:chart>
    <cx:plotArea>
      <cx:plotAreaRegion>
        <cx:plotSurface>
          <cx:spPr>
            <a:noFill/>
          </cx:spPr>
        </cx:plotSurface>
        <cx:series layoutId="boxWhisker" uniqueId="{BC18E6CC-CF56-45A6-9462-319055E5F653}">
          <cx:tx>
            <cx:txData>
              <cx:f>_xlchart.v1.0</cx:f>
              <cx:v>16:0</cx:v>
            </cx:txData>
          </cx:tx>
          <cx:spPr>
            <a:solidFill>
              <a:schemeClr val="bg2">
                <a:lumMod val="75000"/>
              </a:schemeClr>
            </a:solidFill>
            <a:ln w="12700">
              <a:solidFill>
                <a:schemeClr val="tx1"/>
              </a:solidFill>
            </a:ln>
          </cx:spPr>
          <cx:dataId val="0"/>
          <cx:layoutPr>
            <cx:visibility meanLine="0" meanMarker="0" nonoutliers="0" outliers="1"/>
            <cx:statistics quartileMethod="inclusive"/>
          </cx:layoutPr>
        </cx:series>
        <cx:series layoutId="boxWhisker" uniqueId="{77981FB8-B98D-4993-8B72-F30884763717}">
          <cx:tx>
            <cx:txData>
              <cx:f>_xlchart.v1.2</cx:f>
              <cx:v>16:1</cx:v>
            </cx:txData>
          </cx:tx>
          <cx:spPr>
            <a:solidFill>
              <a:schemeClr val="bg2">
                <a:lumMod val="75000"/>
              </a:schemeClr>
            </a:solidFill>
            <a:ln w="12700">
              <a:solidFill>
                <a:schemeClr val="tx1"/>
              </a:solidFill>
            </a:ln>
          </cx:spPr>
          <cx:dataId val="1"/>
          <cx:layoutPr>
            <cx:visibility meanLine="0" meanMarker="0" nonoutliers="0" outliers="1"/>
            <cx:statistics quartileMethod="inclusive"/>
          </cx:layoutPr>
        </cx:series>
        <cx:series layoutId="boxWhisker" uniqueId="{3FE093B8-3CA4-4F26-9277-C2B6A74FD085}">
          <cx:tx>
            <cx:txData>
              <cx:f>_xlchart.v1.4</cx:f>
              <cx:v>17:0</cx:v>
            </cx:txData>
          </cx:tx>
          <cx:spPr>
            <a:ln w="12700">
              <a:solidFill>
                <a:schemeClr val="tx1"/>
              </a:solidFill>
            </a:ln>
          </cx:spPr>
          <cx:dataId val="2"/>
          <cx:layoutPr>
            <cx:visibility meanLine="0" meanMarker="0" nonoutliers="0" outliers="1"/>
            <cx:statistics quartileMethod="inclusive"/>
          </cx:layoutPr>
        </cx:series>
        <cx:series layoutId="boxWhisker" uniqueId="{E9CC4847-A7D7-43A5-80E1-600329E93C4A}">
          <cx:tx>
            <cx:txData>
              <cx:f>_xlchart.v1.6</cx:f>
              <cx:v>18:0</cx:v>
            </cx:txData>
          </cx:tx>
          <cx:spPr>
            <a:solidFill>
              <a:schemeClr val="bg2">
                <a:lumMod val="75000"/>
              </a:schemeClr>
            </a:solidFill>
            <a:ln w="12700">
              <a:solidFill>
                <a:schemeClr val="tx1"/>
              </a:solidFill>
            </a:ln>
          </cx:spPr>
          <cx:dataId val="3"/>
          <cx:layoutPr>
            <cx:visibility meanLine="0" meanMarker="0" nonoutliers="0" outliers="1"/>
            <cx:statistics quartileMethod="inclusive"/>
          </cx:layoutPr>
        </cx:series>
        <cx:series layoutId="boxWhisker" uniqueId="{F99E3E84-5E82-4971-83C9-8BC660605EA7}">
          <cx:tx>
            <cx:txData>
              <cx:f>_xlchart.v1.8</cx:f>
              <cx:v>18:1</cx:v>
            </cx:txData>
          </cx:tx>
          <cx:spPr>
            <a:solidFill>
              <a:schemeClr val="bg2">
                <a:lumMod val="75000"/>
              </a:schemeClr>
            </a:solidFill>
            <a:ln w="12700">
              <a:solidFill>
                <a:schemeClr val="tx1"/>
              </a:solidFill>
            </a:ln>
          </cx:spPr>
          <cx:dataId val="4"/>
          <cx:layoutPr>
            <cx:visibility meanLine="0" meanMarker="0" nonoutliers="0" outliers="1"/>
            <cx:statistics quartileMethod="inclusive"/>
          </cx:layoutPr>
        </cx:series>
        <cx:series layoutId="boxWhisker" uniqueId="{A359B543-E3B1-4F19-A497-D3ACEB411000}">
          <cx:tx>
            <cx:txData>
              <cx:f>_xlchart.v1.10</cx:f>
              <cx:v>18:2</cx:v>
            </cx:txData>
          </cx:tx>
          <cx:spPr>
            <a:solidFill>
              <a:schemeClr val="bg2">
                <a:lumMod val="75000"/>
              </a:schemeClr>
            </a:solidFill>
            <a:ln w="12700">
              <a:solidFill>
                <a:schemeClr val="tx1"/>
              </a:solidFill>
            </a:ln>
          </cx:spPr>
          <cx:dataId val="5"/>
          <cx:layoutPr>
            <cx:visibility meanLine="0" meanMarker="0" nonoutliers="0" outliers="1"/>
            <cx:statistics quartileMethod="inclusive"/>
          </cx:layoutPr>
        </cx:series>
        <cx:series layoutId="boxWhisker" uniqueId="{087F3E69-1E60-4586-9BC0-BF77F846F93A}">
          <cx:tx>
            <cx:txData>
              <cx:f>_xlchart.v1.12</cx:f>
              <cx:v>19:0</cx:v>
            </cx:txData>
          </cx:tx>
          <cx:spPr>
            <a:solidFill>
              <a:schemeClr val="bg2">
                <a:lumMod val="75000"/>
              </a:schemeClr>
            </a:solidFill>
            <a:ln w="12700">
              <a:solidFill>
                <a:schemeClr val="tx1"/>
              </a:solidFill>
            </a:ln>
          </cx:spPr>
          <cx:dataId val="6"/>
          <cx:layoutPr>
            <cx:visibility meanLine="0" meanMarker="0" nonoutliers="0" outliers="1"/>
            <cx:statistics quartileMethod="inclusive"/>
          </cx:layoutPr>
        </cx:series>
        <cx:series layoutId="boxWhisker" uniqueId="{00000007-2592-492B-8AC9-B89DC399D011}">
          <cx:tx>
            <cx:txData>
              <cx:f>_xlchart.v1.14</cx:f>
              <cx:v>19:1</cx:v>
            </cx:txData>
          </cx:tx>
          <cx:spPr>
            <a:solidFill>
              <a:schemeClr val="bg2">
                <a:lumMod val="75000"/>
              </a:schemeClr>
            </a:solidFill>
            <a:ln w="12700">
              <a:solidFill>
                <a:schemeClr val="tx1"/>
              </a:solidFill>
            </a:ln>
          </cx:spPr>
          <cx:dataId val="7"/>
          <cx:layoutPr>
            <cx:visibility meanMarker="0" nonoutliers="0" outliers="1"/>
            <cx:statistics quartileMethod="inclusive"/>
          </cx:layoutPr>
        </cx:series>
        <cx:series layoutId="boxWhisker" uniqueId="{00000008-2592-492B-8AC9-B89DC399D011}">
          <cx:tx>
            <cx:txData>
              <cx:f>_xlchart.v1.16</cx:f>
              <cx:v>20:0</cx:v>
            </cx:txData>
          </cx:tx>
          <cx:spPr>
            <a:solidFill>
              <a:schemeClr val="bg2">
                <a:lumMod val="75000"/>
              </a:schemeClr>
            </a:solidFill>
            <a:ln w="12700">
              <a:solidFill>
                <a:schemeClr val="tx1"/>
              </a:solidFill>
            </a:ln>
          </cx:spPr>
          <cx:dataId val="8"/>
          <cx:layoutPr>
            <cx:visibility meanMarker="0" nonoutliers="0"/>
            <cx:statistics quartileMethod="inclusive"/>
          </cx:layoutPr>
        </cx:series>
        <cx:series layoutId="boxWhisker" uniqueId="{00000009-2592-492B-8AC9-B89DC399D011}">
          <cx:tx>
            <cx:txData>
              <cx:f>_xlchart.v1.18</cx:f>
              <cx:v>20:1</cx:v>
            </cx:txData>
          </cx:tx>
          <cx:spPr>
            <a:solidFill>
              <a:schemeClr val="bg2">
                <a:lumMod val="75000"/>
              </a:schemeClr>
            </a:solidFill>
            <a:ln w="12700">
              <a:solidFill>
                <a:schemeClr val="tx1"/>
              </a:solidFill>
            </a:ln>
          </cx:spPr>
          <cx:dataId val="9"/>
          <cx:layoutPr>
            <cx:visibility meanMarker="0" nonoutliers="0"/>
            <cx:statistics quartileMethod="inclusive"/>
          </cx:layoutPr>
        </cx:series>
        <cx:series layoutId="boxWhisker" uniqueId="{0000000A-2592-492B-8AC9-B89DC399D011}">
          <cx:tx>
            <cx:txData>
              <cx:f>_xlchart.v1.20</cx:f>
              <cx:v>20:2</cx:v>
            </cx:txData>
          </cx:tx>
          <cx:spPr>
            <a:solidFill>
              <a:schemeClr val="bg2">
                <a:lumMod val="75000"/>
              </a:schemeClr>
            </a:solidFill>
            <a:ln w="12700">
              <a:solidFill>
                <a:schemeClr val="tx1"/>
              </a:solidFill>
            </a:ln>
          </cx:spPr>
          <cx:dataId val="10"/>
          <cx:layoutPr>
            <cx:visibility meanMarker="0" nonoutliers="0"/>
            <cx:statistics quartileMethod="inclusive"/>
          </cx:layoutPr>
        </cx:series>
        <cx:series layoutId="boxWhisker" uniqueId="{0000000B-2592-492B-8AC9-B89DC399D011}">
          <cx:tx>
            <cx:txData>
              <cx:f>_xlchart.v1.22</cx:f>
              <cx:v>20:3</cx:v>
            </cx:txData>
          </cx:tx>
          <cx:spPr>
            <a:solidFill>
              <a:schemeClr val="bg2">
                <a:lumMod val="75000"/>
              </a:schemeClr>
            </a:solidFill>
            <a:ln w="12700">
              <a:solidFill>
                <a:schemeClr val="tx1"/>
              </a:solidFill>
            </a:ln>
          </cx:spPr>
          <cx:dataId val="11"/>
          <cx:layoutPr>
            <cx:visibility meanMarker="0" nonoutliers="0"/>
            <cx:statistics quartileMethod="inclusive"/>
          </cx:layoutPr>
        </cx:series>
        <cx:series layoutId="boxWhisker" uniqueId="{0000000C-2592-492B-8AC9-B89DC399D011}">
          <cx:tx>
            <cx:txData>
              <cx:f>_xlchart.v1.24</cx:f>
              <cx:v>20:4</cx:v>
            </cx:txData>
          </cx:tx>
          <cx:spPr>
            <a:solidFill>
              <a:schemeClr val="bg2">
                <a:lumMod val="75000"/>
              </a:schemeClr>
            </a:solidFill>
            <a:ln w="12700">
              <a:solidFill>
                <a:schemeClr val="tx1"/>
              </a:solidFill>
            </a:ln>
          </cx:spPr>
          <cx:dataId val="12"/>
          <cx:layoutPr>
            <cx:visibility meanMarker="0" nonoutliers="0"/>
            <cx:statistics quartileMethod="inclusive"/>
          </cx:layoutPr>
        </cx:series>
        <cx:series layoutId="boxWhisker" uniqueId="{0000000D-2592-492B-8AC9-B89DC399D011}">
          <cx:tx>
            <cx:txData>
              <cx:f>_xlchart.v1.26</cx:f>
              <cx:v>22:4</cx:v>
            </cx:txData>
          </cx:tx>
          <cx:spPr>
            <a:solidFill>
              <a:schemeClr val="bg2">
                <a:lumMod val="75000"/>
              </a:schemeClr>
            </a:solidFill>
            <a:ln w="12700">
              <a:solidFill>
                <a:schemeClr val="tx1"/>
              </a:solidFill>
            </a:ln>
          </cx:spPr>
          <cx:dataId val="13"/>
          <cx:layoutPr>
            <cx:visibility meanMarker="0" nonoutliers="0"/>
            <cx:statistics quartileMethod="inclusive"/>
          </cx:layoutPr>
        </cx:series>
        <cx:series layoutId="boxWhisker" uniqueId="{0000000E-2592-492B-8AC9-B89DC399D011}">
          <cx:tx>
            <cx:txData>
              <cx:f>_xlchart.v1.28</cx:f>
              <cx:v>22:5</cx:v>
            </cx:txData>
          </cx:tx>
          <cx:spPr>
            <a:solidFill>
              <a:schemeClr val="bg2">
                <a:lumMod val="75000"/>
              </a:schemeClr>
            </a:solidFill>
            <a:ln w="12700">
              <a:solidFill>
                <a:schemeClr val="tx1"/>
              </a:solidFill>
            </a:ln>
          </cx:spPr>
          <cx:dataId val="14"/>
          <cx:layoutPr>
            <cx:visibility meanMarker="0" nonoutliers="0"/>
            <cx:statistics quartileMethod="inclusive"/>
          </cx:layoutPr>
        </cx:series>
        <cx:series layoutId="boxWhisker" uniqueId="{0000000F-2592-492B-8AC9-B89DC399D011}">
          <cx:tx>
            <cx:txData>
              <cx:f>_xlchart.v1.30</cx:f>
              <cx:v>22:6</cx:v>
            </cx:txData>
          </cx:tx>
          <cx:spPr>
            <a:solidFill>
              <a:schemeClr val="bg2">
                <a:lumMod val="75000"/>
              </a:schemeClr>
            </a:solidFill>
            <a:ln w="12700">
              <a:solidFill>
                <a:schemeClr val="tx1"/>
              </a:solidFill>
            </a:ln>
          </cx:spPr>
          <cx:dataId val="15"/>
          <cx:layoutPr>
            <cx:visibility meanMarker="0" nonoutliers="0"/>
            <cx:statistics quartileMethod="inclusive"/>
          </cx:layoutPr>
        </cx:series>
      </cx:plotAreaRegion>
      <cx:axis id="0" hidden="1">
        <cx:catScaling gapWidth="0.100000001"/>
        <cx:tickLabels/>
      </cx:axis>
      <cx:axis id="1">
        <cx:valScaling max="4"/>
        <cx:majorGridlines>
          <cx:spPr>
            <a:ln>
              <a:noFill/>
            </a:ln>
          </cx:spPr>
        </cx:majorGridlines>
        <cx:tickLabels/>
      </cx:axis>
    </cx:plotArea>
  </cx:chart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_xlchart.v1.47</cx:f>
      </cx:numDim>
    </cx:data>
    <cx:data id="1">
      <cx:numDim type="val">
        <cx:f>_xlchart.v1.49</cx:f>
      </cx:numDim>
    </cx:data>
    <cx:data id="2">
      <cx:numDim type="val">
        <cx:f>_xlchart.v1.51</cx:f>
      </cx:numDim>
    </cx:data>
    <cx:data id="3">
      <cx:numDim type="val">
        <cx:f>_xlchart.v1.53</cx:f>
      </cx:numDim>
    </cx:data>
    <cx:data id="4">
      <cx:numDim type="val">
        <cx:f>_xlchart.v1.55</cx:f>
      </cx:numDim>
    </cx:data>
    <cx:data id="5">
      <cx:numDim type="val">
        <cx:f>_xlchart.v1.57</cx:f>
      </cx:numDim>
    </cx:data>
    <cx:data id="6">
      <cx:numDim type="val">
        <cx:f>_xlchart.v1.59</cx:f>
      </cx:numDim>
    </cx:data>
    <cx:data id="7">
      <cx:numDim type="val">
        <cx:f>_xlchart.v1.61</cx:f>
      </cx:numDim>
    </cx:data>
    <cx:data id="8">
      <cx:numDim type="val">
        <cx:f>_xlchart.v1.63</cx:f>
      </cx:numDim>
    </cx:data>
    <cx:data id="9">
      <cx:numDim type="val">
        <cx:f>_xlchart.v1.33</cx:f>
      </cx:numDim>
    </cx:data>
    <cx:data id="10">
      <cx:numDim type="val">
        <cx:f>_xlchart.v1.35</cx:f>
      </cx:numDim>
    </cx:data>
    <cx:data id="11">
      <cx:numDim type="val">
        <cx:f>_xlchart.v1.37</cx:f>
      </cx:numDim>
    </cx:data>
    <cx:data id="12">
      <cx:numDim type="val">
        <cx:f>_xlchart.v1.39</cx:f>
      </cx:numDim>
    </cx:data>
    <cx:data id="13">
      <cx:numDim type="val">
        <cx:f>_xlchart.v1.41</cx:f>
      </cx:numDim>
    </cx:data>
    <cx:data id="14">
      <cx:numDim type="val">
        <cx:f>_xlchart.v1.43</cx:f>
      </cx:numDim>
    </cx:data>
    <cx:data id="15">
      <cx:numDim type="val">
        <cx:f>_xlchart.v1.45</cx:f>
      </cx:numDim>
    </cx:data>
  </cx:chartData>
  <cx:chart>
    <cx:plotArea>
      <cx:plotAreaRegion>
        <cx:series layoutId="boxWhisker" uniqueId="{1D884BAB-9521-46A3-B7ED-EF16D5360D38}" formatIdx="0">
          <cx:tx>
            <cx:txData>
              <cx:f>_xlchart.v1.46</cx:f>
              <cx:v>16:0</cx:v>
            </cx:txData>
          </cx:tx>
          <cx:spPr>
            <a:pattFill prst="wdUpDiag">
              <a:fgClr>
                <a:schemeClr val="tx1"/>
              </a:fgClr>
              <a:bgClr>
                <a:schemeClr val="bg1"/>
              </a:bgClr>
            </a:pattFill>
            <a:ln w="12700">
              <a:solidFill>
                <a:schemeClr val="tx1"/>
              </a:solidFill>
            </a:ln>
          </cx:spPr>
          <cx:dataId val="0"/>
          <cx:layoutPr>
            <cx:visibility meanLine="0" meanMarker="0" nonoutliers="0" outliers="1"/>
            <cx:statistics quartileMethod="inclusive"/>
          </cx:layoutPr>
        </cx:series>
        <cx:series layoutId="boxWhisker" uniqueId="{25815780-E19B-4564-9947-490B2B8834C9}" formatIdx="1">
          <cx:tx>
            <cx:txData>
              <cx:f>_xlchart.v1.48</cx:f>
              <cx:v>16:1</cx:v>
            </cx:txData>
          </cx:tx>
          <cx:spPr>
            <a:pattFill prst="wdUpDiag">
              <a:fgClr>
                <a:schemeClr val="tx1"/>
              </a:fgClr>
              <a:bgClr>
                <a:schemeClr val="bg1"/>
              </a:bgClr>
            </a:pattFill>
            <a:ln w="12700">
              <a:solidFill>
                <a:schemeClr val="tx1"/>
              </a:solidFill>
            </a:ln>
          </cx:spPr>
          <cx:dataId val="1"/>
          <cx:layoutPr>
            <cx:visibility meanLine="0" meanMarker="0" nonoutliers="0" outliers="1"/>
            <cx:statistics quartileMethod="inclusive"/>
          </cx:layoutPr>
        </cx:series>
        <cx:series layoutId="boxWhisker" uniqueId="{5EBFB522-AAE2-4ADD-9E8E-9EA5AE29056D}" formatIdx="2">
          <cx:tx>
            <cx:txData>
              <cx:f>_xlchart.v1.50</cx:f>
              <cx:v>17:0</cx:v>
            </cx:txData>
          </cx:tx>
          <cx:spPr>
            <a:pattFill prst="wdUpDiag">
              <a:fgClr>
                <a:schemeClr val="tx1"/>
              </a:fgClr>
              <a:bgClr>
                <a:schemeClr val="bg1"/>
              </a:bgClr>
            </a:pattFill>
            <a:ln w="12700">
              <a:solidFill>
                <a:schemeClr val="tx1"/>
              </a:solidFill>
            </a:ln>
          </cx:spPr>
          <cx:dataId val="2"/>
          <cx:layoutPr>
            <cx:visibility meanLine="0" meanMarker="0" nonoutliers="0" outliers="1"/>
            <cx:statistics quartileMethod="inclusive"/>
          </cx:layoutPr>
        </cx:series>
        <cx:series layoutId="boxWhisker" uniqueId="{ABF5B85B-E8ED-4CDD-A754-480AAD340CB3}" formatIdx="3">
          <cx:tx>
            <cx:txData>
              <cx:f>_xlchart.v1.52</cx:f>
              <cx:v>18:0</cx:v>
            </cx:txData>
          </cx:tx>
          <cx:spPr>
            <a:pattFill prst="wdUpDiag">
              <a:fgClr>
                <a:schemeClr val="tx1"/>
              </a:fgClr>
              <a:bgClr>
                <a:schemeClr val="bg1"/>
              </a:bgClr>
            </a:pattFill>
            <a:ln w="12700">
              <a:solidFill>
                <a:schemeClr val="tx1"/>
              </a:solidFill>
            </a:ln>
          </cx:spPr>
          <cx:dataId val="3"/>
          <cx:layoutPr>
            <cx:visibility meanLine="0" meanMarker="0" nonoutliers="0" outliers="1"/>
            <cx:statistics quartileMethod="inclusive"/>
          </cx:layoutPr>
        </cx:series>
        <cx:series layoutId="boxWhisker" uniqueId="{7A1FDE63-241D-4DEB-A2DC-EDB6753BD72F}" formatIdx="4">
          <cx:tx>
            <cx:txData>
              <cx:f>_xlchart.v1.54</cx:f>
              <cx:v>18:1</cx:v>
            </cx:txData>
          </cx:tx>
          <cx:spPr>
            <a:pattFill prst="wdUpDiag">
              <a:fgClr>
                <a:schemeClr val="tx1"/>
              </a:fgClr>
              <a:bgClr>
                <a:schemeClr val="bg1"/>
              </a:bgClr>
            </a:pattFill>
            <a:ln w="12700">
              <a:solidFill>
                <a:schemeClr val="tx1"/>
              </a:solidFill>
            </a:ln>
          </cx:spPr>
          <cx:dataId val="4"/>
          <cx:layoutPr>
            <cx:visibility meanLine="0" meanMarker="0" nonoutliers="0" outliers="1"/>
            <cx:statistics quartileMethod="inclusive"/>
          </cx:layoutPr>
        </cx:series>
        <cx:series layoutId="boxWhisker" uniqueId="{1BD53A9F-963F-40D1-84CC-43202E020895}" formatIdx="5">
          <cx:tx>
            <cx:txData>
              <cx:f>_xlchart.v1.56</cx:f>
              <cx:v>18:2</cx:v>
            </cx:txData>
          </cx:tx>
          <cx:spPr>
            <a:pattFill prst="wdUpDiag">
              <a:fgClr>
                <a:schemeClr val="tx1"/>
              </a:fgClr>
              <a:bgClr>
                <a:schemeClr val="bg1"/>
              </a:bgClr>
            </a:pattFill>
            <a:ln w="12700">
              <a:solidFill>
                <a:schemeClr val="tx1"/>
              </a:solidFill>
            </a:ln>
          </cx:spPr>
          <cx:dataId val="5"/>
          <cx:layoutPr>
            <cx:visibility meanLine="0" meanMarker="0" nonoutliers="0" outliers="1"/>
            <cx:statistics quartileMethod="inclusive"/>
          </cx:layoutPr>
        </cx:series>
        <cx:series layoutId="boxWhisker" uniqueId="{F151C15F-2116-46A4-932E-301D9D4FB29B}" formatIdx="6">
          <cx:tx>
            <cx:txData>
              <cx:f>_xlchart.v1.58</cx:f>
              <cx:v>19:0</cx:v>
            </cx:txData>
          </cx:tx>
          <cx:spPr>
            <a:pattFill prst="wdUpDiag">
              <a:fgClr>
                <a:schemeClr val="tx1"/>
              </a:fgClr>
              <a:bgClr>
                <a:schemeClr val="bg1"/>
              </a:bgClr>
            </a:pattFill>
            <a:ln w="12700">
              <a:solidFill>
                <a:schemeClr val="tx1"/>
              </a:solidFill>
            </a:ln>
          </cx:spPr>
          <cx:dataId val="6"/>
          <cx:layoutPr>
            <cx:visibility meanLine="0" meanMarker="0" nonoutliers="0" outliers="1"/>
            <cx:statistics quartileMethod="inclusive"/>
          </cx:layoutPr>
        </cx:series>
        <cx:series layoutId="boxWhisker" uniqueId="{00000009-9F5B-47D6-A0ED-1F831293C7FC}">
          <cx:tx>
            <cx:txData>
              <cx:f>_xlchart.v1.60</cx:f>
              <cx:v>19:1</cx:v>
            </cx:txData>
          </cx:tx>
          <cx:spPr>
            <a:pattFill prst="wdUpDiag">
              <a:fgClr>
                <a:schemeClr val="tx1"/>
              </a:fgClr>
              <a:bgClr>
                <a:schemeClr val="bg1"/>
              </a:bgClr>
            </a:pattFill>
            <a:ln w="12700">
              <a:solidFill>
                <a:schemeClr val="tx1"/>
              </a:solidFill>
            </a:ln>
          </cx:spPr>
          <cx:dataId val="7"/>
          <cx:layoutPr>
            <cx:visibility meanMarker="0" nonoutliers="0"/>
            <cx:statistics quartileMethod="inclusive"/>
          </cx:layoutPr>
        </cx:series>
        <cx:series layoutId="boxWhisker" uniqueId="{0000000A-9F5B-47D6-A0ED-1F831293C7FC}">
          <cx:tx>
            <cx:txData>
              <cx:f>_xlchart.v1.62</cx:f>
              <cx:v>20:0</cx:v>
            </cx:txData>
          </cx:tx>
          <cx:spPr>
            <a:pattFill prst="wdUpDiag">
              <a:fgClr>
                <a:schemeClr val="tx1"/>
              </a:fgClr>
              <a:bgClr>
                <a:schemeClr val="bg1"/>
              </a:bgClr>
            </a:pattFill>
            <a:ln w="12700">
              <a:solidFill>
                <a:schemeClr val="tx1"/>
              </a:solidFill>
            </a:ln>
          </cx:spPr>
          <cx:dataId val="8"/>
          <cx:layoutPr>
            <cx:visibility meanMarker="0" nonoutliers="0"/>
            <cx:statistics quartileMethod="inclusive"/>
          </cx:layoutPr>
        </cx:series>
        <cx:series layoutId="boxWhisker" uniqueId="{0000000B-9F5B-47D6-A0ED-1F831293C7FC}">
          <cx:tx>
            <cx:txData>
              <cx:f>_xlchart.v1.32</cx:f>
              <cx:v>20:1</cx:v>
            </cx:txData>
          </cx:tx>
          <cx:spPr>
            <a:pattFill prst="wdUpDiag">
              <a:fgClr>
                <a:schemeClr val="tx1"/>
              </a:fgClr>
              <a:bgClr>
                <a:schemeClr val="bg1"/>
              </a:bgClr>
            </a:pattFill>
            <a:ln w="12700">
              <a:solidFill>
                <a:schemeClr val="tx1"/>
              </a:solidFill>
            </a:ln>
          </cx:spPr>
          <cx:dataId val="9"/>
          <cx:layoutPr>
            <cx:visibility meanMarker="0" nonoutliers="0"/>
            <cx:statistics quartileMethod="inclusive"/>
          </cx:layoutPr>
        </cx:series>
        <cx:series layoutId="boxWhisker" uniqueId="{0000000C-9F5B-47D6-A0ED-1F831293C7FC}">
          <cx:tx>
            <cx:txData>
              <cx:f>_xlchart.v1.34</cx:f>
              <cx:v>20:2</cx:v>
            </cx:txData>
          </cx:tx>
          <cx:spPr>
            <a:pattFill prst="wdUpDiag">
              <a:fgClr>
                <a:schemeClr val="tx1"/>
              </a:fgClr>
              <a:bgClr>
                <a:schemeClr val="bg1"/>
              </a:bgClr>
            </a:pattFill>
            <a:ln w="12700">
              <a:solidFill>
                <a:schemeClr val="tx1"/>
              </a:solidFill>
            </a:ln>
          </cx:spPr>
          <cx:dataId val="10"/>
          <cx:layoutPr>
            <cx:visibility meanMarker="0" nonoutliers="0"/>
            <cx:statistics quartileMethod="inclusive"/>
          </cx:layoutPr>
        </cx:series>
        <cx:series layoutId="boxWhisker" uniqueId="{0000000D-9F5B-47D6-A0ED-1F831293C7FC}">
          <cx:tx>
            <cx:txData>
              <cx:f>_xlchart.v1.36</cx:f>
              <cx:v>20:3</cx:v>
            </cx:txData>
          </cx:tx>
          <cx:spPr>
            <a:pattFill prst="wdUpDiag">
              <a:fgClr>
                <a:schemeClr val="tx1"/>
              </a:fgClr>
              <a:bgClr>
                <a:schemeClr val="bg1"/>
              </a:bgClr>
            </a:pattFill>
            <a:ln w="12700">
              <a:solidFill>
                <a:schemeClr val="tx1"/>
              </a:solidFill>
            </a:ln>
          </cx:spPr>
          <cx:dataId val="11"/>
          <cx:layoutPr>
            <cx:visibility meanMarker="0" nonoutliers="0"/>
            <cx:statistics quartileMethod="inclusive"/>
          </cx:layoutPr>
        </cx:series>
        <cx:series layoutId="boxWhisker" uniqueId="{0000000E-9F5B-47D6-A0ED-1F831293C7FC}">
          <cx:tx>
            <cx:txData>
              <cx:f>_xlchart.v1.38</cx:f>
              <cx:v>20:4</cx:v>
            </cx:txData>
          </cx:tx>
          <cx:spPr>
            <a:pattFill prst="wdUpDiag">
              <a:fgClr>
                <a:schemeClr val="tx1"/>
              </a:fgClr>
              <a:bgClr>
                <a:schemeClr val="bg1"/>
              </a:bgClr>
            </a:pattFill>
            <a:ln w="12700">
              <a:solidFill>
                <a:schemeClr val="tx1"/>
              </a:solidFill>
            </a:ln>
          </cx:spPr>
          <cx:dataId val="12"/>
          <cx:layoutPr>
            <cx:visibility meanMarker="0" nonoutliers="0"/>
            <cx:statistics quartileMethod="inclusive"/>
          </cx:layoutPr>
        </cx:series>
        <cx:series layoutId="boxWhisker" uniqueId="{0000000F-9F5B-47D6-A0ED-1F831293C7FC}">
          <cx:tx>
            <cx:txData>
              <cx:f>_xlchart.v1.40</cx:f>
              <cx:v>22:4</cx:v>
            </cx:txData>
          </cx:tx>
          <cx:spPr>
            <a:pattFill prst="wdUpDiag">
              <a:fgClr>
                <a:schemeClr val="tx1"/>
              </a:fgClr>
              <a:bgClr>
                <a:schemeClr val="bg1"/>
              </a:bgClr>
            </a:pattFill>
            <a:ln w="12700">
              <a:solidFill>
                <a:schemeClr val="tx1"/>
              </a:solidFill>
            </a:ln>
          </cx:spPr>
          <cx:dataId val="13"/>
          <cx:layoutPr>
            <cx:visibility meanMarker="0" nonoutliers="0"/>
            <cx:statistics quartileMethod="inclusive"/>
          </cx:layoutPr>
        </cx:series>
        <cx:series layoutId="boxWhisker" uniqueId="{00000010-9F5B-47D6-A0ED-1F831293C7FC}">
          <cx:tx>
            <cx:txData>
              <cx:f>_xlchart.v1.42</cx:f>
              <cx:v>22:5</cx:v>
            </cx:txData>
          </cx:tx>
          <cx:spPr>
            <a:pattFill prst="wdUpDiag">
              <a:fgClr>
                <a:schemeClr val="tx1"/>
              </a:fgClr>
              <a:bgClr>
                <a:schemeClr val="bg1"/>
              </a:bgClr>
            </a:pattFill>
            <a:ln w="12700">
              <a:solidFill>
                <a:schemeClr val="tx1"/>
              </a:solidFill>
            </a:ln>
          </cx:spPr>
          <cx:dataId val="14"/>
          <cx:layoutPr>
            <cx:visibility meanMarker="0" nonoutliers="0"/>
            <cx:statistics quartileMethod="inclusive"/>
          </cx:layoutPr>
        </cx:series>
        <cx:series layoutId="boxWhisker" uniqueId="{00000011-9F5B-47D6-A0ED-1F831293C7FC}">
          <cx:tx>
            <cx:txData>
              <cx:f>_xlchart.v1.44</cx:f>
              <cx:v>22:6</cx:v>
            </cx:txData>
          </cx:tx>
          <cx:spPr>
            <a:pattFill prst="wdUpDiag">
              <a:fgClr>
                <a:schemeClr val="tx1"/>
              </a:fgClr>
              <a:bgClr>
                <a:schemeClr val="bg1"/>
              </a:bgClr>
            </a:pattFill>
            <a:ln w="12700">
              <a:solidFill>
                <a:schemeClr val="tx1"/>
              </a:solidFill>
            </a:ln>
          </cx:spPr>
          <cx:dataId val="15"/>
          <cx:layoutPr>
            <cx:visibility meanMarker="0" nonoutliers="0"/>
            <cx:statistics quartileMethod="inclusive"/>
          </cx:layoutPr>
        </cx:series>
      </cx:plotAreaRegion>
      <cx:axis id="0" hidden="1">
        <cx:catScaling gapWidth="0.100000001"/>
        <cx:tickLabels/>
      </cx:axis>
      <cx:axis id="1">
        <cx:valScaling max="4"/>
        <cx:majorGridlines>
          <cx:spPr>
            <a:ln>
              <a:noFill/>
            </a:ln>
          </cx:spPr>
        </cx:majorGridlines>
        <cx:majorTickMarks type="out"/>
        <cx:minorTickMarks type="out"/>
        <cx:tickLabels/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microsoft.com/office/2014/relationships/chartEx" Target="../charts/chartEx2.xml"/><Relationship Id="rId2" Type="http://schemas.microsoft.com/office/2014/relationships/chartEx" Target="../charts/chartEx1.xml"/><Relationship Id="rId1" Type="http://schemas.openxmlformats.org/officeDocument/2006/relationships/chart" Target="../charts/chart1.xml"/><Relationship Id="rId6" Type="http://schemas.openxmlformats.org/officeDocument/2006/relationships/chart" Target="../charts/chart4.xml"/><Relationship Id="rId5" Type="http://schemas.openxmlformats.org/officeDocument/2006/relationships/chart" Target="../charts/chart3.xml"/><Relationship Id="rId4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173566</xdr:colOff>
      <xdr:row>53</xdr:row>
      <xdr:rowOff>89957</xdr:rowOff>
    </xdr:from>
    <xdr:to>
      <xdr:col>25</xdr:col>
      <xdr:colOff>428899</xdr:colOff>
      <xdr:row>71</xdr:row>
      <xdr:rowOff>218957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61776D19-D7B2-0E66-4725-F6D4F97D79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177800</xdr:colOff>
      <xdr:row>104</xdr:row>
      <xdr:rowOff>225425</xdr:rowOff>
    </xdr:from>
    <xdr:to>
      <xdr:col>6</xdr:col>
      <xdr:colOff>587072</xdr:colOff>
      <xdr:row>111</xdr:row>
      <xdr:rowOff>49061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グラフ 2">
              <a:extLst>
                <a:ext uri="{FF2B5EF4-FFF2-40B4-BE49-F238E27FC236}">
                  <a16:creationId xmlns:a16="http://schemas.microsoft.com/office/drawing/2014/main" id="{09156DCF-A134-6E40-1D28-B70EB0AC283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308350" y="23999825"/>
              <a:ext cx="2879422" cy="142383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ja-JP" altLang="en-US" sz="1100"/>
                <a:t>この図は、お使いのバージョンの Excel では利用できません。
この図形を編集するか、このブックを異なるファイル形式に保存すると、グラフが恒久的に壊れます。</a:t>
              </a:r>
            </a:p>
          </xdr:txBody>
        </xdr:sp>
      </mc:Fallback>
    </mc:AlternateContent>
    <xdr:clientData/>
  </xdr:twoCellAnchor>
  <xdr:twoCellAnchor>
    <xdr:from>
      <xdr:col>19</xdr:col>
      <xdr:colOff>146050</xdr:colOff>
      <xdr:row>105</xdr:row>
      <xdr:rowOff>15875</xdr:rowOff>
    </xdr:from>
    <xdr:to>
      <xdr:col>23</xdr:col>
      <xdr:colOff>373161</xdr:colOff>
      <xdr:row>111</xdr:row>
      <xdr:rowOff>101209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4" name="グラフ 3">
              <a:extLst>
                <a:ext uri="{FF2B5EF4-FFF2-40B4-BE49-F238E27FC236}">
                  <a16:creationId xmlns:a16="http://schemas.microsoft.com/office/drawing/2014/main" id="{10E2ECBC-FABC-EABC-F3F3-0EA0FCCB59B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3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361400" y="24018875"/>
              <a:ext cx="2868711" cy="145693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ja-JP" altLang="en-US" sz="1100"/>
                <a:t>この図は、お使いのバージョンの Excel では利用できません。
この図形を編集するか、このブックを異なるファイル形式に保存すると、グラフが恒久的に壊れます。</a:t>
              </a:r>
            </a:p>
          </xdr:txBody>
        </xdr:sp>
      </mc:Fallback>
    </mc:AlternateContent>
    <xdr:clientData/>
  </xdr:twoCellAnchor>
  <xdr:twoCellAnchor>
    <xdr:from>
      <xdr:col>26</xdr:col>
      <xdr:colOff>354542</xdr:colOff>
      <xdr:row>53</xdr:row>
      <xdr:rowOff>62441</xdr:rowOff>
    </xdr:from>
    <xdr:to>
      <xdr:col>33</xdr:col>
      <xdr:colOff>333375</xdr:colOff>
      <xdr:row>65</xdr:row>
      <xdr:rowOff>11641</xdr:rowOff>
    </xdr:to>
    <xdr:graphicFrame macro="">
      <xdr:nvGraphicFramePr>
        <xdr:cNvPr id="7" name="グラフ 6">
          <a:extLst>
            <a:ext uri="{FF2B5EF4-FFF2-40B4-BE49-F238E27FC236}">
              <a16:creationId xmlns:a16="http://schemas.microsoft.com/office/drawing/2014/main" id="{E8BDE56F-18DF-A566-3909-669CF4E793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333375</xdr:colOff>
      <xdr:row>65</xdr:row>
      <xdr:rowOff>147108</xdr:rowOff>
    </xdr:from>
    <xdr:to>
      <xdr:col>33</xdr:col>
      <xdr:colOff>312208</xdr:colOff>
      <xdr:row>77</xdr:row>
      <xdr:rowOff>96308</xdr:rowOff>
    </xdr:to>
    <xdr:graphicFrame macro="">
      <xdr:nvGraphicFramePr>
        <xdr:cNvPr id="9" name="グラフ 8">
          <a:extLst>
            <a:ext uri="{FF2B5EF4-FFF2-40B4-BE49-F238E27FC236}">
              <a16:creationId xmlns:a16="http://schemas.microsoft.com/office/drawing/2014/main" id="{0ABA6AC4-CC01-CC04-0D38-BF2C04439F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269876</xdr:colOff>
      <xdr:row>78</xdr:row>
      <xdr:rowOff>24341</xdr:rowOff>
    </xdr:from>
    <xdr:to>
      <xdr:col>33</xdr:col>
      <xdr:colOff>248709</xdr:colOff>
      <xdr:row>89</xdr:row>
      <xdr:rowOff>212724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BBD36FBE-F0F8-8CEB-14D5-040D835D027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pidome-my.sharepoint.com/Users/Imagawa/Desktop/&#12473;&#12465;&#12472;&#12517;&#12540;&#12523;-2021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1 月"/>
      <sheetName val="2 月"/>
      <sheetName val="3 月"/>
      <sheetName val="4 月"/>
      <sheetName val="5 月"/>
      <sheetName val="6 月"/>
      <sheetName val="7 月"/>
      <sheetName val="8 月"/>
      <sheetName val="9 月"/>
      <sheetName val="10 月"/>
      <sheetName val="11 月"/>
      <sheetName val="12 月"/>
    </sheetNames>
    <sheetDataSet>
      <sheetData sheetId="0"/>
      <sheetData sheetId="1">
        <row r="2">
          <cell r="K2">
            <v>2021</v>
          </cell>
        </row>
        <row r="3">
          <cell r="K3" t="str">
            <v>日曜日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EFFF1-9B45-4137-B908-74634AE7B1EC}">
  <dimension ref="A1:AU104"/>
  <sheetViews>
    <sheetView tabSelected="1" topLeftCell="A62" zoomScale="80" zoomScaleNormal="80" workbookViewId="0">
      <selection activeCell="A54" sqref="A54"/>
    </sheetView>
  </sheetViews>
  <sheetFormatPr defaultRowHeight="18" x14ac:dyDescent="0.55000000000000004"/>
  <cols>
    <col min="1" max="1" width="15.08203125" customWidth="1"/>
    <col min="5" max="5" width="15.83203125" customWidth="1"/>
    <col min="6" max="6" width="16.58203125" customWidth="1"/>
    <col min="7" max="7" width="16.25" customWidth="1"/>
    <col min="8" max="8" width="21.83203125" customWidth="1"/>
    <col min="9" max="9" width="20.6640625" customWidth="1"/>
    <col min="15" max="15" width="17.1640625" customWidth="1"/>
    <col min="16" max="16" width="17.83203125" customWidth="1"/>
    <col min="17" max="17" width="18.83203125" customWidth="1"/>
    <col min="18" max="18" width="25.1640625" customWidth="1"/>
    <col min="19" max="19" width="23.83203125" customWidth="1"/>
  </cols>
  <sheetData>
    <row r="1" spans="1:47" x14ac:dyDescent="0.55000000000000004">
      <c r="B1" s="2" t="s">
        <v>34</v>
      </c>
      <c r="C1" s="2" t="s">
        <v>36</v>
      </c>
      <c r="D1" s="2" t="s">
        <v>44</v>
      </c>
      <c r="E1" s="2" t="s">
        <v>38</v>
      </c>
      <c r="F1" s="2" t="s">
        <v>40</v>
      </c>
      <c r="G1" s="2" t="s">
        <v>42</v>
      </c>
      <c r="H1" s="2" t="s">
        <v>56</v>
      </c>
      <c r="I1" s="2" t="s">
        <v>58</v>
      </c>
      <c r="J1" s="2" t="s">
        <v>60</v>
      </c>
      <c r="K1" s="2" t="s">
        <v>50</v>
      </c>
      <c r="L1" s="2" t="s">
        <v>52</v>
      </c>
      <c r="M1" s="2" t="s">
        <v>46</v>
      </c>
      <c r="N1" s="2" t="s">
        <v>48</v>
      </c>
      <c r="O1" s="2" t="s">
        <v>62</v>
      </c>
      <c r="P1" s="2" t="s">
        <v>64</v>
      </c>
      <c r="Q1" s="2" t="s">
        <v>54</v>
      </c>
      <c r="R1" s="2" t="s">
        <v>65</v>
      </c>
      <c r="S1" s="2" t="s">
        <v>66</v>
      </c>
      <c r="T1" t="s">
        <v>67</v>
      </c>
      <c r="U1" t="s">
        <v>68</v>
      </c>
      <c r="V1" t="s">
        <v>69</v>
      </c>
      <c r="W1" t="s">
        <v>70</v>
      </c>
      <c r="X1" t="s">
        <v>71</v>
      </c>
      <c r="Y1" t="s">
        <v>72</v>
      </c>
      <c r="Z1" t="s">
        <v>73</v>
      </c>
      <c r="AA1" t="s">
        <v>74</v>
      </c>
      <c r="AB1" t="s">
        <v>85</v>
      </c>
      <c r="AC1" t="s">
        <v>86</v>
      </c>
      <c r="AD1" t="s">
        <v>87</v>
      </c>
      <c r="AE1" t="s">
        <v>88</v>
      </c>
      <c r="AF1" t="s">
        <v>89</v>
      </c>
      <c r="AG1" t="s">
        <v>90</v>
      </c>
      <c r="AH1" t="s">
        <v>91</v>
      </c>
      <c r="AI1" t="s">
        <v>92</v>
      </c>
      <c r="AJ1" t="s">
        <v>93</v>
      </c>
      <c r="AK1" t="s">
        <v>94</v>
      </c>
      <c r="AL1" t="s">
        <v>75</v>
      </c>
      <c r="AM1" t="s">
        <v>76</v>
      </c>
      <c r="AN1" t="s">
        <v>77</v>
      </c>
      <c r="AO1" t="s">
        <v>78</v>
      </c>
      <c r="AP1" t="s">
        <v>79</v>
      </c>
      <c r="AQ1" t="s">
        <v>80</v>
      </c>
      <c r="AR1" t="s">
        <v>81</v>
      </c>
      <c r="AS1" t="s">
        <v>82</v>
      </c>
      <c r="AT1" t="s">
        <v>83</v>
      </c>
      <c r="AU1" t="s">
        <v>84</v>
      </c>
    </row>
    <row r="2" spans="1:47" x14ac:dyDescent="0.55000000000000004">
      <c r="A2" s="1" t="s">
        <v>0</v>
      </c>
      <c r="B2">
        <v>2</v>
      </c>
      <c r="R2">
        <v>17.17119290764224</v>
      </c>
      <c r="S2">
        <v>17.35378877775894</v>
      </c>
      <c r="T2">
        <v>18.578051762787855</v>
      </c>
      <c r="U2">
        <v>16.728734659331359</v>
      </c>
      <c r="V2">
        <v>15.728173726406162</v>
      </c>
      <c r="W2">
        <v>21.9912823609329</v>
      </c>
      <c r="X2">
        <v>11.946059590683618</v>
      </c>
      <c r="Y2">
        <v>11.793485990613</v>
      </c>
      <c r="Z2">
        <v>19.564736698870593</v>
      </c>
      <c r="AA2">
        <v>10.049700951899588</v>
      </c>
      <c r="AB2">
        <v>3.2702250054612976</v>
      </c>
      <c r="AC2">
        <v>9.9796284224250318</v>
      </c>
      <c r="AD2">
        <v>9.208987888235999</v>
      </c>
      <c r="AE2">
        <v>5.474163343159355</v>
      </c>
      <c r="AF2">
        <v>4.7202659343049813</v>
      </c>
      <c r="AG2">
        <v>7.9664277514040149</v>
      </c>
      <c r="AH2">
        <v>9.1885225087967495</v>
      </c>
      <c r="AI2">
        <v>5.2008212690705271</v>
      </c>
      <c r="AJ2">
        <v>9.8027842227378184</v>
      </c>
      <c r="AK2">
        <v>3.9173921096499349</v>
      </c>
      <c r="AL2">
        <v>2.4306544440488906</v>
      </c>
      <c r="AM2">
        <v>12.679587729039424</v>
      </c>
      <c r="AN2">
        <v>9.0670109029484021</v>
      </c>
      <c r="AO2">
        <v>7.2727968436447741</v>
      </c>
      <c r="AP2">
        <v>6.3580869949948839</v>
      </c>
      <c r="AQ2">
        <v>6.4294792220842947</v>
      </c>
      <c r="AR2">
        <v>5.2571924824084793</v>
      </c>
      <c r="AS2">
        <v>5.2237945152066549</v>
      </c>
      <c r="AT2">
        <v>1.0986010991363928</v>
      </c>
      <c r="AU2">
        <v>3.7144761606022585</v>
      </c>
    </row>
    <row r="3" spans="1:47" x14ac:dyDescent="0.55000000000000004">
      <c r="A3" s="1" t="s">
        <v>1</v>
      </c>
      <c r="B3">
        <v>1</v>
      </c>
      <c r="C3">
        <v>1</v>
      </c>
      <c r="R3">
        <v>3.710862978341376</v>
      </c>
      <c r="S3">
        <v>5.1409560942532639</v>
      </c>
      <c r="T3">
        <v>5.0085761836831733</v>
      </c>
      <c r="U3">
        <v>3.5962759204401187</v>
      </c>
      <c r="V3">
        <v>3.2608421185531213</v>
      </c>
      <c r="W3">
        <v>3.5563061363121746</v>
      </c>
      <c r="X3">
        <v>3.7957031634965999</v>
      </c>
      <c r="Y3">
        <v>2.0381169108234962</v>
      </c>
      <c r="Z3">
        <v>8.2246734249557765</v>
      </c>
      <c r="AA3">
        <v>2.9883048325049839</v>
      </c>
      <c r="AB3">
        <v>5.5352071652224568</v>
      </c>
      <c r="AC3">
        <v>7.8912157757496741</v>
      </c>
      <c r="AD3">
        <v>3.0561218371507373</v>
      </c>
      <c r="AE3">
        <v>2.9809259580371075</v>
      </c>
      <c r="AF3">
        <v>4.6624836850119644</v>
      </c>
      <c r="AG3">
        <v>3.8888113189984175</v>
      </c>
      <c r="AH3">
        <v>3.587441506148656</v>
      </c>
      <c r="AI3">
        <v>3.2377933639061234</v>
      </c>
      <c r="AJ3">
        <v>4.4869225901708498</v>
      </c>
      <c r="AK3">
        <v>3.7634747175402854</v>
      </c>
      <c r="AL3">
        <v>2.1592055298445474</v>
      </c>
      <c r="AM3">
        <v>7.2297508328706277</v>
      </c>
      <c r="AN3">
        <v>4.0754568488943486</v>
      </c>
      <c r="AO3">
        <v>2.9159722458419779</v>
      </c>
      <c r="AP3">
        <v>1.396593202997539</v>
      </c>
      <c r="AQ3">
        <v>4.6131849618726726</v>
      </c>
      <c r="AR3">
        <v>2.0875270924259968</v>
      </c>
      <c r="AS3">
        <v>1.9307252404471016</v>
      </c>
      <c r="AT3">
        <v>0.3729629100944496</v>
      </c>
      <c r="AU3">
        <v>2.3339084065244666</v>
      </c>
    </row>
    <row r="4" spans="1:47" x14ac:dyDescent="0.55000000000000004">
      <c r="A4" s="1" t="s">
        <v>2</v>
      </c>
      <c r="B4">
        <v>1</v>
      </c>
      <c r="E4">
        <v>1</v>
      </c>
      <c r="R4">
        <v>17.578694871507125</v>
      </c>
      <c r="S4">
        <v>14.355823020850991</v>
      </c>
      <c r="T4">
        <v>24.709598532708377</v>
      </c>
      <c r="U4">
        <v>14.539779940753281</v>
      </c>
      <c r="V4">
        <v>16.323937882709423</v>
      </c>
      <c r="W4">
        <v>14.869990187938711</v>
      </c>
      <c r="X4">
        <v>10.117933050819618</v>
      </c>
      <c r="Y4">
        <v>14.116057459820794</v>
      </c>
      <c r="Z4">
        <v>18.371547149272011</v>
      </c>
      <c r="AA4">
        <v>8.9503832870019373</v>
      </c>
      <c r="AB4">
        <v>7.2425908395834853</v>
      </c>
      <c r="AC4">
        <v>12.834908735332466</v>
      </c>
      <c r="AD4">
        <v>14.867640004796739</v>
      </c>
      <c r="AE4">
        <v>11.457430206346455</v>
      </c>
      <c r="AF4">
        <v>33.57012725690668</v>
      </c>
      <c r="AG4">
        <v>12.018678829625493</v>
      </c>
      <c r="AH4">
        <v>8.7952080385968738</v>
      </c>
      <c r="AI4">
        <v>9.7765488715043602</v>
      </c>
      <c r="AJ4">
        <v>12.97370456303171</v>
      </c>
      <c r="AK4">
        <v>8.9651787368031108</v>
      </c>
      <c r="AL4">
        <v>3.8710395158419368</v>
      </c>
      <c r="AM4">
        <v>12.287444475291505</v>
      </c>
      <c r="AN4">
        <v>14.429130835380835</v>
      </c>
      <c r="AO4">
        <v>9.4707663004659697</v>
      </c>
      <c r="AP4">
        <v>22.908774161435723</v>
      </c>
      <c r="AQ4">
        <v>8.9030265413489396</v>
      </c>
      <c r="AR4">
        <v>6.9919242302781983</v>
      </c>
      <c r="AS4">
        <v>9.4245515986482982</v>
      </c>
      <c r="AT4">
        <v>3.8463826041443627</v>
      </c>
      <c r="AU4">
        <v>7.1715025094102884</v>
      </c>
    </row>
    <row r="5" spans="1:47" x14ac:dyDescent="0.55000000000000004">
      <c r="A5" s="1" t="s">
        <v>3</v>
      </c>
      <c r="B5">
        <v>1</v>
      </c>
      <c r="F5">
        <v>1</v>
      </c>
      <c r="R5">
        <v>48.519386151947032</v>
      </c>
      <c r="S5">
        <v>39.63468384471944</v>
      </c>
      <c r="T5">
        <v>47.48658379186196</v>
      </c>
      <c r="U5">
        <v>41.38383410918324</v>
      </c>
      <c r="V5">
        <v>30.401331986617009</v>
      </c>
      <c r="W5">
        <v>35.2215261529172</v>
      </c>
      <c r="X5">
        <v>33.452416149272359</v>
      </c>
      <c r="Y5">
        <v>29.496515431659791</v>
      </c>
      <c r="Z5">
        <v>52.797149272009804</v>
      </c>
      <c r="AA5">
        <v>24.303625080728946</v>
      </c>
      <c r="AB5">
        <v>35.854328988567687</v>
      </c>
      <c r="AC5">
        <v>50.246088657105602</v>
      </c>
      <c r="AD5">
        <v>30.227695167286246</v>
      </c>
      <c r="AE5">
        <v>23.034506675914688</v>
      </c>
      <c r="AF5">
        <v>36.668615401348703</v>
      </c>
      <c r="AG5">
        <v>44.311024232833788</v>
      </c>
      <c r="AH5">
        <v>26.657779228788041</v>
      </c>
      <c r="AI5">
        <v>22.360099511434822</v>
      </c>
      <c r="AJ5">
        <v>30.417281867397879</v>
      </c>
      <c r="AK5">
        <v>14.997221707723652</v>
      </c>
      <c r="AL5">
        <v>23.271923578972352</v>
      </c>
      <c r="AM5">
        <v>54.863617434758474</v>
      </c>
      <c r="AN5">
        <v>29.428363022113025</v>
      </c>
      <c r="AO5">
        <v>23.886942620999285</v>
      </c>
      <c r="AP5">
        <v>14.702181788015375</v>
      </c>
      <c r="AQ5">
        <v>43.046196134066321</v>
      </c>
      <c r="AR5">
        <v>16.489266945755769</v>
      </c>
      <c r="AS5">
        <v>18.181375097478554</v>
      </c>
      <c r="AT5">
        <v>5.0482953869578662</v>
      </c>
      <c r="AU5">
        <v>14.018977415307402</v>
      </c>
    </row>
    <row r="6" spans="1:47" x14ac:dyDescent="0.55000000000000004">
      <c r="A6" s="1" t="s">
        <v>4</v>
      </c>
      <c r="B6">
        <v>1</v>
      </c>
      <c r="G6">
        <v>1</v>
      </c>
      <c r="R6">
        <v>15.497699472562001</v>
      </c>
      <c r="S6">
        <v>13.321749449059162</v>
      </c>
      <c r="T6">
        <v>15.281740370898717</v>
      </c>
      <c r="U6">
        <v>12.79623360135421</v>
      </c>
      <c r="V6">
        <v>9.3704627233129223</v>
      </c>
      <c r="W6">
        <v>13.588761415955922</v>
      </c>
      <c r="X6">
        <v>10.477645281035446</v>
      </c>
      <c r="Y6">
        <v>10.125160005689091</v>
      </c>
      <c r="Z6">
        <v>18.624982990883112</v>
      </c>
      <c r="AA6">
        <v>11.555471316654032</v>
      </c>
      <c r="AB6">
        <v>27.671484744775359</v>
      </c>
      <c r="AC6">
        <v>17.548076923076923</v>
      </c>
      <c r="AD6">
        <v>11.345035375944358</v>
      </c>
      <c r="AE6">
        <v>13.999479798855557</v>
      </c>
      <c r="AF6">
        <v>9.7570426365020673</v>
      </c>
      <c r="AG6">
        <v>21.837475565484503</v>
      </c>
      <c r="AH6">
        <v>11.850219465302716</v>
      </c>
      <c r="AI6">
        <v>12.86005455144921</v>
      </c>
      <c r="AJ6">
        <v>18.042079730014766</v>
      </c>
      <c r="AK6">
        <v>15.501018707167994</v>
      </c>
      <c r="AL6">
        <v>16.877299157470038</v>
      </c>
      <c r="AM6">
        <v>21.580892559689062</v>
      </c>
      <c r="AN6">
        <v>14.646038083538086</v>
      </c>
      <c r="AO6">
        <v>16.926295023978778</v>
      </c>
      <c r="AP6">
        <v>5.4899344634018199</v>
      </c>
      <c r="AQ6">
        <v>20.758704261984988</v>
      </c>
      <c r="AR6">
        <v>7.6326415486476051</v>
      </c>
      <c r="AS6">
        <v>7.61624317650117</v>
      </c>
      <c r="AT6">
        <v>1.9967049699045989</v>
      </c>
      <c r="AU6">
        <v>13.473964868255962</v>
      </c>
    </row>
    <row r="7" spans="1:47" x14ac:dyDescent="0.55000000000000004">
      <c r="A7" s="1" t="s">
        <v>5</v>
      </c>
      <c r="D7">
        <v>1</v>
      </c>
      <c r="F7">
        <v>1</v>
      </c>
      <c r="R7">
        <v>1.0672904275614408</v>
      </c>
      <c r="S7">
        <v>1.1613832853025938</v>
      </c>
      <c r="T7">
        <v>1.7828272535833165</v>
      </c>
      <c r="U7">
        <v>1.2413245873889125</v>
      </c>
      <c r="V7">
        <v>0.70864370936178267</v>
      </c>
      <c r="W7">
        <v>0.83430824967922113</v>
      </c>
      <c r="X7">
        <v>0.91127098321342925</v>
      </c>
      <c r="Y7">
        <v>0.89809415445882523</v>
      </c>
      <c r="Z7">
        <v>1.0066845829364541</v>
      </c>
      <c r="AA7">
        <v>0.85411226237609861</v>
      </c>
      <c r="AB7">
        <v>0.94298405301099542</v>
      </c>
      <c r="AC7">
        <v>1.3419165580182528</v>
      </c>
      <c r="AD7">
        <v>0.93506415637366591</v>
      </c>
      <c r="AE7">
        <v>0.57387723252991152</v>
      </c>
      <c r="AF7">
        <v>0.83036491189906447</v>
      </c>
      <c r="AG7">
        <v>1.2272332371466692</v>
      </c>
      <c r="AH7">
        <v>0.64477454927993616</v>
      </c>
      <c r="AI7">
        <v>0.6479633126517399</v>
      </c>
      <c r="AJ7">
        <v>0.85785347676298962</v>
      </c>
      <c r="AK7">
        <v>0.4757269864789776</v>
      </c>
      <c r="AL7">
        <v>0.54197074878367157</v>
      </c>
      <c r="AM7">
        <v>1.4476332593003887</v>
      </c>
      <c r="AN7">
        <v>1.4663313882063882</v>
      </c>
      <c r="AO7">
        <v>0.7208598346995001</v>
      </c>
      <c r="AP7">
        <v>0.20906727871028399</v>
      </c>
      <c r="AQ7">
        <v>1.2874623160134775</v>
      </c>
      <c r="AR7">
        <v>0.57922864523024853</v>
      </c>
      <c r="AS7">
        <v>0.53076260722641022</v>
      </c>
      <c r="AT7">
        <v>0.10912854185996716</v>
      </c>
      <c r="AU7">
        <v>0.23780583437892094</v>
      </c>
    </row>
    <row r="8" spans="1:47" x14ac:dyDescent="0.55000000000000004">
      <c r="A8" s="1" t="s">
        <v>6</v>
      </c>
      <c r="D8">
        <v>1</v>
      </c>
      <c r="G8">
        <v>1</v>
      </c>
      <c r="R8">
        <v>0.63243463135450573</v>
      </c>
      <c r="S8">
        <v>0.59674521105272083</v>
      </c>
      <c r="T8">
        <v>0.91434005841994437</v>
      </c>
      <c r="U8">
        <v>0.53314642403724077</v>
      </c>
      <c r="V8">
        <v>0.49247995707341707</v>
      </c>
      <c r="W8">
        <v>0.60084723375349081</v>
      </c>
      <c r="X8">
        <v>0.52540980913899027</v>
      </c>
      <c r="Y8">
        <v>0.40711136395960745</v>
      </c>
      <c r="Z8">
        <v>0.83568342631650561</v>
      </c>
      <c r="AA8">
        <v>0.56400050543340907</v>
      </c>
      <c r="AB8">
        <v>0.80627867181242252</v>
      </c>
      <c r="AC8">
        <v>0.62708604954367664</v>
      </c>
      <c r="AD8">
        <v>0.58698584962225686</v>
      </c>
      <c r="AE8">
        <v>0.38715970175134384</v>
      </c>
      <c r="AF8">
        <v>0.5968294539917337</v>
      </c>
      <c r="AG8">
        <v>0.84450339756120263</v>
      </c>
      <c r="AH8">
        <v>0.35568796024231869</v>
      </c>
      <c r="AI8">
        <v>0.34739831549920569</v>
      </c>
      <c r="AJ8">
        <v>0.53101490543485896</v>
      </c>
      <c r="AK8">
        <v>0.34475828857195778</v>
      </c>
      <c r="AL8">
        <v>0.41398926070962377</v>
      </c>
      <c r="AM8">
        <v>0.86092795669072741</v>
      </c>
      <c r="AN8">
        <v>0.94300906019656028</v>
      </c>
      <c r="AO8">
        <v>0.52544981463215534</v>
      </c>
      <c r="AP8">
        <v>0.19098249592124547</v>
      </c>
      <c r="AQ8">
        <v>0.77185671218301122</v>
      </c>
      <c r="AR8">
        <v>0.23940797482260029</v>
      </c>
      <c r="AS8">
        <v>0.26699376137249803</v>
      </c>
      <c r="AT8">
        <v>6.6542954345395283E-2</v>
      </c>
      <c r="AU8">
        <v>0.33502979924717691</v>
      </c>
    </row>
    <row r="9" spans="1:47" x14ac:dyDescent="0.55000000000000004">
      <c r="A9" s="1" t="s">
        <v>7</v>
      </c>
      <c r="E9">
        <v>2</v>
      </c>
      <c r="R9">
        <v>1.9995651442037929</v>
      </c>
      <c r="S9">
        <v>1.2419901678250551</v>
      </c>
      <c r="T9">
        <v>2.2263263365260513</v>
      </c>
      <c r="U9">
        <v>1.3799195937367754</v>
      </c>
      <c r="V9">
        <v>1.6468341645098163</v>
      </c>
      <c r="W9">
        <v>1.5468148539512416</v>
      </c>
      <c r="X9">
        <v>0.77444893400348214</v>
      </c>
      <c r="Y9">
        <v>1.6864599630209074</v>
      </c>
      <c r="Z9">
        <v>1.6430806912505103</v>
      </c>
      <c r="AA9">
        <v>1.0118496054811446</v>
      </c>
      <c r="AB9">
        <v>0.66276487293380903</v>
      </c>
      <c r="AC9">
        <v>1.4371740547588006</v>
      </c>
      <c r="AD9">
        <v>2.2349802134548504</v>
      </c>
      <c r="AE9">
        <v>2.9025489856077682</v>
      </c>
      <c r="AF9">
        <v>2.2385523167283012</v>
      </c>
      <c r="AG9">
        <v>3.8697291259424742</v>
      </c>
      <c r="AH9">
        <v>2.2020894547828926</v>
      </c>
      <c r="AI9">
        <v>1.0217906063603392</v>
      </c>
      <c r="AJ9">
        <v>2.6079237854179849</v>
      </c>
      <c r="AK9">
        <v>1.9643452491202074</v>
      </c>
      <c r="AL9">
        <v>0.61155363711878485</v>
      </c>
      <c r="AM9">
        <v>1.8802921987784562</v>
      </c>
      <c r="AN9">
        <v>2.449708230958231</v>
      </c>
      <c r="AO9">
        <v>2.9919900683650216</v>
      </c>
      <c r="AP9">
        <v>1.8330890689378647</v>
      </c>
      <c r="AQ9">
        <v>1.977670390731217</v>
      </c>
      <c r="AR9">
        <v>1.3264897123007036</v>
      </c>
      <c r="AS9">
        <v>0.92417793085521183</v>
      </c>
      <c r="AT9">
        <v>0.28986153736350012</v>
      </c>
      <c r="AU9">
        <v>1.1842848180677541</v>
      </c>
    </row>
    <row r="10" spans="1:47" x14ac:dyDescent="0.55000000000000004">
      <c r="A10" s="1" t="s">
        <v>8</v>
      </c>
      <c r="E10">
        <v>1</v>
      </c>
      <c r="F10">
        <v>1</v>
      </c>
      <c r="R10">
        <v>57.203175850072938</v>
      </c>
      <c r="S10">
        <v>62.360569588065772</v>
      </c>
      <c r="T10">
        <v>94.85598804429047</v>
      </c>
      <c r="U10">
        <v>47.307448159119765</v>
      </c>
      <c r="V10">
        <v>50.943753550912184</v>
      </c>
      <c r="W10">
        <v>60.507396784662994</v>
      </c>
      <c r="X10">
        <v>42.839427088466216</v>
      </c>
      <c r="Y10">
        <v>54.771014080500635</v>
      </c>
      <c r="Z10">
        <v>73.109436658048708</v>
      </c>
      <c r="AA10">
        <v>49.336618650492795</v>
      </c>
      <c r="AB10">
        <v>19.834522682589384</v>
      </c>
      <c r="AC10">
        <v>57.695567144719682</v>
      </c>
      <c r="AD10">
        <v>31.976256145820841</v>
      </c>
      <c r="AE10">
        <v>14.568233050112712</v>
      </c>
      <c r="AF10">
        <v>30.676936045246901</v>
      </c>
      <c r="AG10">
        <v>53.406093890595429</v>
      </c>
      <c r="AH10">
        <v>24.269053578554068</v>
      </c>
      <c r="AI10">
        <v>22.914606000659411</v>
      </c>
      <c r="AJ10">
        <v>44.686423398720379</v>
      </c>
      <c r="AK10">
        <v>10.148175588071865</v>
      </c>
      <c r="AL10">
        <v>20.1124362169218</v>
      </c>
      <c r="AM10">
        <v>56.819995835646864</v>
      </c>
      <c r="AN10">
        <v>33.654215294840299</v>
      </c>
      <c r="AO10">
        <v>19.155811026835824</v>
      </c>
      <c r="AP10">
        <v>7.4703426153803614</v>
      </c>
      <c r="AQ10">
        <v>54.445971507950588</v>
      </c>
      <c r="AR10">
        <v>20.582821175143255</v>
      </c>
      <c r="AS10">
        <v>17.345496490772032</v>
      </c>
      <c r="AT10">
        <v>4.1083196536055002</v>
      </c>
      <c r="AU10">
        <v>11.534661229611041</v>
      </c>
    </row>
    <row r="11" spans="1:47" x14ac:dyDescent="0.55000000000000004">
      <c r="A11" s="1" t="s">
        <v>9</v>
      </c>
      <c r="E11">
        <v>1</v>
      </c>
      <c r="G11">
        <v>1</v>
      </c>
      <c r="R11">
        <v>29.65365839973067</v>
      </c>
      <c r="S11">
        <v>30.017799627055432</v>
      </c>
      <c r="T11">
        <v>39.615175599483734</v>
      </c>
      <c r="U11">
        <v>19.632881929750319</v>
      </c>
      <c r="V11">
        <v>17.565178965974372</v>
      </c>
      <c r="W11">
        <v>28.107781719375048</v>
      </c>
      <c r="X11">
        <v>23.736079629447126</v>
      </c>
      <c r="Y11">
        <v>24.920352723652396</v>
      </c>
      <c r="Z11">
        <v>38.664274050891279</v>
      </c>
      <c r="AA11">
        <v>21.954763709881224</v>
      </c>
      <c r="AB11">
        <v>52.424816136313993</v>
      </c>
      <c r="AC11">
        <v>39.579530638852674</v>
      </c>
      <c r="AD11">
        <v>26.938931526561937</v>
      </c>
      <c r="AE11">
        <v>26.533726374198025</v>
      </c>
      <c r="AF11">
        <v>28.848977594083099</v>
      </c>
      <c r="AG11">
        <v>51.421856092339205</v>
      </c>
      <c r="AH11">
        <v>30.102114847462545</v>
      </c>
      <c r="AI11">
        <v>22.801456703533855</v>
      </c>
      <c r="AJ11">
        <v>52.222632356043029</v>
      </c>
      <c r="AK11">
        <v>25.015743656232637</v>
      </c>
      <c r="AL11">
        <v>40.775928562952416</v>
      </c>
      <c r="AM11">
        <v>46.0534078289839</v>
      </c>
      <c r="AN11">
        <v>40.308277027027032</v>
      </c>
      <c r="AO11">
        <v>25.978708207203837</v>
      </c>
      <c r="AP11">
        <v>10.608218344716976</v>
      </c>
      <c r="AQ11">
        <v>53.250428562983977</v>
      </c>
      <c r="AR11">
        <v>20.786199934681274</v>
      </c>
      <c r="AS11">
        <v>23.877371978164806</v>
      </c>
      <c r="AT11">
        <v>6.6584588299669303</v>
      </c>
      <c r="AU11">
        <v>23.266154328732746</v>
      </c>
    </row>
    <row r="12" spans="1:47" x14ac:dyDescent="0.55000000000000004">
      <c r="A12" s="1" t="s">
        <v>10</v>
      </c>
      <c r="B12">
        <v>1</v>
      </c>
      <c r="M12">
        <v>1</v>
      </c>
      <c r="R12">
        <v>9.593479968578162</v>
      </c>
      <c r="S12">
        <v>11.285811154432954</v>
      </c>
      <c r="T12">
        <v>14.745092045377353</v>
      </c>
      <c r="U12">
        <v>13.170757511637749</v>
      </c>
      <c r="V12">
        <v>10.895776781768827</v>
      </c>
      <c r="W12">
        <v>15.628538002868142</v>
      </c>
      <c r="X12">
        <v>9.478992148746757</v>
      </c>
      <c r="Y12">
        <v>9.8691509031432236</v>
      </c>
      <c r="Z12">
        <v>21.409375425227921</v>
      </c>
      <c r="AA12">
        <v>10.335411226237611</v>
      </c>
      <c r="AB12">
        <v>21.755989223039393</v>
      </c>
      <c r="AC12">
        <v>23.110332464146026</v>
      </c>
      <c r="AD12">
        <v>12.781808370308189</v>
      </c>
      <c r="AE12">
        <v>5.2026183457603601</v>
      </c>
      <c r="AF12">
        <v>12.513595823363064</v>
      </c>
      <c r="AG12">
        <v>24.022619380061435</v>
      </c>
      <c r="AH12">
        <v>10.224181086081185</v>
      </c>
      <c r="AI12">
        <v>13.028654497497227</v>
      </c>
      <c r="AJ12">
        <v>23.411024397103283</v>
      </c>
      <c r="AK12">
        <v>9.2356917947768107</v>
      </c>
      <c r="AL12">
        <v>14.74130770143586</v>
      </c>
      <c r="AM12">
        <v>22.61504025541366</v>
      </c>
      <c r="AN12">
        <v>20.427671990171987</v>
      </c>
      <c r="AO12">
        <v>8.1937689194245102</v>
      </c>
      <c r="AP12">
        <v>3.8997041174681306</v>
      </c>
      <c r="AQ12">
        <v>22.71679375775847</v>
      </c>
      <c r="AR12">
        <v>5.6394554793503753</v>
      </c>
      <c r="AS12">
        <v>12.181570054587992</v>
      </c>
      <c r="AT12">
        <v>2.8030951871148861</v>
      </c>
      <c r="AU12">
        <v>9.4236198243412801</v>
      </c>
    </row>
    <row r="13" spans="1:47" x14ac:dyDescent="0.55000000000000004">
      <c r="A13" s="1" t="s">
        <v>11</v>
      </c>
      <c r="B13">
        <v>1</v>
      </c>
      <c r="N13">
        <v>1</v>
      </c>
      <c r="R13">
        <v>58.528083267871168</v>
      </c>
      <c r="S13">
        <v>59.274453297169018</v>
      </c>
      <c r="T13">
        <v>52.618707968208675</v>
      </c>
      <c r="U13">
        <v>67.783537875581885</v>
      </c>
      <c r="V13">
        <v>38.278833406981882</v>
      </c>
      <c r="W13">
        <v>48.894256170277004</v>
      </c>
      <c r="X13">
        <v>39.335107256660422</v>
      </c>
      <c r="Y13">
        <v>52.030294410467924</v>
      </c>
      <c r="Z13">
        <v>46.342189413525645</v>
      </c>
      <c r="AA13">
        <v>47.267851627214782</v>
      </c>
      <c r="AB13">
        <v>42.131180368455546</v>
      </c>
      <c r="AC13">
        <v>34.576271186440678</v>
      </c>
      <c r="AD13">
        <v>20.494813526801774</v>
      </c>
      <c r="AE13">
        <v>44.447719784983526</v>
      </c>
      <c r="AF13">
        <v>26.008810093539264</v>
      </c>
      <c r="AG13">
        <v>41.355611405876694</v>
      </c>
      <c r="AH13">
        <v>46.502158377770527</v>
      </c>
      <c r="AI13">
        <v>31.04187273326739</v>
      </c>
      <c r="AJ13">
        <v>40.843176545032698</v>
      </c>
      <c r="AK13">
        <v>53.171883682163369</v>
      </c>
      <c r="AL13">
        <v>26.150320398718407</v>
      </c>
      <c r="AM13">
        <v>36.066768461965573</v>
      </c>
      <c r="AN13">
        <v>20.410396191646189</v>
      </c>
      <c r="AO13">
        <v>50.04081493826741</v>
      </c>
      <c r="AP13">
        <v>12.863976993059204</v>
      </c>
      <c r="AQ13">
        <v>33.678400425607379</v>
      </c>
      <c r="AR13">
        <v>25.048989044268282</v>
      </c>
      <c r="AS13">
        <v>25.64254613984923</v>
      </c>
      <c r="AT13">
        <v>3.1938595865153565</v>
      </c>
      <c r="AU13">
        <v>39.829046424090336</v>
      </c>
    </row>
    <row r="14" spans="1:47" x14ac:dyDescent="0.55000000000000004">
      <c r="A14" s="1" t="s">
        <v>12</v>
      </c>
      <c r="D14">
        <v>1</v>
      </c>
      <c r="M14">
        <v>1</v>
      </c>
      <c r="R14">
        <v>0.30500925822017733</v>
      </c>
      <c r="S14">
        <v>0.61861332429225291</v>
      </c>
      <c r="T14">
        <v>0.5670385843353033</v>
      </c>
      <c r="U14">
        <v>0.49906898011002959</v>
      </c>
      <c r="V14">
        <v>0.37168581528943878</v>
      </c>
      <c r="W14">
        <v>0.41501245377009582</v>
      </c>
      <c r="X14">
        <v>0.46450510824217345</v>
      </c>
      <c r="Y14">
        <v>0.4244986488408477</v>
      </c>
      <c r="Z14">
        <v>0.54138318138522257</v>
      </c>
      <c r="AA14">
        <v>0.47406143823884539</v>
      </c>
      <c r="AB14">
        <v>0.41498580062622875</v>
      </c>
      <c r="AC14">
        <v>0.37328063885267276</v>
      </c>
      <c r="AD14">
        <v>0.4237543470440101</v>
      </c>
      <c r="AE14">
        <v>0.14493670886075949</v>
      </c>
      <c r="AF14">
        <v>0.31260876658690451</v>
      </c>
      <c r="AG14">
        <v>0.68588848552545845</v>
      </c>
      <c r="AH14">
        <v>0.39804839119236773</v>
      </c>
      <c r="AI14">
        <v>0.31385816623205348</v>
      </c>
      <c r="AJ14">
        <v>0.54242248470786758</v>
      </c>
      <c r="AK14">
        <v>0.28933135765882567</v>
      </c>
      <c r="AL14">
        <v>0.24902842055298446</v>
      </c>
      <c r="AM14">
        <v>0.43494933370349809</v>
      </c>
      <c r="AN14">
        <v>0.50035511363636365</v>
      </c>
      <c r="AO14">
        <v>0.17088704465834495</v>
      </c>
      <c r="AP14">
        <v>4.7661283632442E-2</v>
      </c>
      <c r="AQ14">
        <v>0.92081929420109954</v>
      </c>
      <c r="AR14">
        <v>0.25705887592411153</v>
      </c>
      <c r="AS14">
        <v>0.46640239147387574</v>
      </c>
      <c r="AT14">
        <v>1.9862964813360931E-2</v>
      </c>
      <c r="AU14">
        <v>0.23219102885821832</v>
      </c>
    </row>
    <row r="15" spans="1:47" x14ac:dyDescent="0.55000000000000004">
      <c r="A15" s="1" t="s">
        <v>13</v>
      </c>
      <c r="D15">
        <v>1</v>
      </c>
      <c r="N15">
        <v>1</v>
      </c>
      <c r="R15">
        <v>3.0682583323981594</v>
      </c>
      <c r="S15">
        <v>3.8337853873537888</v>
      </c>
      <c r="T15">
        <v>4.1907818762312345</v>
      </c>
      <c r="U15">
        <v>4.1056919170545916</v>
      </c>
      <c r="V15">
        <v>3.3827567704059085</v>
      </c>
      <c r="W15">
        <v>3.2271303494603365</v>
      </c>
      <c r="X15">
        <v>2.3017476429815051</v>
      </c>
      <c r="Y15">
        <v>2.6808419854928176</v>
      </c>
      <c r="Z15">
        <v>2.8295516396788676</v>
      </c>
      <c r="AA15">
        <v>2.9336197455985173</v>
      </c>
      <c r="AB15">
        <v>2.1089710915313478</v>
      </c>
      <c r="AC15">
        <v>1.9661831812255541</v>
      </c>
      <c r="AD15">
        <v>1.9429787744333853</v>
      </c>
      <c r="AE15">
        <v>2.6500780301716662</v>
      </c>
      <c r="AF15">
        <v>3.4524554056993693</v>
      </c>
      <c r="AG15">
        <v>2.9384250209438703</v>
      </c>
      <c r="AH15">
        <v>2.5615772481590309</v>
      </c>
      <c r="AI15">
        <v>1.4140664808320595</v>
      </c>
      <c r="AJ15">
        <v>2.3621950362089574</v>
      </c>
      <c r="AK15">
        <v>2.2890350064826821</v>
      </c>
      <c r="AL15">
        <v>1.6071110715557138</v>
      </c>
      <c r="AM15">
        <v>2.1809931982232094</v>
      </c>
      <c r="AN15">
        <v>1.755029176904177</v>
      </c>
      <c r="AO15">
        <v>2.562667936464746</v>
      </c>
      <c r="AP15">
        <v>1.0913779277161739</v>
      </c>
      <c r="AQ15">
        <v>1.9306762428326536</v>
      </c>
      <c r="AR15">
        <v>1.4396098690656454</v>
      </c>
      <c r="AS15">
        <v>1.3770470496490772</v>
      </c>
      <c r="AT15">
        <v>0.34152927461756238</v>
      </c>
      <c r="AU15">
        <v>2.1325282308657467</v>
      </c>
    </row>
    <row r="16" spans="1:47" x14ac:dyDescent="0.55000000000000004">
      <c r="A16" s="1" t="s">
        <v>14</v>
      </c>
      <c r="E16">
        <v>1</v>
      </c>
      <c r="K16">
        <v>1</v>
      </c>
      <c r="R16">
        <v>2.2995455055549319</v>
      </c>
      <c r="S16">
        <v>2.0100864553314119</v>
      </c>
      <c r="T16">
        <v>4.3550030568575506</v>
      </c>
      <c r="U16">
        <v>2.1406051629284808</v>
      </c>
      <c r="V16">
        <v>1.3667855564673947</v>
      </c>
      <c r="W16">
        <v>1.8190052079402219</v>
      </c>
      <c r="X16">
        <v>1.924871062054466</v>
      </c>
      <c r="Y16">
        <v>1.9383444744702032</v>
      </c>
      <c r="Z16">
        <v>3.209960538848823</v>
      </c>
      <c r="AA16">
        <v>2.3306096088507005</v>
      </c>
      <c r="AB16">
        <v>1.2067647272992064</v>
      </c>
      <c r="AC16">
        <v>3.7734680573663621</v>
      </c>
      <c r="AD16">
        <v>1.7137846264540113</v>
      </c>
      <c r="AE16">
        <v>8.7168371770417891E-2</v>
      </c>
      <c r="AF16">
        <v>1.8197329780291494</v>
      </c>
      <c r="AG16">
        <v>3.4985572000372334</v>
      </c>
      <c r="AH16">
        <v>0.29018391555120254</v>
      </c>
      <c r="AI16">
        <v>0.93516770074633571</v>
      </c>
      <c r="AJ16">
        <v>2.3208887013991424</v>
      </c>
      <c r="AK16">
        <v>0.204936099277644</v>
      </c>
      <c r="AL16">
        <v>0.73125074166370008</v>
      </c>
      <c r="AM16">
        <v>3.9484140755136039</v>
      </c>
      <c r="AN16">
        <v>1.6827587530712531</v>
      </c>
      <c r="AO16">
        <v>0.25556953845107305</v>
      </c>
      <c r="AP16">
        <v>0.58585432624505707</v>
      </c>
      <c r="AQ16">
        <v>4.4985813087426854</v>
      </c>
      <c r="AR16">
        <v>0.56658056471007401</v>
      </c>
      <c r="AS16">
        <v>0.63799714062906154</v>
      </c>
      <c r="AT16">
        <v>0.29682035543501534</v>
      </c>
      <c r="AU16">
        <v>0.27746235884567128</v>
      </c>
    </row>
    <row r="17" spans="1:47" x14ac:dyDescent="0.55000000000000004">
      <c r="A17" s="1" t="s">
        <v>15</v>
      </c>
      <c r="E17">
        <v>1</v>
      </c>
      <c r="L17">
        <v>1</v>
      </c>
      <c r="R17">
        <v>14.253450791156997</v>
      </c>
      <c r="S17">
        <v>11.757077470757755</v>
      </c>
      <c r="T17">
        <v>19.350757421370833</v>
      </c>
      <c r="U17">
        <v>12.768726195514176</v>
      </c>
      <c r="V17">
        <v>9.7539612398207183</v>
      </c>
      <c r="W17">
        <v>14.693561778247416</v>
      </c>
      <c r="X17">
        <v>9.2572517328602881</v>
      </c>
      <c r="Y17">
        <v>13.224292419286018</v>
      </c>
      <c r="Z17">
        <v>14.208565791264119</v>
      </c>
      <c r="AA17">
        <v>12.363462780445342</v>
      </c>
      <c r="AB17">
        <v>11.279399985436541</v>
      </c>
      <c r="AC17">
        <v>10.597294654498045</v>
      </c>
      <c r="AD17">
        <v>8.2001738817604028</v>
      </c>
      <c r="AE17">
        <v>1.3124674874284723</v>
      </c>
      <c r="AF17">
        <v>5.6465493800304545</v>
      </c>
      <c r="AG17">
        <v>19.885817121226225</v>
      </c>
      <c r="AH17">
        <v>2.7376936191823558</v>
      </c>
      <c r="AI17">
        <v>7.0829212001318824</v>
      </c>
      <c r="AJ17">
        <v>10.752829923363565</v>
      </c>
      <c r="AK17">
        <v>3.65354695313947</v>
      </c>
      <c r="AL17">
        <v>8.7419900320398725</v>
      </c>
      <c r="AM17">
        <v>11.630691282620766</v>
      </c>
      <c r="AN17">
        <v>9.7109183046683043</v>
      </c>
      <c r="AO17">
        <v>2.4925172613176421</v>
      </c>
      <c r="AP17">
        <v>1.766031579238448</v>
      </c>
      <c r="AQ17">
        <v>21.524945321274458</v>
      </c>
      <c r="AR17">
        <v>2.856135506665479</v>
      </c>
      <c r="AS17">
        <v>4.8640986482973751</v>
      </c>
      <c r="AT17">
        <v>0.88716008850189143</v>
      </c>
      <c r="AU17">
        <v>3.6657779171894602</v>
      </c>
    </row>
    <row r="18" spans="1:47" x14ac:dyDescent="0.55000000000000004">
      <c r="A18" s="1" t="s">
        <v>16</v>
      </c>
      <c r="E18">
        <v>1</v>
      </c>
      <c r="M18">
        <v>1</v>
      </c>
      <c r="R18">
        <v>41.723010885422511</v>
      </c>
      <c r="S18">
        <v>51.839294795728087</v>
      </c>
      <c r="T18">
        <v>42.486923442700899</v>
      </c>
      <c r="U18">
        <v>39.721752010156578</v>
      </c>
      <c r="V18">
        <v>45.674199861119881</v>
      </c>
      <c r="W18">
        <v>44.060872518680654</v>
      </c>
      <c r="X18">
        <v>39.577379192536384</v>
      </c>
      <c r="Y18">
        <v>44.156592234390558</v>
      </c>
      <c r="Z18">
        <v>46.240134712205744</v>
      </c>
      <c r="AA18">
        <v>40.183360008985481</v>
      </c>
      <c r="AB18">
        <v>33.629760431078424</v>
      </c>
      <c r="AC18">
        <v>37.432366362451106</v>
      </c>
      <c r="AD18">
        <v>39.470410121117638</v>
      </c>
      <c r="AE18">
        <v>23.854690480319057</v>
      </c>
      <c r="AF18">
        <v>35.773330432891015</v>
      </c>
      <c r="AG18">
        <v>81.114834465853733</v>
      </c>
      <c r="AH18">
        <v>39.691478942213514</v>
      </c>
      <c r="AI18">
        <v>51.156970296436178</v>
      </c>
      <c r="AJ18">
        <v>50.11600928074246</v>
      </c>
      <c r="AK18">
        <v>34.736988331172441</v>
      </c>
      <c r="AL18">
        <v>23.771063249080338</v>
      </c>
      <c r="AM18">
        <v>37.762874791782345</v>
      </c>
      <c r="AN18">
        <v>43.147266584766584</v>
      </c>
      <c r="AO18">
        <v>22.858916363389</v>
      </c>
      <c r="AP18">
        <v>9.8920167021541356</v>
      </c>
      <c r="AQ18">
        <v>71.946119288289893</v>
      </c>
      <c r="AR18">
        <v>35.546005166117396</v>
      </c>
      <c r="AS18">
        <v>36.413926436184042</v>
      </c>
      <c r="AT18">
        <v>4.098446458734804</v>
      </c>
      <c r="AU18">
        <v>30.079203262233374</v>
      </c>
    </row>
    <row r="19" spans="1:47" x14ac:dyDescent="0.55000000000000004">
      <c r="A19" s="1" t="s">
        <v>17</v>
      </c>
      <c r="E19">
        <v>1</v>
      </c>
      <c r="N19">
        <v>1</v>
      </c>
      <c r="R19">
        <v>236.80002244417011</v>
      </c>
      <c r="S19">
        <v>299.16935073741314</v>
      </c>
      <c r="T19">
        <v>264.34175667413899</v>
      </c>
      <c r="U19">
        <v>216.48328396106643</v>
      </c>
      <c r="V19">
        <v>204.6430149611767</v>
      </c>
      <c r="W19">
        <v>228.21533700656653</v>
      </c>
      <c r="X19">
        <v>202.99103183206859</v>
      </c>
      <c r="Y19">
        <v>236.28929028587683</v>
      </c>
      <c r="Z19">
        <v>224.49482922846644</v>
      </c>
      <c r="AA19">
        <v>206.70120461629179</v>
      </c>
      <c r="AB19">
        <v>192.72009029345372</v>
      </c>
      <c r="AC19">
        <v>201.54823989569749</v>
      </c>
      <c r="AD19">
        <v>143.12267657992567</v>
      </c>
      <c r="AE19">
        <v>217.87757933067451</v>
      </c>
      <c r="AF19">
        <v>176.45339351751142</v>
      </c>
      <c r="AG19">
        <v>245.81122591454903</v>
      </c>
      <c r="AH19">
        <v>286.26618783327893</v>
      </c>
      <c r="AI19">
        <v>195.80073734376404</v>
      </c>
      <c r="AJ19">
        <v>279.08141742248472</v>
      </c>
      <c r="AK19">
        <v>298.379329505464</v>
      </c>
      <c r="AL19">
        <v>153.42055298445473</v>
      </c>
      <c r="AM19">
        <v>198.3186424208773</v>
      </c>
      <c r="AN19">
        <v>173.01712223587225</v>
      </c>
      <c r="AO19">
        <v>220.85133158736099</v>
      </c>
      <c r="AP19">
        <v>100.35810082128143</v>
      </c>
      <c r="AQ19">
        <v>179.42749896553764</v>
      </c>
      <c r="AR19">
        <v>179.88628603663787</v>
      </c>
      <c r="AS19">
        <v>199.77417468157006</v>
      </c>
      <c r="AT19">
        <v>32.602360050436566</v>
      </c>
      <c r="AU19">
        <v>228.12107904642409</v>
      </c>
    </row>
    <row r="20" spans="1:47" x14ac:dyDescent="0.55000000000000004">
      <c r="A20" s="1" t="s">
        <v>18</v>
      </c>
      <c r="F20">
        <v>1</v>
      </c>
      <c r="N20">
        <v>1</v>
      </c>
      <c r="R20">
        <v>33.392015486477391</v>
      </c>
      <c r="S20">
        <v>28.428547211391763</v>
      </c>
      <c r="T20">
        <v>37.974662047415258</v>
      </c>
      <c r="U20">
        <v>25.381929750317394</v>
      </c>
      <c r="V20">
        <v>32.228079035414432</v>
      </c>
      <c r="W20">
        <v>29.948486678239867</v>
      </c>
      <c r="X20">
        <v>28.711277553299823</v>
      </c>
      <c r="Y20">
        <v>23.591238799601761</v>
      </c>
      <c r="Z20">
        <v>33.81667573819567</v>
      </c>
      <c r="AA20">
        <v>24.714991716508017</v>
      </c>
      <c r="AB20">
        <v>26.56193111483288</v>
      </c>
      <c r="AC20">
        <v>28.351531942633638</v>
      </c>
      <c r="AD20">
        <v>25.868659311668061</v>
      </c>
      <c r="AE20">
        <v>18.35096237211722</v>
      </c>
      <c r="AF20">
        <v>9.9514629105938646</v>
      </c>
      <c r="AG20">
        <v>32.053430140556642</v>
      </c>
      <c r="AH20">
        <v>29.857256865092317</v>
      </c>
      <c r="AI20">
        <v>24.361568204298177</v>
      </c>
      <c r="AJ20">
        <v>39.513464107431624</v>
      </c>
      <c r="AK20">
        <v>29.934247082793107</v>
      </c>
      <c r="AL20">
        <v>21.51047229144417</v>
      </c>
      <c r="AM20">
        <v>34.911160466407551</v>
      </c>
      <c r="AN20">
        <v>31.437154484029485</v>
      </c>
      <c r="AO20">
        <v>19.60562565899119</v>
      </c>
      <c r="AP20">
        <v>19.622265851837515</v>
      </c>
      <c r="AQ20">
        <v>26.26943311461843</v>
      </c>
      <c r="AR20">
        <v>15.534722840770762</v>
      </c>
      <c r="AS20">
        <v>21.230829217572133</v>
      </c>
      <c r="AT20">
        <v>6.7399424261889465</v>
      </c>
      <c r="AU20">
        <v>29.368726474278546</v>
      </c>
    </row>
    <row r="21" spans="1:47" x14ac:dyDescent="0.55000000000000004">
      <c r="A21" s="1" t="s">
        <v>19</v>
      </c>
      <c r="B21">
        <v>1</v>
      </c>
      <c r="Q21">
        <v>1</v>
      </c>
      <c r="R21">
        <v>2.0119795758051846</v>
      </c>
      <c r="S21">
        <v>3.8581115443295477</v>
      </c>
      <c r="T21">
        <v>2.9945316214931053</v>
      </c>
      <c r="U21">
        <v>3.3788616165890817</v>
      </c>
      <c r="V21">
        <v>0.27387002083201822</v>
      </c>
      <c r="W21">
        <v>2.0688353838025511</v>
      </c>
      <c r="X21">
        <v>2.229312440458592</v>
      </c>
      <c r="Y21">
        <v>2.0731048215047645</v>
      </c>
      <c r="Z21">
        <v>6.4748605252415299</v>
      </c>
      <c r="AA21">
        <v>1.3318170331058883</v>
      </c>
      <c r="AB21">
        <v>1.7714628995849413</v>
      </c>
      <c r="AC21">
        <v>1.9893252933507171</v>
      </c>
      <c r="AD21">
        <v>0.1115691329895671</v>
      </c>
      <c r="AE21">
        <v>2.5470782035720481</v>
      </c>
      <c r="AF21">
        <v>1.5567217750706982E-2</v>
      </c>
      <c r="AG21">
        <v>3.4694684911104905</v>
      </c>
      <c r="AH21">
        <v>9.4968621902999963</v>
      </c>
      <c r="AI21">
        <v>2.7383628570572189</v>
      </c>
      <c r="AJ21">
        <v>5.1690923152640087</v>
      </c>
      <c r="AK21">
        <v>4.1858677532876456</v>
      </c>
      <c r="AL21">
        <v>0.71480064079743677</v>
      </c>
      <c r="AM21">
        <v>1.67979594669628</v>
      </c>
      <c r="AN21">
        <v>2.4621851965601969</v>
      </c>
      <c r="AO21">
        <v>2.830090813237645</v>
      </c>
      <c r="AP21">
        <v>4.590257998506761E-2</v>
      </c>
      <c r="AQ21">
        <v>3.8249246320269554</v>
      </c>
      <c r="AR21">
        <v>1.0035331492532882</v>
      </c>
      <c r="AS21">
        <v>2.8076260722641018</v>
      </c>
      <c r="AT21">
        <v>0.56202864416054055</v>
      </c>
      <c r="AU21">
        <v>2.5577948557089081</v>
      </c>
    </row>
    <row r="22" spans="1:47" x14ac:dyDescent="0.55000000000000004">
      <c r="A22" s="1" t="s">
        <v>20</v>
      </c>
      <c r="G22">
        <v>1</v>
      </c>
      <c r="N22">
        <v>1</v>
      </c>
      <c r="R22">
        <v>9.5296543597800465</v>
      </c>
      <c r="S22">
        <v>12.836073910832344</v>
      </c>
      <c r="T22">
        <v>11.130357991984239</v>
      </c>
      <c r="U22">
        <v>9.1004020313161238</v>
      </c>
      <c r="V22">
        <v>7.1521684237106236</v>
      </c>
      <c r="W22">
        <v>8.4500717035247952</v>
      </c>
      <c r="X22">
        <v>8.1129890608061501</v>
      </c>
      <c r="Y22">
        <v>8.8365808562082204</v>
      </c>
      <c r="Z22">
        <v>14.763913457613281</v>
      </c>
      <c r="AA22">
        <v>7.8622974756409167</v>
      </c>
      <c r="AB22">
        <v>6.5687577368382728</v>
      </c>
      <c r="AC22">
        <v>5.8106258148631031</v>
      </c>
      <c r="AD22">
        <v>4.1936982851660876</v>
      </c>
      <c r="AE22">
        <v>4.5587827293220045</v>
      </c>
      <c r="AF22">
        <v>5.5264982597346091</v>
      </c>
      <c r="AG22">
        <v>5.3141580564088242</v>
      </c>
      <c r="AH22">
        <v>15.2374215547575</v>
      </c>
      <c r="AI22">
        <v>6.1978838833438239</v>
      </c>
      <c r="AJ22">
        <v>11.987625676720805</v>
      </c>
      <c r="AK22">
        <v>10.860344508242267</v>
      </c>
      <c r="AL22">
        <v>6.026610893556426</v>
      </c>
      <c r="AM22">
        <v>6.6641796224319814</v>
      </c>
      <c r="AN22">
        <v>6.2408822174447174</v>
      </c>
      <c r="AO22">
        <v>5.3868916023264521</v>
      </c>
      <c r="AP22">
        <v>1.6862539059259465</v>
      </c>
      <c r="AQ22">
        <v>6.0926878288112549</v>
      </c>
      <c r="AR22">
        <v>6.4108844749265161</v>
      </c>
      <c r="AS22">
        <v>4.8854626982063953</v>
      </c>
      <c r="AT22">
        <v>0.89637903551971077</v>
      </c>
      <c r="AU22">
        <v>8.6166875784190715</v>
      </c>
    </row>
    <row r="23" spans="1:47" x14ac:dyDescent="0.55000000000000004">
      <c r="A23" s="1" t="s">
        <v>21</v>
      </c>
      <c r="H23">
        <v>1</v>
      </c>
      <c r="M23">
        <v>1</v>
      </c>
      <c r="R23">
        <v>0.14726181124452925</v>
      </c>
      <c r="S23">
        <v>0.23376843532802172</v>
      </c>
      <c r="T23">
        <v>0.22007676108959989</v>
      </c>
      <c r="U23">
        <v>0.22452391028353785</v>
      </c>
      <c r="V23">
        <v>0.16351556088630767</v>
      </c>
      <c r="W23">
        <v>0.22458298739527513</v>
      </c>
      <c r="X23">
        <v>0.17836142045267897</v>
      </c>
      <c r="Y23">
        <v>0.20434504337932013</v>
      </c>
      <c r="Z23">
        <v>0.27740168730439518</v>
      </c>
      <c r="AA23">
        <v>0.18300901356246316</v>
      </c>
      <c r="AB23">
        <v>0.44302046166169079</v>
      </c>
      <c r="AC23">
        <v>0.31967894393741852</v>
      </c>
      <c r="AD23">
        <v>0.28531598513011153</v>
      </c>
      <c r="AE23">
        <v>0.12568059649731228</v>
      </c>
      <c r="AF23">
        <v>0.2373694800957146</v>
      </c>
      <c r="AG23">
        <v>0.55205715349529927</v>
      </c>
      <c r="AH23">
        <v>0.24542931766242246</v>
      </c>
      <c r="AI23">
        <v>0.20387854809219794</v>
      </c>
      <c r="AJ23">
        <v>0.26823630738943965</v>
      </c>
      <c r="AK23">
        <v>0.44948138544174848</v>
      </c>
      <c r="AL23">
        <v>0.17889670107986236</v>
      </c>
      <c r="AM23">
        <v>0.34169385063853419</v>
      </c>
      <c r="AN23">
        <v>0.38689150798525801</v>
      </c>
      <c r="AO23">
        <v>0.30862045508656172</v>
      </c>
      <c r="AP23">
        <v>7.3465973508834992E-2</v>
      </c>
      <c r="AQ23">
        <v>0.54136371697109409</v>
      </c>
      <c r="AR23">
        <v>0.22082925091297761</v>
      </c>
      <c r="AS23">
        <v>0.16550233948531323</v>
      </c>
      <c r="AT23">
        <v>2.2039231080341636E-2</v>
      </c>
      <c r="AU23">
        <v>0.24275407779171895</v>
      </c>
    </row>
    <row r="24" spans="1:47" x14ac:dyDescent="0.55000000000000004">
      <c r="A24" s="1" t="s">
        <v>22</v>
      </c>
      <c r="H24">
        <v>1</v>
      </c>
      <c r="N24">
        <v>1</v>
      </c>
      <c r="R24">
        <v>1.2222253394680731</v>
      </c>
      <c r="S24">
        <v>1.4993219189693168</v>
      </c>
      <c r="T24">
        <v>1.5336084505128726</v>
      </c>
      <c r="U24">
        <v>1.0984976724502751</v>
      </c>
      <c r="V24">
        <v>1.0548576478757654</v>
      </c>
      <c r="W24">
        <v>1.2730206053287041</v>
      </c>
      <c r="X24">
        <v>1.0408659373870766</v>
      </c>
      <c r="Y24">
        <v>0.9169392689517849</v>
      </c>
      <c r="Z24">
        <v>1.218107905837529</v>
      </c>
      <c r="AA24">
        <v>0.99984556201387131</v>
      </c>
      <c r="AB24">
        <v>1.6751620184955944</v>
      </c>
      <c r="AC24">
        <v>1.1420306388526729</v>
      </c>
      <c r="AD24">
        <v>0.76567933805012589</v>
      </c>
      <c r="AE24">
        <v>1.3319750303450668</v>
      </c>
      <c r="AF24">
        <v>1.9168751359582337</v>
      </c>
      <c r="AG24">
        <v>1.67217412889013</v>
      </c>
      <c r="AH24">
        <v>2.0035731127797729</v>
      </c>
      <c r="AI24">
        <v>0.7698648203099242</v>
      </c>
      <c r="AJ24">
        <v>1.6164838641636785</v>
      </c>
      <c r="AK24">
        <v>3.0651972587516205</v>
      </c>
      <c r="AL24">
        <v>1.5884211463154145</v>
      </c>
      <c r="AM24">
        <v>1.0888048306496392</v>
      </c>
      <c r="AN24">
        <v>1.0325168918918919</v>
      </c>
      <c r="AO24">
        <v>1.5564096459304104</v>
      </c>
      <c r="AP24">
        <v>0.51473190830406768</v>
      </c>
      <c r="AQ24">
        <v>1.229606313176095</v>
      </c>
      <c r="AR24">
        <v>1.1156141444731451</v>
      </c>
      <c r="AS24">
        <v>0.70364082401871586</v>
      </c>
      <c r="AT24">
        <v>0.18888730283348798</v>
      </c>
      <c r="AU24">
        <v>2.0173306148055206</v>
      </c>
    </row>
    <row r="25" spans="1:47" x14ac:dyDescent="0.55000000000000004">
      <c r="A25" s="1" t="s">
        <v>23</v>
      </c>
      <c r="I25">
        <v>1</v>
      </c>
      <c r="N25">
        <v>1</v>
      </c>
      <c r="R25">
        <v>0.19568510829312086</v>
      </c>
      <c r="S25">
        <v>0.12903034412612308</v>
      </c>
      <c r="T25">
        <v>0.27820800217376535</v>
      </c>
      <c r="U25">
        <v>0.11380660177740161</v>
      </c>
      <c r="V25">
        <v>0.20648948929991792</v>
      </c>
      <c r="W25">
        <v>0.31040078496490303</v>
      </c>
      <c r="X25">
        <v>0.17312177655136166</v>
      </c>
      <c r="Y25">
        <v>0.10718247759920352</v>
      </c>
      <c r="Z25">
        <v>0.16367873180024492</v>
      </c>
      <c r="AA25">
        <v>0.21185381742622075</v>
      </c>
      <c r="AB25">
        <v>0.28761923833102748</v>
      </c>
      <c r="AC25">
        <v>0.17962027379400261</v>
      </c>
      <c r="AD25">
        <v>0.34750869408802015</v>
      </c>
      <c r="AE25">
        <v>6.9348014565632041E-2</v>
      </c>
      <c r="AF25">
        <v>0.57687078529475744</v>
      </c>
      <c r="AG25">
        <v>0.33196810326103821</v>
      </c>
      <c r="AH25">
        <v>0.30259005332462729</v>
      </c>
      <c r="AI25">
        <v>0.19528369750921679</v>
      </c>
      <c r="AJ25">
        <v>0.2390933698938339</v>
      </c>
      <c r="AK25">
        <v>0.23379329505463972</v>
      </c>
      <c r="AL25">
        <v>0.25579239349709265</v>
      </c>
      <c r="AM25">
        <v>0.28306322876179901</v>
      </c>
      <c r="AN25">
        <v>0.46634098587223594</v>
      </c>
      <c r="AO25">
        <v>0.11153532192782559</v>
      </c>
      <c r="AP25">
        <v>0.15632690871885629</v>
      </c>
      <c r="AQ25">
        <v>0.24675622155228469</v>
      </c>
      <c r="AR25">
        <v>0.13410379739318903</v>
      </c>
      <c r="AS25">
        <v>0.21130101377696908</v>
      </c>
      <c r="AT25">
        <v>3.0039492779482788E-2</v>
      </c>
      <c r="AU25">
        <v>0.25749686323713927</v>
      </c>
    </row>
    <row r="26" spans="1:47" x14ac:dyDescent="0.55000000000000004">
      <c r="A26" s="1" t="s">
        <v>24</v>
      </c>
      <c r="J26">
        <v>1</v>
      </c>
      <c r="M26">
        <v>1</v>
      </c>
      <c r="R26">
        <v>0.44360902255639095</v>
      </c>
      <c r="S26">
        <v>0.40329716901169688</v>
      </c>
      <c r="T26">
        <v>0.65685924869234424</v>
      </c>
      <c r="U26">
        <v>0.44649809564113413</v>
      </c>
      <c r="V26">
        <v>0.41509374408181299</v>
      </c>
      <c r="W26">
        <v>0.45978941806928825</v>
      </c>
      <c r="X26">
        <v>0.33532078446831576</v>
      </c>
      <c r="Y26">
        <v>0.47222301237377329</v>
      </c>
      <c r="Z26">
        <v>0.41557524833310655</v>
      </c>
      <c r="AA26">
        <v>0.4607446718894786</v>
      </c>
      <c r="AB26">
        <v>0.91340202432097872</v>
      </c>
      <c r="AC26">
        <v>0.55154009126466752</v>
      </c>
      <c r="AD26">
        <v>0.47156433625134908</v>
      </c>
      <c r="AE26">
        <v>0.13447199583839084</v>
      </c>
      <c r="AF26">
        <v>0.81398194474657393</v>
      </c>
      <c r="AG26">
        <v>1.2768779670483106</v>
      </c>
      <c r="AH26">
        <v>0.40772481590307258</v>
      </c>
      <c r="AI26">
        <v>0.72479992806402305</v>
      </c>
      <c r="AJ26">
        <v>0.61097342332841176</v>
      </c>
      <c r="AK26">
        <v>0.95369512872754203</v>
      </c>
      <c r="AL26">
        <v>0.41421175981962738</v>
      </c>
      <c r="AM26">
        <v>0.75831135480288725</v>
      </c>
      <c r="AN26">
        <v>0.60315571253071254</v>
      </c>
      <c r="AO26">
        <v>0.20081799938777592</v>
      </c>
      <c r="AP26">
        <v>0.18375826120620525</v>
      </c>
      <c r="AQ26">
        <v>1.3562540639593308</v>
      </c>
      <c r="AR26">
        <v>0.25500282058133666</v>
      </c>
      <c r="AS26">
        <v>0.38396802703405247</v>
      </c>
      <c r="AT26">
        <v>7.7724644921847122E-2</v>
      </c>
      <c r="AU26">
        <v>0.70520702634880805</v>
      </c>
    </row>
    <row r="27" spans="1:47" x14ac:dyDescent="0.55000000000000004">
      <c r="A27" s="1" t="s">
        <v>25</v>
      </c>
      <c r="E27">
        <v>1</v>
      </c>
      <c r="O27">
        <v>1</v>
      </c>
      <c r="R27">
        <v>4.8085231736056562</v>
      </c>
      <c r="S27">
        <v>4.7283437870825562</v>
      </c>
      <c r="T27">
        <v>4.4534168874397126</v>
      </c>
      <c r="U27">
        <v>3.855797714769361</v>
      </c>
      <c r="V27">
        <v>3.6086736948424973</v>
      </c>
      <c r="W27">
        <v>4.4935466827685104</v>
      </c>
      <c r="X27">
        <v>3.0894188758582177</v>
      </c>
      <c r="Y27">
        <v>3.9623097710140804</v>
      </c>
      <c r="Z27">
        <v>3.6037215947747994</v>
      </c>
      <c r="AA27">
        <v>3.964142307584309</v>
      </c>
      <c r="AB27">
        <v>8.6210223549115277</v>
      </c>
      <c r="AC27">
        <v>4.866769882659713</v>
      </c>
      <c r="AD27">
        <v>3.4500539633049527</v>
      </c>
      <c r="AE27">
        <v>4.5555748222646093</v>
      </c>
      <c r="AF27">
        <v>6.5013867739830324</v>
      </c>
      <c r="AG27">
        <v>7.9912501163548351</v>
      </c>
      <c r="AH27">
        <v>5.6564007690354412</v>
      </c>
      <c r="AI27">
        <v>7.5083175973383698</v>
      </c>
      <c r="AJ27">
        <v>5.3808092526189979</v>
      </c>
      <c r="AK27">
        <v>15.393591405815894</v>
      </c>
      <c r="AL27">
        <v>7.4900617064198416</v>
      </c>
      <c r="AM27">
        <v>4.8984938922820653</v>
      </c>
      <c r="AN27">
        <v>3.8740018427518423</v>
      </c>
      <c r="AO27">
        <v>5.3824699840141497</v>
      </c>
      <c r="AP27">
        <v>2.2222299034925199</v>
      </c>
      <c r="AQ27">
        <v>6.8550127091091806</v>
      </c>
      <c r="AR27">
        <v>3.7310353018022031</v>
      </c>
      <c r="AS27">
        <v>6.2374902521445277</v>
      </c>
      <c r="AT27">
        <v>0.56092237051840221</v>
      </c>
      <c r="AU27">
        <v>10.595200752823086</v>
      </c>
    </row>
    <row r="28" spans="1:47" x14ac:dyDescent="0.55000000000000004">
      <c r="A28" s="1" t="s">
        <v>26</v>
      </c>
      <c r="E28">
        <v>1</v>
      </c>
      <c r="P28">
        <v>1</v>
      </c>
      <c r="R28">
        <v>3.4608208955223883</v>
      </c>
      <c r="S28">
        <v>3.5582302085099169</v>
      </c>
      <c r="T28">
        <v>5.2391141906120504</v>
      </c>
      <c r="U28">
        <v>2.4599026661024119</v>
      </c>
      <c r="V28">
        <v>3.820781516318414</v>
      </c>
      <c r="W28">
        <v>4.3300437768888225</v>
      </c>
      <c r="X28">
        <v>2.863818534213725</v>
      </c>
      <c r="Y28">
        <v>2.38550704025032</v>
      </c>
      <c r="Z28">
        <v>5.0375901483194996</v>
      </c>
      <c r="AA28">
        <v>3.9826748659197482</v>
      </c>
      <c r="AB28">
        <v>6.0739641738877159</v>
      </c>
      <c r="AC28">
        <v>4.4498859191655802</v>
      </c>
      <c r="AD28">
        <v>4.4100011991845545</v>
      </c>
      <c r="AE28">
        <v>3.7256805964973125</v>
      </c>
      <c r="AF28">
        <v>7.985506852294975</v>
      </c>
      <c r="AG28">
        <v>6.2449191721741286</v>
      </c>
      <c r="AH28">
        <v>6.7612543983748692</v>
      </c>
      <c r="AI28">
        <v>6.0095764769355275</v>
      </c>
      <c r="AJ28">
        <v>6.2951733108345636</v>
      </c>
      <c r="AK28">
        <v>11.261344693461753</v>
      </c>
      <c r="AL28">
        <v>6.1225821763379615</v>
      </c>
      <c r="AM28">
        <v>4.437378539700167</v>
      </c>
      <c r="AN28">
        <v>5.8831772113022112</v>
      </c>
      <c r="AO28">
        <v>3.9736743648175232</v>
      </c>
      <c r="AP28">
        <v>3.7136023006940801</v>
      </c>
      <c r="AQ28">
        <v>5.2018679434887982</v>
      </c>
      <c r="AR28">
        <v>4.5683026038419294</v>
      </c>
      <c r="AS28">
        <v>5.6358851052768388</v>
      </c>
      <c r="AT28">
        <v>1.0588704113434684</v>
      </c>
      <c r="AU28">
        <v>8.4371079046424082</v>
      </c>
    </row>
    <row r="29" spans="1:47" x14ac:dyDescent="0.55000000000000004">
      <c r="A29" s="1" t="s">
        <v>27</v>
      </c>
      <c r="E29">
        <v>1</v>
      </c>
      <c r="Q29">
        <v>1</v>
      </c>
      <c r="R29">
        <v>3.4751991920098755</v>
      </c>
      <c r="S29">
        <v>4.1144261739277841</v>
      </c>
      <c r="T29">
        <v>5.7284661368113579</v>
      </c>
      <c r="U29">
        <v>3.3332628015234871</v>
      </c>
      <c r="V29">
        <v>3.0570986680133827</v>
      </c>
      <c r="W29">
        <v>5.8740282285455505</v>
      </c>
      <c r="X29">
        <v>5.2094215038927763</v>
      </c>
      <c r="Y29">
        <v>4.0903854359266107</v>
      </c>
      <c r="Z29">
        <v>7.7309838073207242</v>
      </c>
      <c r="AA29">
        <v>4.167579254766518</v>
      </c>
      <c r="AB29">
        <v>3.9590766766183645</v>
      </c>
      <c r="AC29">
        <v>2.4066981747066492</v>
      </c>
      <c r="AD29">
        <v>2.5002248471039694</v>
      </c>
      <c r="AE29">
        <v>4.0524536153979538</v>
      </c>
      <c r="AF29">
        <v>2.8870730911463998</v>
      </c>
      <c r="AG29">
        <v>3.5140711781314962</v>
      </c>
      <c r="AH29">
        <v>11.476584321834077</v>
      </c>
      <c r="AI29">
        <v>3.3950034469322299</v>
      </c>
      <c r="AJ29">
        <v>4.7301905364550372</v>
      </c>
      <c r="AK29">
        <v>16.071494721244676</v>
      </c>
      <c r="AL29">
        <v>6.8184852260590958</v>
      </c>
      <c r="AM29">
        <v>4.0892212659633538</v>
      </c>
      <c r="AN29">
        <v>3.4630297911547911</v>
      </c>
      <c r="AO29">
        <v>3.5268358219108196</v>
      </c>
      <c r="AP29">
        <v>1.2834941791333683</v>
      </c>
      <c r="AQ29">
        <v>2.8319885322456702</v>
      </c>
      <c r="AR29">
        <v>5.7052937858139607</v>
      </c>
      <c r="AS29">
        <v>5.2540940992981549</v>
      </c>
      <c r="AT29">
        <v>0.57108700306901716</v>
      </c>
      <c r="AU29">
        <v>7.497333751568382</v>
      </c>
    </row>
    <row r="30" spans="1:47" x14ac:dyDescent="0.55000000000000004">
      <c r="A30" s="1" t="s">
        <v>28</v>
      </c>
      <c r="F30">
        <v>1</v>
      </c>
      <c r="Q30">
        <v>1</v>
      </c>
      <c r="R30">
        <v>2.0710357984513523</v>
      </c>
      <c r="S30">
        <v>1.204271910493304</v>
      </c>
      <c r="T30">
        <v>3.8879831533183888</v>
      </c>
      <c r="U30">
        <v>1.8852094794752434</v>
      </c>
      <c r="V30">
        <v>1.533757338551859</v>
      </c>
      <c r="W30">
        <v>1.9239187863234961</v>
      </c>
      <c r="X30">
        <v>1.1613448966853914</v>
      </c>
      <c r="Y30">
        <v>1.3757644716256578</v>
      </c>
      <c r="Z30">
        <v>3.9530038100421825</v>
      </c>
      <c r="AA30">
        <v>1.3945750147418077</v>
      </c>
      <c r="AB30">
        <v>0.73119493191582319</v>
      </c>
      <c r="AC30">
        <v>0.43388200782268577</v>
      </c>
      <c r="AD30">
        <v>0.67287744333852983</v>
      </c>
      <c r="AE30">
        <v>0.26853650078030172</v>
      </c>
      <c r="AF30">
        <v>0.45134054818359798</v>
      </c>
      <c r="AG30">
        <v>0.74737038071302242</v>
      </c>
      <c r="AH30">
        <v>1.4546377915623754</v>
      </c>
      <c r="AI30">
        <v>0.52441327218775291</v>
      </c>
      <c r="AJ30">
        <v>1.3392041060254516</v>
      </c>
      <c r="AK30">
        <v>1.1151139099833303</v>
      </c>
      <c r="AL30">
        <v>1.4836240655037378</v>
      </c>
      <c r="AM30">
        <v>0.56715887007218213</v>
      </c>
      <c r="AN30">
        <v>0.61364596130221127</v>
      </c>
      <c r="AO30">
        <v>0.41962008094962755</v>
      </c>
      <c r="AP30">
        <v>0.16854243287337886</v>
      </c>
      <c r="AQ30">
        <v>0.40071377903883665</v>
      </c>
      <c r="AR30">
        <v>0.51535732311985982</v>
      </c>
      <c r="AS30">
        <v>0.38587698206394594</v>
      </c>
      <c r="AT30">
        <v>0.14043132776627887</v>
      </c>
      <c r="AU30">
        <v>0.96651505646173153</v>
      </c>
    </row>
    <row r="31" spans="1:47" x14ac:dyDescent="0.55000000000000004">
      <c r="A31" s="1" t="s">
        <v>29</v>
      </c>
      <c r="B31">
        <v>1</v>
      </c>
      <c r="F31">
        <v>1</v>
      </c>
      <c r="R31">
        <v>9.1417910447761194E-2</v>
      </c>
      <c r="S31">
        <v>9.6304458382776736E-2</v>
      </c>
      <c r="T31">
        <v>0.10507098702533794</v>
      </c>
      <c r="U31">
        <v>8.4603258569614898E-2</v>
      </c>
      <c r="V31">
        <v>4.1795025566567771E-2</v>
      </c>
      <c r="W31">
        <v>4.0629481470299642E-2</v>
      </c>
      <c r="X31">
        <v>7.663266646956407E-2</v>
      </c>
      <c r="Y31">
        <v>0.11494808704309487</v>
      </c>
      <c r="Z31">
        <v>0.12670941624710844</v>
      </c>
      <c r="AA31">
        <v>3.2714177407126607E-2</v>
      </c>
      <c r="AB31">
        <v>0.42689142940362629</v>
      </c>
      <c r="AC31">
        <v>0.79304921773142112</v>
      </c>
      <c r="AD31">
        <v>0.16580974937042811</v>
      </c>
      <c r="AE31">
        <v>5.1393272065198538E-2</v>
      </c>
      <c r="AF31">
        <v>0.14775261039808571</v>
      </c>
      <c r="AG31">
        <v>0.35050730708368238</v>
      </c>
      <c r="AH31">
        <v>8.565948416585048E-2</v>
      </c>
      <c r="AI31">
        <v>9.2302850463087852E-2</v>
      </c>
      <c r="AJ31">
        <v>0.16214054700133584</v>
      </c>
      <c r="AK31">
        <v>0.22982033709946287</v>
      </c>
      <c r="AL31">
        <v>9.4243206360507883E-2</v>
      </c>
      <c r="AM31">
        <v>1.0594808439755692</v>
      </c>
      <c r="AN31">
        <v>0.26344632985257982</v>
      </c>
      <c r="AO31">
        <v>8.6808271827488862E-2</v>
      </c>
      <c r="AP31">
        <v>5.1248513674197381E-2</v>
      </c>
      <c r="AQ31">
        <v>0.29960985990423833</v>
      </c>
      <c r="AR31">
        <v>7.2575784566966547E-2</v>
      </c>
      <c r="AS31">
        <v>0.10356284117494152</v>
      </c>
      <c r="AT31">
        <v>1.6105203054742705E-2</v>
      </c>
      <c r="AU31">
        <v>0.21407622333751569</v>
      </c>
    </row>
    <row r="32" spans="1:47" x14ac:dyDescent="0.55000000000000004">
      <c r="A32" s="1" t="s">
        <v>30</v>
      </c>
      <c r="B32">
        <v>1</v>
      </c>
      <c r="N32">
        <v>1</v>
      </c>
      <c r="R32">
        <v>1.014686903826731</v>
      </c>
      <c r="S32">
        <v>1.7440244109171044</v>
      </c>
      <c r="T32">
        <v>1.1076013857754228</v>
      </c>
      <c r="U32">
        <v>1.0570884468895472</v>
      </c>
      <c r="V32">
        <v>1.5767628306293795</v>
      </c>
      <c r="W32">
        <v>1.7792852290738923</v>
      </c>
      <c r="X32">
        <v>1.0183633914785979</v>
      </c>
      <c r="Y32">
        <v>1.1605745982079363</v>
      </c>
      <c r="Z32">
        <v>1.0690229963260307</v>
      </c>
      <c r="AA32">
        <v>1.8583101676354141</v>
      </c>
      <c r="AB32">
        <v>0.94871841549552183</v>
      </c>
      <c r="AC32">
        <v>0.68531616688396346</v>
      </c>
      <c r="AD32">
        <v>0.20339669025062956</v>
      </c>
      <c r="AE32">
        <v>0.719828333622334</v>
      </c>
      <c r="AF32">
        <v>0.86897705025016314</v>
      </c>
      <c r="AG32">
        <v>0.47399081572496821</v>
      </c>
      <c r="AH32">
        <v>0.82043747959516822</v>
      </c>
      <c r="AI32">
        <v>0.27633905823816801</v>
      </c>
      <c r="AJ32">
        <v>0.3576337622161288</v>
      </c>
      <c r="AK32">
        <v>0.88884978699759221</v>
      </c>
      <c r="AL32">
        <v>0.47038536845852619</v>
      </c>
      <c r="AM32">
        <v>1.1321835091615768</v>
      </c>
      <c r="AN32">
        <v>0.33966139434889436</v>
      </c>
      <c r="AO32">
        <v>1.1561681575456617</v>
      </c>
      <c r="AP32">
        <v>0.30632137820424188</v>
      </c>
      <c r="AQ32">
        <v>0.28446237512561329</v>
      </c>
      <c r="AR32">
        <v>0.31152578605148301</v>
      </c>
      <c r="AS32">
        <v>0.30678938133610606</v>
      </c>
      <c r="AT32">
        <v>0</v>
      </c>
      <c r="AU32">
        <v>1.1533092848180677</v>
      </c>
    </row>
    <row r="33" spans="1:47" x14ac:dyDescent="0.55000000000000004">
      <c r="A33" s="1" t="s">
        <v>31</v>
      </c>
      <c r="E33">
        <v>1</v>
      </c>
      <c r="N33">
        <v>1</v>
      </c>
      <c r="R33">
        <v>0.34912608012568735</v>
      </c>
      <c r="S33">
        <v>0.57700457704695718</v>
      </c>
      <c r="T33">
        <v>0.42195672848311938</v>
      </c>
      <c r="U33">
        <v>0.35416842996191283</v>
      </c>
      <c r="V33">
        <v>0.6631289060034089</v>
      </c>
      <c r="W33">
        <v>0.57983621405389085</v>
      </c>
      <c r="X33">
        <v>0.43475082947340754</v>
      </c>
      <c r="Y33">
        <v>0.36973403498791069</v>
      </c>
      <c r="Z33">
        <v>0.33917029527826914</v>
      </c>
      <c r="AA33">
        <v>0.64173195181534837</v>
      </c>
      <c r="AB33">
        <v>0.55348430787155034</v>
      </c>
      <c r="AC33">
        <v>0.41830997392438068</v>
      </c>
      <c r="AD33">
        <v>0.17400167885837631</v>
      </c>
      <c r="AE33">
        <v>0.76123634471995838</v>
      </c>
      <c r="AF33">
        <v>0.6530957689797694</v>
      </c>
      <c r="AG33">
        <v>0.30014893418970495</v>
      </c>
      <c r="AH33">
        <v>0.60479921645445645</v>
      </c>
      <c r="AI33">
        <v>0.35449449989509335</v>
      </c>
      <c r="AJ33">
        <v>0.10011073613161779</v>
      </c>
      <c r="AK33">
        <v>0.83302463419151696</v>
      </c>
      <c r="AL33">
        <v>0.43187077251690992</v>
      </c>
      <c r="AM33">
        <v>0.59268288450860629</v>
      </c>
      <c r="AN33">
        <v>0.18234605343980342</v>
      </c>
      <c r="AO33">
        <v>1.0937553144450869</v>
      </c>
      <c r="AP33">
        <v>0.33016480933550868</v>
      </c>
      <c r="AQ33">
        <v>0.19291245492699652</v>
      </c>
      <c r="AR33">
        <v>0.22770256227546687</v>
      </c>
      <c r="AS33">
        <v>0.28101442682609823</v>
      </c>
      <c r="AT33">
        <v>2.6455404087264767E-2</v>
      </c>
      <c r="AU33">
        <v>1.063754705144291</v>
      </c>
    </row>
    <row r="34" spans="1:47" x14ac:dyDescent="0.55000000000000004">
      <c r="A34" s="1" t="s">
        <v>32</v>
      </c>
      <c r="F34">
        <v>1</v>
      </c>
      <c r="N34">
        <v>1</v>
      </c>
      <c r="R34">
        <v>0.68484878240377067</v>
      </c>
      <c r="S34">
        <v>0.63096287506357007</v>
      </c>
      <c r="T34">
        <v>0.59310678622376201</v>
      </c>
      <c r="U34">
        <v>0.60071942446043169</v>
      </c>
      <c r="V34">
        <v>1.0683511141973361</v>
      </c>
      <c r="W34">
        <v>1.0812136765038871</v>
      </c>
      <c r="X34">
        <v>0.58027824315889753</v>
      </c>
      <c r="Y34">
        <v>0.60523396387427109</v>
      </c>
      <c r="Z34">
        <v>0.5692100966117839</v>
      </c>
      <c r="AA34">
        <v>0.91385168337404876</v>
      </c>
      <c r="AB34">
        <v>1.8552938178111118</v>
      </c>
      <c r="AC34">
        <v>1.5677151238591918</v>
      </c>
      <c r="AD34">
        <v>0.65791761602110566</v>
      </c>
      <c r="AE34">
        <v>2.2507369516212936</v>
      </c>
      <c r="AF34">
        <v>2.1717968240156624</v>
      </c>
      <c r="AG34">
        <v>1.0996307673213566</v>
      </c>
      <c r="AH34">
        <v>1.6267638843544818</v>
      </c>
      <c r="AI34">
        <v>0.79998801067050329</v>
      </c>
      <c r="AJ34">
        <v>0.97816916262391895</v>
      </c>
      <c r="AK34">
        <v>2.5</v>
      </c>
      <c r="AL34">
        <v>1.7871128515485939</v>
      </c>
      <c r="AM34">
        <v>1.6161160466407551</v>
      </c>
      <c r="AN34">
        <v>0.92623234029484036</v>
      </c>
      <c r="AO34">
        <v>3.2697017108261623</v>
      </c>
      <c r="AP34">
        <v>1.1324419987279817</v>
      </c>
      <c r="AQ34">
        <v>0.71326919666607558</v>
      </c>
      <c r="AR34">
        <v>0.75599002404916726</v>
      </c>
      <c r="AS34">
        <v>0.71600435404211071</v>
      </c>
      <c r="AT34">
        <v>0.28913591701758146</v>
      </c>
      <c r="AU34">
        <v>3.01866373902133</v>
      </c>
    </row>
    <row r="36" spans="1:47" x14ac:dyDescent="0.55000000000000004">
      <c r="A36" s="5" t="s">
        <v>100</v>
      </c>
      <c r="B36" s="2" t="s">
        <v>65</v>
      </c>
      <c r="C36" s="2" t="s">
        <v>66</v>
      </c>
      <c r="D36" t="s">
        <v>67</v>
      </c>
      <c r="E36" t="s">
        <v>68</v>
      </c>
      <c r="F36" t="s">
        <v>69</v>
      </c>
      <c r="G36" t="s">
        <v>70</v>
      </c>
      <c r="H36" t="s">
        <v>71</v>
      </c>
      <c r="I36" t="s">
        <v>72</v>
      </c>
      <c r="J36" t="s">
        <v>73</v>
      </c>
      <c r="K36" t="s">
        <v>74</v>
      </c>
      <c r="L36" t="s">
        <v>85</v>
      </c>
      <c r="M36" t="s">
        <v>86</v>
      </c>
      <c r="N36" t="s">
        <v>87</v>
      </c>
      <c r="O36" t="s">
        <v>88</v>
      </c>
      <c r="P36" t="s">
        <v>89</v>
      </c>
      <c r="Q36" t="s">
        <v>90</v>
      </c>
      <c r="R36" t="s">
        <v>91</v>
      </c>
      <c r="S36" t="s">
        <v>92</v>
      </c>
      <c r="T36" t="s">
        <v>93</v>
      </c>
      <c r="U36" t="s">
        <v>94</v>
      </c>
      <c r="V36" t="s">
        <v>75</v>
      </c>
      <c r="W36" t="s">
        <v>76</v>
      </c>
      <c r="X36" t="s">
        <v>77</v>
      </c>
      <c r="Y36" t="s">
        <v>78</v>
      </c>
      <c r="Z36" t="s">
        <v>79</v>
      </c>
      <c r="AA36" t="s">
        <v>80</v>
      </c>
      <c r="AB36" t="s">
        <v>81</v>
      </c>
      <c r="AC36" t="s">
        <v>82</v>
      </c>
      <c r="AD36" t="s">
        <v>83</v>
      </c>
      <c r="AE36" t="s">
        <v>84</v>
      </c>
    </row>
    <row r="37" spans="1:47" x14ac:dyDescent="0.55000000000000004">
      <c r="A37" s="2" t="s">
        <v>34</v>
      </c>
      <c r="B37">
        <f>$B2*R2+R3+R4+R5+R6+R12+R13+R21+R31+R32</f>
        <v>190.88867691617102</v>
      </c>
      <c r="C37">
        <f>$B2*S2+S3+S4+S5+S6+S12+S13+S21+S31+S32</f>
        <v>183.4194948296321</v>
      </c>
      <c r="D37">
        <f>$B2*T2+T3+T4+T5+T6+T12+T13+T21+T31+T32</f>
        <v>201.21360641260782</v>
      </c>
      <c r="E37">
        <f>$B2*U2+U3+U4+U5+U6+U12+U13+U21+U31+U32</f>
        <v>191.24844159966145</v>
      </c>
      <c r="F37">
        <f>$B2*V2+V3+V4+V5+V6+V12+V13+V21+V31+V32</f>
        <v>141.87996022978348</v>
      </c>
      <c r="G37">
        <f>$B2*W2+W3+W4+W5+W6+W12+W13+W21+W31+W32</f>
        <v>179.63069288248172</v>
      </c>
      <c r="H37">
        <f>$B2*X2+X3+X4+X5+X6+X12+X13+X21+X31+X32</f>
        <v>133.87422472980521</v>
      </c>
      <c r="I37">
        <f>$B2*Y2+Y3+Y4+Y5+Y6+Y12+Y13+Y21+Y31+Y32</f>
        <v>144.61089460958613</v>
      </c>
      <c r="J37">
        <f>$B2*Z2+Z3+Z4+Z5+Z6+Z12+Z13+Z21+Z31+Z32</f>
        <v>212.56998401143011</v>
      </c>
      <c r="K37">
        <f>$B2*AA2+AA3+AA4+AA5+AA6+AA12+AA13+AA21+AA31+AA32</f>
        <v>128.7232906522899</v>
      </c>
      <c r="L37">
        <f>$B2*AB2+AB3+AB4+AB5+AB6+AB12+AB13+AB21+AB31+AB32</f>
        <v>149.87830408505064</v>
      </c>
      <c r="M37">
        <f>$B2*AC2+AC3+AC4+AC5+AC6+AC12+AC13+AC21+AC31+AC32</f>
        <v>169.63384126466752</v>
      </c>
      <c r="N37">
        <f>$B2*AD2+AD3+AD4+AD5+AD6+AD12+AD13+AD21+AD31+AD32</f>
        <v>111.67186563137066</v>
      </c>
      <c r="O37">
        <f>$B2*AE2+AE3+AE4+AE5+AE6+AE12+AE13+AE21+AE31+AE32</f>
        <v>115.38930726547596</v>
      </c>
      <c r="P37">
        <f>$B2*AF2+AF3+AF4+AF5+AF6+AF12+AF13+AF21+AF31+AF32</f>
        <v>133.65350364368064</v>
      </c>
      <c r="Q37">
        <f>$B2*AG2+AG3+AG4+AG5+AG6+AG12+AG13+AG21+AG31+AG32</f>
        <v>167.6610428496075</v>
      </c>
      <c r="R37">
        <f>$B2*AH2+AH3+AH4+AH5+AH6+AH12+AH13+AH21+AH31+AH32</f>
        <v>136.39699187434252</v>
      </c>
      <c r="S37">
        <f>$B2*AI2+AI3+AI4+AI5+AI6+AI12+AI13+AI21+AI31+AI32</f>
        <v>105.81367083295866</v>
      </c>
      <c r="T37">
        <f>$B2*AJ2+AJ3+AJ4+AJ5+AJ6+AJ12+AJ13+AJ21+AJ31+AJ32</f>
        <v>155.46862476270829</v>
      </c>
      <c r="U37">
        <f>$B2*AK2+AK3+AK4+AK5+AK6+AK12+AK13+AK21+AK31+AK32</f>
        <v>118.77379144285982</v>
      </c>
      <c r="V37">
        <f>$B2*AL2+AL3+AL4+AL5+AL6+AL12+AL13+AL21+AL31+AL32</f>
        <v>93.211833985997373</v>
      </c>
      <c r="W37">
        <f>$B2*AM2+AM3+AM4+AM5+AM6+AM12+AM13+AM21+AM31+AM32</f>
        <v>183.87414977790115</v>
      </c>
      <c r="X37">
        <f>$B2*AN2+AN3+AN4+AN5+AN6+AN12+AN13+AN21+AN31+AN32</f>
        <v>124.61637169840296</v>
      </c>
      <c r="Y37">
        <f>$B2*AO2+AO3+AO4+AO5+AO6+AO12+AO13+AO21+AO31+AO32</f>
        <v>130.05322097887827</v>
      </c>
      <c r="Z37">
        <f>$B2*AP2+AP3+AP4+AP5+AP6+AP12+AP13+AP21+AP31+AP32</f>
        <v>74.380811188231078</v>
      </c>
      <c r="AA37">
        <f>$B2*AQ2+AQ3+AQ4+AQ5+AQ6+AQ12+AQ13+AQ21+AQ31+AQ32</f>
        <v>150.98426139386416</v>
      </c>
      <c r="AB37">
        <f>$B2*AR2+AR3+AR4+AR5+AR6+AR12+AR13+AR21+AR31+AR32</f>
        <v>75.791824025414911</v>
      </c>
      <c r="AC37">
        <f>$B2*AS2+AS3+AS4+AS5+AS6+AS12+AS13+AS21+AS31+AS32</f>
        <v>88.642578632700804</v>
      </c>
      <c r="AD37">
        <f>$B2*AT2+AT3+AT4+AT5+AT6+AT12+AT13+AT21+AT31+AT32</f>
        <v>20.036636690219588</v>
      </c>
      <c r="AE37">
        <f>$B2*AU2+AU3+AU4+AU5+AU6+AU12+AU13+AU21+AU31+AU32</f>
        <v>97.605152132998739</v>
      </c>
    </row>
    <row r="38" spans="1:47" x14ac:dyDescent="0.55000000000000004">
      <c r="A38" s="2" t="s">
        <v>36</v>
      </c>
      <c r="B38">
        <f>R3</f>
        <v>3.710862978341376</v>
      </c>
      <c r="C38">
        <f>S3</f>
        <v>5.1409560942532639</v>
      </c>
      <c r="D38">
        <f>T3</f>
        <v>5.0085761836831733</v>
      </c>
      <c r="E38">
        <f>U3</f>
        <v>3.5962759204401187</v>
      </c>
      <c r="F38">
        <f>V3</f>
        <v>3.2608421185531213</v>
      </c>
      <c r="G38">
        <f>W3</f>
        <v>3.5563061363121746</v>
      </c>
      <c r="H38">
        <f>X3</f>
        <v>3.7957031634965999</v>
      </c>
      <c r="I38">
        <f>Y3</f>
        <v>2.0381169108234962</v>
      </c>
      <c r="J38">
        <f>Z3</f>
        <v>8.2246734249557765</v>
      </c>
      <c r="K38">
        <f>AA3</f>
        <v>2.9883048325049839</v>
      </c>
      <c r="L38">
        <f>AB3</f>
        <v>5.5352071652224568</v>
      </c>
      <c r="M38">
        <f>AC3</f>
        <v>7.8912157757496741</v>
      </c>
      <c r="N38">
        <f>AD3</f>
        <v>3.0561218371507373</v>
      </c>
      <c r="O38">
        <f>AE3</f>
        <v>2.9809259580371075</v>
      </c>
      <c r="P38">
        <f>AF3</f>
        <v>4.6624836850119644</v>
      </c>
      <c r="Q38">
        <f>AG3</f>
        <v>3.8888113189984175</v>
      </c>
      <c r="R38">
        <f>AH3</f>
        <v>3.587441506148656</v>
      </c>
      <c r="S38">
        <f>AI3</f>
        <v>3.2377933639061234</v>
      </c>
      <c r="T38">
        <f>AJ3</f>
        <v>4.4869225901708498</v>
      </c>
      <c r="U38">
        <f>AK3</f>
        <v>3.7634747175402854</v>
      </c>
      <c r="V38">
        <f>AL3</f>
        <v>2.1592055298445474</v>
      </c>
      <c r="W38">
        <f>AM3</f>
        <v>7.2297508328706277</v>
      </c>
      <c r="X38">
        <f>AN3</f>
        <v>4.0754568488943486</v>
      </c>
      <c r="Y38">
        <f>AO3</f>
        <v>2.9159722458419779</v>
      </c>
      <c r="Z38">
        <f>AP3</f>
        <v>1.396593202997539</v>
      </c>
      <c r="AA38">
        <f>AQ3</f>
        <v>4.6131849618726726</v>
      </c>
      <c r="AB38">
        <f>AR3</f>
        <v>2.0875270924259968</v>
      </c>
      <c r="AC38">
        <f>AS3</f>
        <v>1.9307252404471016</v>
      </c>
      <c r="AD38">
        <f>AT3</f>
        <v>0.3729629100944496</v>
      </c>
      <c r="AE38">
        <f>AU3</f>
        <v>2.3339084065244666</v>
      </c>
    </row>
    <row r="39" spans="1:47" x14ac:dyDescent="0.55000000000000004">
      <c r="A39" s="2" t="s">
        <v>44</v>
      </c>
      <c r="B39">
        <f>R7+R8+R14+R15</f>
        <v>5.0729926495342834</v>
      </c>
      <c r="C39">
        <f>S7+S8+S14+S15</f>
        <v>6.2105272080013565</v>
      </c>
      <c r="D39">
        <f>T7+T8+T14+T15</f>
        <v>7.4549877725697993</v>
      </c>
      <c r="E39">
        <f>U7+U8+U14+U15</f>
        <v>6.3792319085907749</v>
      </c>
      <c r="F39">
        <f>V7+V8+V14+V15</f>
        <v>4.9555662521305468</v>
      </c>
      <c r="G39">
        <f>W7+W8+W14+W15</f>
        <v>5.0772982866631446</v>
      </c>
      <c r="H39">
        <f>X7+X8+X14+X15</f>
        <v>4.2029335435760977</v>
      </c>
      <c r="I39">
        <f>Y7+Y8+Y14+Y15</f>
        <v>4.4105461527520982</v>
      </c>
      <c r="J39">
        <f>Z7+Z8+Z14+Z15</f>
        <v>5.2133028303170494</v>
      </c>
      <c r="K39">
        <f>AA7+AA8+AA14+AA15</f>
        <v>4.8257939516468706</v>
      </c>
      <c r="L39">
        <f>AB7+AB8+AB14+AB15</f>
        <v>4.2732196169809944</v>
      </c>
      <c r="M39">
        <f>AC7+AC8+AC14+AC15</f>
        <v>4.3084664276401563</v>
      </c>
      <c r="N39">
        <f>AD7+AD8+AD14+AD15</f>
        <v>3.8887831274733182</v>
      </c>
      <c r="O39">
        <f>AE7+AE8+AE14+AE15</f>
        <v>3.7560516733136811</v>
      </c>
      <c r="P39">
        <f>AF7+AF8+AF14+AF15</f>
        <v>5.1922585381770716</v>
      </c>
      <c r="Q39">
        <f>AG7+AG8+AG14+AG15</f>
        <v>5.6960501411772002</v>
      </c>
      <c r="R39">
        <f>AH7+AH8+AH14+AH15</f>
        <v>3.9600881488736537</v>
      </c>
      <c r="S39">
        <f>AI7+AI8+AI14+AI15</f>
        <v>2.7232862752150586</v>
      </c>
      <c r="T39">
        <f>AJ7+AJ8+AJ14+AJ15</f>
        <v>4.2934859031146733</v>
      </c>
      <c r="U39">
        <f>AK7+AK8+AK14+AK15</f>
        <v>3.398851639192443</v>
      </c>
      <c r="V39">
        <f>AL7+AL8+AL14+AL15</f>
        <v>2.8120995016019936</v>
      </c>
      <c r="W39">
        <f>AM7+AM8+AM14+AM15</f>
        <v>4.9245037479178233</v>
      </c>
      <c r="X39">
        <f>AN7+AN8+AN14+AN15</f>
        <v>4.6647247389434892</v>
      </c>
      <c r="Y39">
        <f>AO7+AO8+AO14+AO15</f>
        <v>3.9798646304547463</v>
      </c>
      <c r="Z39">
        <f>AP7+AP8+AP14+AP15</f>
        <v>1.5390889859801453</v>
      </c>
      <c r="AA39">
        <f>AQ7+AQ8+AQ14+AQ15</f>
        <v>4.9108145652302415</v>
      </c>
      <c r="AB39">
        <f>AR7+AR8+AR14+AR15</f>
        <v>2.5153053650426056</v>
      </c>
      <c r="AC39">
        <f>AS7+AS8+AS14+AS15</f>
        <v>2.6412058097218614</v>
      </c>
      <c r="AD39">
        <f>AT7+AT8+AT14+AT15</f>
        <v>0.53706373563628573</v>
      </c>
      <c r="AE39">
        <f>AU7+AU8+AU14+AU15</f>
        <v>2.9375548933500628</v>
      </c>
    </row>
    <row r="40" spans="1:47" x14ac:dyDescent="0.55000000000000004">
      <c r="A40" s="2" t="s">
        <v>38</v>
      </c>
      <c r="B40">
        <f>R4+$E9*R9+R10+R11+R16+R17+R18+R19+R27+R28+R29+R33</f>
        <v>415.60435837728647</v>
      </c>
      <c r="C40">
        <f>S4+$E9*S9+S10+S11+S16+S17+S18+S19+S27+S28+S29+S33</f>
        <v>486.97198677742</v>
      </c>
      <c r="D40">
        <f>T4+$E9*T9+T10+T11+T16+T17+T18+T19+T27+T28+T29+T33</f>
        <v>510.01080938794917</v>
      </c>
      <c r="E40">
        <f>U4+$E9*U9+U10+U11+U16+U17+U18+U19+U27+U28+U29+U33</f>
        <v>365.35744815911977</v>
      </c>
      <c r="F40">
        <f>V4+$E9*V9+V10+V11+V16+V17+V18+V19+V27+V28+V29+V33</f>
        <v>360.71418313237803</v>
      </c>
      <c r="G40">
        <f>W4+$E9*W9+W10+W11+W16+W17+W18+W19+W27+W28+W29+W33</f>
        <v>410.64502981357089</v>
      </c>
      <c r="H40">
        <f>X4+$E9*X9+X10+X11+X16+X17+X18+X19+X27+X28+X29+X33</f>
        <v>343.59028119969776</v>
      </c>
      <c r="I40">
        <f>Y4+$E9*Y9+Y10+Y11+Y16+Y17+Y18+Y19+Y27+Y28+Y29+Y33</f>
        <v>403.59679988621821</v>
      </c>
      <c r="J40">
        <f>Z4+$E9*Z9+Z10+Z11+Z16+Z17+Z18+Z19+Z27+Z28+Z29+Z33</f>
        <v>438.29637535719149</v>
      </c>
      <c r="K40">
        <f>AA4+$E9*AA9+AA10+AA11+AA16+AA17+AA18+AA19+AA27+AA28+AA29+AA33</f>
        <v>356.60023025299751</v>
      </c>
      <c r="L40">
        <f>AB4+$E9*AB9+AB10+AB11+AB16+AB17+AB18+AB19+AB27+AB28+AB29+AB33</f>
        <v>338.87102235491147</v>
      </c>
      <c r="M40">
        <f>AC4+$E9*AC9+AC10+AC11+AC16+AC17+AC18+AC19+AC27+AC28+AC29+AC33</f>
        <v>378.47738754889173</v>
      </c>
      <c r="N40">
        <f>AD4+$E9*AD9+AD10+AD11+AD16+AD17+AD18+AD19+AD27+AD28+AD29+AD33</f>
        <v>281.29411500179879</v>
      </c>
      <c r="O40">
        <f>AE4+$E9*AE9+AE10+AE11+AE16+AE17+AE18+AE19+AE27+AE28+AE29+AE33</f>
        <v>314.59133865094498</v>
      </c>
      <c r="P40">
        <f>AF4+$E9*AF9+AF10+AF11+AF16+AF17+AF18+AF19+AF27+AF28+AF29+AF33</f>
        <v>335.29321432455953</v>
      </c>
      <c r="Q40">
        <f>AG4+$E9*AG9+AG10+AG11+AG16+AG17+AG18+AG19+AG27+AG28+AG29+AG33</f>
        <v>492.9469111669614</v>
      </c>
      <c r="R40">
        <f>AH4+$E9*AH9+AH10+AH11+AH16+AH17+AH18+AH19+AH27+AH28+AH29+AH33</f>
        <v>421.0551383901041</v>
      </c>
      <c r="S40">
        <f>AI4+$E9*AI9+AI10+AI11+AI16+AI17+AI18+AI19+AI27+AI28+AI29+AI33</f>
        <v>329.77938135059793</v>
      </c>
      <c r="T40">
        <f>AJ4+$E9*AJ9+AJ10+AJ11+AJ16+AJ17+AJ18+AJ19+AJ27+AJ28+AJ29+AJ33</f>
        <v>473.87603705266116</v>
      </c>
      <c r="U40">
        <f>AK4+$E9*AK9+AK10+AK11+AK16+AK17+AK18+AK19+AK27+AK28+AK29+AK33</f>
        <v>428.59204482311537</v>
      </c>
      <c r="V40">
        <f>AL4+$E9*AL9+AL10+AL11+AL16+AL17+AL18+AL19+AL27+AL28+AL29+AL33</f>
        <v>273.51036845852622</v>
      </c>
      <c r="W40">
        <f>AM4+$E9*AM9+AM10+AM11+AM16+AM17+AM18+AM19+AM27+AM28+AM29+AM33</f>
        <v>384.5998316907274</v>
      </c>
      <c r="X40">
        <f>AN4+$E9*AN9+AN10+AN11+AN16+AN17+AN18+AN19+AN27+AN28+AN29+AN33</f>
        <v>334.25166039619165</v>
      </c>
      <c r="Y40">
        <f>AO4+$E9*AO9+AO10+AO11+AO16+AO17+AO18+AO19+AO27+AO28+AO29+AO33</f>
        <v>321.02433590694199</v>
      </c>
      <c r="Z40">
        <f>AP4+$E9*AP9+AP10+AP11+AP16+AP17+AP18+AP19+AP27+AP28+AP29+AP33</f>
        <v>164.80500788098334</v>
      </c>
      <c r="AA40">
        <f>AQ4+$E9*AQ9+AQ10+AQ11+AQ16+AQ17+AQ18+AQ19+AQ27+AQ28+AQ29+AQ33</f>
        <v>413.03369391736129</v>
      </c>
      <c r="AB40">
        <f>AR4+$E9*AR9+AR10+AR11+AR16+AR17+AR18+AR19+AR27+AR28+AR29+AR33</f>
        <v>284.10126629256848</v>
      </c>
      <c r="AC40">
        <f>AS4+$E9*AS9+AS10+AS11+AS16+AS17+AS18+AS19+AS27+AS28+AS29+AS33</f>
        <v>311.5944567195217</v>
      </c>
      <c r="AD40">
        <f>AT4+$E9*AT9+AT10+AT11+AT16+AT17+AT18+AT19+AT27+AT28+AT29+AT33</f>
        <v>55.295006304570229</v>
      </c>
      <c r="AE40">
        <f>AU4+$E9*AU9+AU10+AU11+AU16+AU17+AU18+AU19+AU27+AU28+AU29+AU33</f>
        <v>334.0778074027603</v>
      </c>
    </row>
    <row r="41" spans="1:47" x14ac:dyDescent="0.55000000000000004">
      <c r="A41" s="2" t="s">
        <v>40</v>
      </c>
      <c r="B41">
        <f>R5+R7+R10+R20+R30+R31+R34</f>
        <v>143.0291704073617</v>
      </c>
      <c r="C41">
        <f>S5+S7+S10+S20+S30+S31+S34</f>
        <v>133.51672317341922</v>
      </c>
      <c r="D41">
        <f>T5+T7+T10+T20+T30+T31+T34</f>
        <v>186.68622206371847</v>
      </c>
      <c r="E41">
        <f>U5+U7+U10+U20+U30+U31+U34</f>
        <v>117.88506876851461</v>
      </c>
      <c r="F41">
        <f>V5+V7+V10+V20+V30+V31+V34</f>
        <v>116.92571176062118</v>
      </c>
      <c r="G41">
        <f>W5+W7+W10+W20+W30+W31+W34</f>
        <v>129.55747980979697</v>
      </c>
      <c r="H41">
        <f>X5+X7+X10+X20+X30+X31+X34</f>
        <v>107.73264758056568</v>
      </c>
      <c r="I41">
        <f>Y5+Y7+Y10+Y20+Y30+Y31+Y34</f>
        <v>110.85280898876402</v>
      </c>
      <c r="J41">
        <f>Z5+Z7+Z10+Z20+Z30+Z31+Z34</f>
        <v>165.37886957409171</v>
      </c>
      <c r="K41">
        <f>AA5+AA7+AA10+AA20+AA30+AA31+AA34</f>
        <v>101.55048858562883</v>
      </c>
      <c r="L41">
        <f>AB5+AB7+AB10+AB20+AB30+AB31+AB34</f>
        <v>86.207147018131508</v>
      </c>
      <c r="M41">
        <f>AC5+AC7+AC10+AC20+AC30+AC31+AC34</f>
        <v>140.42975065189046</v>
      </c>
      <c r="N41">
        <f>AD5+AD7+AD10+AD20+AD30+AD31+AD34</f>
        <v>90.504279589878877</v>
      </c>
      <c r="O41">
        <f>AE5+AE7+AE10+AE20+AE30+AE31+AE34</f>
        <v>59.098246055141317</v>
      </c>
      <c r="P41">
        <f>AF5+AF7+AF10+AF20+AF30+AF31+AF34</f>
        <v>80.898269251685875</v>
      </c>
      <c r="Q41">
        <f>AG5+AG7+AG10+AG20+AG30+AG31+AG34</f>
        <v>133.19528995625058</v>
      </c>
      <c r="R41">
        <f>AH5+AH7+AH10+AH20+AH30+AH31+AH34</f>
        <v>84.595925381797073</v>
      </c>
      <c r="S41">
        <f>AI5+AI7+AI10+AI20+AI30+AI31+AI34</f>
        <v>71.700941162365496</v>
      </c>
      <c r="T41">
        <f>AJ5+AJ7+AJ10+AJ20+AJ30+AJ31+AJ34</f>
        <v>117.95453666596359</v>
      </c>
      <c r="U41">
        <f>AK5+AK7+AK10+AK20+AK30+AK31+AK34</f>
        <v>59.40030561215039</v>
      </c>
      <c r="V41">
        <f>AL5+AL7+AL10+AL20+AL30+AL31+AL34</f>
        <v>68.801782959534833</v>
      </c>
      <c r="W41">
        <f>AM5+AM7+AM10+AM20+AM30+AM31+AM34</f>
        <v>151.28516275680175</v>
      </c>
      <c r="X41">
        <f>AN5+AN7+AN10+AN20+AN30+AN31+AN34</f>
        <v>97.789388820638834</v>
      </c>
      <c r="Y41">
        <f>AO5+AO7+AO10+AO20+AO30+AO31+AO34</f>
        <v>67.145369205129072</v>
      </c>
      <c r="Z41">
        <f>AP5+AP7+AP10+AP20+AP30+AP31+AP34</f>
        <v>43.356090479219091</v>
      </c>
      <c r="AA41">
        <f>AQ5+AQ7+AQ10+AQ20+AQ30+AQ31+AQ34</f>
        <v>126.46265590825796</v>
      </c>
      <c r="AB41">
        <f>AR5+AR7+AR10+AR20+AR30+AR31+AR34</f>
        <v>54.529962738636023</v>
      </c>
      <c r="AC41">
        <f>AS5+AS7+AS10+AS20+AS30+AS31+AS34</f>
        <v>58.493907590330132</v>
      </c>
      <c r="AD41">
        <f>AT5+AT7+AT10+AT20+AT30+AT31+AT34</f>
        <v>16.451358456450883</v>
      </c>
      <c r="AE41">
        <f>AU5+AU7+AU10+AU20+AU30+AU31+AU34</f>
        <v>59.359425972396487</v>
      </c>
    </row>
    <row r="42" spans="1:47" x14ac:dyDescent="0.55000000000000004">
      <c r="A42" s="2" t="s">
        <v>42</v>
      </c>
      <c r="B42">
        <f>R6+R8+R11+R22</f>
        <v>55.313446863427224</v>
      </c>
      <c r="C42">
        <f>S6+S8+S11+S22</f>
        <v>56.772368197999654</v>
      </c>
      <c r="D42">
        <f>T6+T8+T11+T22</f>
        <v>66.941614020786631</v>
      </c>
      <c r="E42">
        <f>U6+U8+U11+U22</f>
        <v>42.062663986457892</v>
      </c>
      <c r="F42">
        <f>V6+V8+V11+V22</f>
        <v>34.580290070071335</v>
      </c>
      <c r="G42">
        <f>W6+W8+W11+W22</f>
        <v>50.747462072609252</v>
      </c>
      <c r="H42">
        <f>X6+X8+X11+X22</f>
        <v>42.852123780427711</v>
      </c>
      <c r="I42">
        <f>Y6+Y8+Y11+Y22</f>
        <v>44.289204949509319</v>
      </c>
      <c r="J42">
        <f>Z6+Z8+Z11+Z22</f>
        <v>72.888853925704183</v>
      </c>
      <c r="K42">
        <f>AA6+AA8+AA11+AA22</f>
        <v>41.936533007609583</v>
      </c>
      <c r="L42">
        <f>AB6+AB8+AB11+AB22</f>
        <v>87.471337289740049</v>
      </c>
      <c r="M42">
        <f>AC6+AC8+AC11+AC22</f>
        <v>63.565319426336373</v>
      </c>
      <c r="N42">
        <f>AD6+AD8+AD11+AD22</f>
        <v>43.064651037294638</v>
      </c>
      <c r="O42">
        <f>AE6+AE8+AE11+AE22</f>
        <v>45.479148604126934</v>
      </c>
      <c r="P42">
        <f>AF6+AF8+AF11+AF22</f>
        <v>44.729347944311513</v>
      </c>
      <c r="Q42">
        <f>AG6+AG8+AG11+AG22</f>
        <v>79.417993111793734</v>
      </c>
      <c r="R42">
        <f>AH6+AH8+AH11+AH22</f>
        <v>57.545443827765084</v>
      </c>
      <c r="S42">
        <f>AI6+AI8+AI11+AI22</f>
        <v>42.206793453826094</v>
      </c>
      <c r="T42">
        <f>AJ6+AJ8+AJ11+AJ22</f>
        <v>82.783352668213467</v>
      </c>
      <c r="U42">
        <f>AK6+AK8+AK11+AK22</f>
        <v>51.721865160214861</v>
      </c>
      <c r="V42">
        <f>AL6+AL8+AL11+AL22</f>
        <v>64.0938278746885</v>
      </c>
      <c r="W42">
        <f>AM6+AM8+AM11+AM22</f>
        <v>75.159407967795673</v>
      </c>
      <c r="X42">
        <f>AN6+AN8+AN11+AN22</f>
        <v>62.138206388206399</v>
      </c>
      <c r="Y42">
        <f>AO6+AO8+AO11+AO22</f>
        <v>48.817344648141223</v>
      </c>
      <c r="Z42">
        <f>AP6+AP8+AP11+AP22</f>
        <v>17.975389209965989</v>
      </c>
      <c r="AA42">
        <f>AQ6+AQ8+AQ11+AQ22</f>
        <v>80.873677365963232</v>
      </c>
      <c r="AB42">
        <f>AR6+AR8+AR11+AR22</f>
        <v>35.069133933078</v>
      </c>
      <c r="AC42">
        <f>AS6+AS8+AS11+AS22</f>
        <v>36.646071614244867</v>
      </c>
      <c r="AD42">
        <f>AT6+AT8+AT11+AT22</f>
        <v>9.6180857897366359</v>
      </c>
      <c r="AE42">
        <f>AU6+AU8+AU11+AU22</f>
        <v>45.691836574654957</v>
      </c>
    </row>
    <row r="43" spans="1:47" x14ac:dyDescent="0.55000000000000004">
      <c r="A43" s="2" t="s">
        <v>56</v>
      </c>
      <c r="B43">
        <f>R23+R24</f>
        <v>1.3694871507126023</v>
      </c>
      <c r="C43">
        <f>S23+S24</f>
        <v>1.7330903542973384</v>
      </c>
      <c r="D43">
        <f>T23+T24</f>
        <v>1.7536852116024726</v>
      </c>
      <c r="E43">
        <f>U23+U24</f>
        <v>1.323021582733813</v>
      </c>
      <c r="F43">
        <f>V23+V24</f>
        <v>1.2183732087620731</v>
      </c>
      <c r="G43">
        <f>W23+W24</f>
        <v>1.4976035927239792</v>
      </c>
      <c r="H43">
        <f>X23+X24</f>
        <v>1.2192273578397554</v>
      </c>
      <c r="I43">
        <f>Y23+Y24</f>
        <v>1.1212843123311051</v>
      </c>
      <c r="J43">
        <f>Z23+Z24</f>
        <v>1.4955095931419242</v>
      </c>
      <c r="K43">
        <f>AA23+AA24</f>
        <v>1.1828545755763344</v>
      </c>
      <c r="L43">
        <f>AB23+AB24</f>
        <v>2.1181824801572851</v>
      </c>
      <c r="M43">
        <f>AC23+AC24</f>
        <v>1.4617095827900914</v>
      </c>
      <c r="N43">
        <f>AD23+AD24</f>
        <v>1.0509953231802374</v>
      </c>
      <c r="O43">
        <f>AE23+AE24</f>
        <v>1.457655626842379</v>
      </c>
      <c r="P43">
        <f>AF23+AF24</f>
        <v>2.1542446160539481</v>
      </c>
      <c r="Q43">
        <f>AG23+AG24</f>
        <v>2.2242312823854293</v>
      </c>
      <c r="R43">
        <f>AH23+AH24</f>
        <v>2.2490024304421952</v>
      </c>
      <c r="S43">
        <f>AI23+AI24</f>
        <v>0.97374336840212217</v>
      </c>
      <c r="T43">
        <f>AJ23+AJ24</f>
        <v>1.8847201715531181</v>
      </c>
      <c r="U43">
        <f>AK23+AK24</f>
        <v>3.5146786441933688</v>
      </c>
      <c r="V43">
        <f>AL23+AL24</f>
        <v>1.7673178473952769</v>
      </c>
      <c r="W43">
        <f>AM23+AM24</f>
        <v>1.4304986812881735</v>
      </c>
      <c r="X43">
        <f>AN23+AN24</f>
        <v>1.4194083998771498</v>
      </c>
      <c r="Y43">
        <f>AO23+AO24</f>
        <v>1.8650301010169721</v>
      </c>
      <c r="Z43">
        <f>AP23+AP24</f>
        <v>0.58819788181290267</v>
      </c>
      <c r="AA43">
        <f>AQ23+AQ24</f>
        <v>1.7709700301471891</v>
      </c>
      <c r="AB43">
        <f>AR23+AR24</f>
        <v>1.3364433953861228</v>
      </c>
      <c r="AC43">
        <f>AS23+AS24</f>
        <v>0.86914316350402909</v>
      </c>
      <c r="AD43">
        <f>AT23+AT24</f>
        <v>0.21092653391382962</v>
      </c>
      <c r="AE43">
        <f>AU23+AU24</f>
        <v>2.2600846925972395</v>
      </c>
    </row>
    <row r="44" spans="1:47" x14ac:dyDescent="0.55000000000000004">
      <c r="A44" s="2" t="s">
        <v>58</v>
      </c>
      <c r="B44">
        <f>R25</f>
        <v>0.19568510829312086</v>
      </c>
      <c r="C44">
        <f>S25</f>
        <v>0.12903034412612308</v>
      </c>
      <c r="D44">
        <f>T25</f>
        <v>0.27820800217376535</v>
      </c>
      <c r="E44">
        <f>U25</f>
        <v>0.11380660177740161</v>
      </c>
      <c r="F44">
        <f>V25</f>
        <v>0.20648948929991792</v>
      </c>
      <c r="G44">
        <f>W25</f>
        <v>0.31040078496490303</v>
      </c>
      <c r="H44">
        <f>X25</f>
        <v>0.17312177655136166</v>
      </c>
      <c r="I44">
        <f>Y25</f>
        <v>0.10718247759920352</v>
      </c>
      <c r="J44">
        <f>Z25</f>
        <v>0.16367873180024492</v>
      </c>
      <c r="K44">
        <f>AA25</f>
        <v>0.21185381742622075</v>
      </c>
      <c r="L44">
        <f>AB25</f>
        <v>0.28761923833102748</v>
      </c>
      <c r="M44">
        <f>AC25</f>
        <v>0.17962027379400261</v>
      </c>
      <c r="N44">
        <f>AD25</f>
        <v>0.34750869408802015</v>
      </c>
      <c r="O44">
        <f>AE25</f>
        <v>6.9348014565632041E-2</v>
      </c>
      <c r="P44">
        <f>AF25</f>
        <v>0.57687078529475744</v>
      </c>
      <c r="Q44">
        <f>AG25</f>
        <v>0.33196810326103821</v>
      </c>
      <c r="R44">
        <f>AH25</f>
        <v>0.30259005332462729</v>
      </c>
      <c r="S44">
        <f>AI25</f>
        <v>0.19528369750921679</v>
      </c>
      <c r="T44">
        <f>AJ25</f>
        <v>0.2390933698938339</v>
      </c>
      <c r="U44">
        <f>AK25</f>
        <v>0.23379329505463972</v>
      </c>
      <c r="V44">
        <f>AL25</f>
        <v>0.25579239349709265</v>
      </c>
      <c r="W44">
        <f>AM25</f>
        <v>0.28306322876179901</v>
      </c>
      <c r="X44">
        <f>AN25</f>
        <v>0.46634098587223594</v>
      </c>
      <c r="Y44">
        <f>AO25</f>
        <v>0.11153532192782559</v>
      </c>
      <c r="Z44">
        <f>AP25</f>
        <v>0.15632690871885629</v>
      </c>
      <c r="AA44">
        <f>AQ25</f>
        <v>0.24675622155228469</v>
      </c>
      <c r="AB44">
        <f>AR25</f>
        <v>0.13410379739318903</v>
      </c>
      <c r="AC44">
        <f>AS25</f>
        <v>0.21130101377696908</v>
      </c>
      <c r="AD44">
        <f>AT25</f>
        <v>3.0039492779482788E-2</v>
      </c>
      <c r="AE44">
        <f>AU25</f>
        <v>0.25749686323713927</v>
      </c>
    </row>
    <row r="45" spans="1:47" x14ac:dyDescent="0.55000000000000004">
      <c r="A45" s="2" t="s">
        <v>60</v>
      </c>
      <c r="B45">
        <f>R26</f>
        <v>0.44360902255639095</v>
      </c>
      <c r="C45">
        <f>S26</f>
        <v>0.40329716901169688</v>
      </c>
      <c r="D45">
        <f>T26</f>
        <v>0.65685924869234424</v>
      </c>
      <c r="E45">
        <f>U26</f>
        <v>0.44649809564113413</v>
      </c>
      <c r="F45">
        <f>V26</f>
        <v>0.41509374408181299</v>
      </c>
      <c r="G45">
        <f>W26</f>
        <v>0.45978941806928825</v>
      </c>
      <c r="H45">
        <f>X26</f>
        <v>0.33532078446831576</v>
      </c>
      <c r="I45">
        <f>Y26</f>
        <v>0.47222301237377329</v>
      </c>
      <c r="J45">
        <f>Z26</f>
        <v>0.41557524833310655</v>
      </c>
      <c r="K45">
        <f>AA26</f>
        <v>0.4607446718894786</v>
      </c>
      <c r="L45">
        <f>AB26</f>
        <v>0.91340202432097872</v>
      </c>
      <c r="M45">
        <f>AC26</f>
        <v>0.55154009126466752</v>
      </c>
      <c r="N45">
        <f>AD26</f>
        <v>0.47156433625134908</v>
      </c>
      <c r="O45">
        <f>AE26</f>
        <v>0.13447199583839084</v>
      </c>
      <c r="P45">
        <f>AF26</f>
        <v>0.81398194474657393</v>
      </c>
      <c r="Q45">
        <f>AG26</f>
        <v>1.2768779670483106</v>
      </c>
      <c r="R45">
        <f>AH26</f>
        <v>0.40772481590307258</v>
      </c>
      <c r="S45">
        <f>AI26</f>
        <v>0.72479992806402305</v>
      </c>
      <c r="T45">
        <f>AJ26</f>
        <v>0.61097342332841176</v>
      </c>
      <c r="U45">
        <f>AK26</f>
        <v>0.95369512872754203</v>
      </c>
      <c r="V45">
        <f>AL26</f>
        <v>0.41421175981962738</v>
      </c>
      <c r="W45">
        <f>AM26</f>
        <v>0.75831135480288725</v>
      </c>
      <c r="X45">
        <f>AN26</f>
        <v>0.60315571253071254</v>
      </c>
      <c r="Y45">
        <f>AO26</f>
        <v>0.20081799938777592</v>
      </c>
      <c r="Z45">
        <f>AP26</f>
        <v>0.18375826120620525</v>
      </c>
      <c r="AA45">
        <f>AQ26</f>
        <v>1.3562540639593308</v>
      </c>
      <c r="AB45">
        <f>AR26</f>
        <v>0.25500282058133666</v>
      </c>
      <c r="AC45">
        <f>AS26</f>
        <v>0.38396802703405247</v>
      </c>
      <c r="AD45">
        <f>AT26</f>
        <v>7.7724644921847122E-2</v>
      </c>
      <c r="AE45">
        <f>AU26</f>
        <v>0.70520702634880805</v>
      </c>
    </row>
    <row r="46" spans="1:47" x14ac:dyDescent="0.55000000000000004">
      <c r="A46" s="2" t="s">
        <v>50</v>
      </c>
      <c r="B46">
        <f>R16</f>
        <v>2.2995455055549319</v>
      </c>
      <c r="C46">
        <f>S16</f>
        <v>2.0100864553314119</v>
      </c>
      <c r="D46">
        <f>T16</f>
        <v>4.3550030568575506</v>
      </c>
      <c r="E46">
        <f>U16</f>
        <v>2.1406051629284808</v>
      </c>
      <c r="F46">
        <f>V16</f>
        <v>1.3667855564673947</v>
      </c>
      <c r="G46">
        <f>W16</f>
        <v>1.8190052079402219</v>
      </c>
      <c r="H46">
        <f>X16</f>
        <v>1.924871062054466</v>
      </c>
      <c r="I46">
        <f>Y16</f>
        <v>1.9383444744702032</v>
      </c>
      <c r="J46">
        <f>Z16</f>
        <v>3.209960538848823</v>
      </c>
      <c r="K46">
        <f>AA16</f>
        <v>2.3306096088507005</v>
      </c>
      <c r="L46">
        <f>AB16</f>
        <v>1.2067647272992064</v>
      </c>
      <c r="M46">
        <f>AC16</f>
        <v>3.7734680573663621</v>
      </c>
      <c r="N46">
        <f>AD16</f>
        <v>1.7137846264540113</v>
      </c>
      <c r="O46">
        <f>AE16</f>
        <v>8.7168371770417891E-2</v>
      </c>
      <c r="P46">
        <f>AF16</f>
        <v>1.8197329780291494</v>
      </c>
      <c r="Q46">
        <f>AG16</f>
        <v>3.4985572000372334</v>
      </c>
      <c r="R46">
        <f>AH16</f>
        <v>0.29018391555120254</v>
      </c>
      <c r="S46">
        <f>AI16</f>
        <v>0.93516770074633571</v>
      </c>
      <c r="T46">
        <f>AJ16</f>
        <v>2.3208887013991424</v>
      </c>
      <c r="U46">
        <f>AK16</f>
        <v>0.204936099277644</v>
      </c>
      <c r="V46">
        <f>AL16</f>
        <v>0.73125074166370008</v>
      </c>
      <c r="W46">
        <f>AM16</f>
        <v>3.9484140755136039</v>
      </c>
      <c r="X46">
        <f>AN16</f>
        <v>1.6827587530712531</v>
      </c>
      <c r="Y46">
        <f>AO16</f>
        <v>0.25556953845107305</v>
      </c>
      <c r="Z46">
        <f>AP16</f>
        <v>0.58585432624505707</v>
      </c>
      <c r="AA46">
        <f>AQ16</f>
        <v>4.4985813087426854</v>
      </c>
      <c r="AB46">
        <f>AR16</f>
        <v>0.56658056471007401</v>
      </c>
      <c r="AC46">
        <f>AS16</f>
        <v>0.63799714062906154</v>
      </c>
      <c r="AD46">
        <f>AT16</f>
        <v>0.29682035543501534</v>
      </c>
      <c r="AE46">
        <f>AU16</f>
        <v>0.27746235884567128</v>
      </c>
    </row>
    <row r="47" spans="1:47" x14ac:dyDescent="0.55000000000000004">
      <c r="A47" s="2" t="s">
        <v>52</v>
      </c>
      <c r="B47">
        <f>R17</f>
        <v>14.253450791156997</v>
      </c>
      <c r="C47">
        <f>S17</f>
        <v>11.757077470757755</v>
      </c>
      <c r="D47">
        <f>T17</f>
        <v>19.350757421370833</v>
      </c>
      <c r="E47">
        <f>U17</f>
        <v>12.768726195514176</v>
      </c>
      <c r="F47">
        <f>V17</f>
        <v>9.7539612398207183</v>
      </c>
      <c r="G47">
        <f>W17</f>
        <v>14.693561778247416</v>
      </c>
      <c r="H47">
        <f>X17</f>
        <v>9.2572517328602881</v>
      </c>
      <c r="I47">
        <f>Y17</f>
        <v>13.224292419286018</v>
      </c>
      <c r="J47">
        <f>Z17</f>
        <v>14.208565791264119</v>
      </c>
      <c r="K47">
        <f>AA17</f>
        <v>12.363462780445342</v>
      </c>
      <c r="L47">
        <f>AB17</f>
        <v>11.279399985436541</v>
      </c>
      <c r="M47">
        <f>AC17</f>
        <v>10.597294654498045</v>
      </c>
      <c r="N47">
        <f>AD17</f>
        <v>8.2001738817604028</v>
      </c>
      <c r="O47">
        <f>AE17</f>
        <v>1.3124674874284723</v>
      </c>
      <c r="P47">
        <f>AF17</f>
        <v>5.6465493800304545</v>
      </c>
      <c r="Q47">
        <f>AG17</f>
        <v>19.885817121226225</v>
      </c>
      <c r="R47">
        <f>AH17</f>
        <v>2.7376936191823558</v>
      </c>
      <c r="S47">
        <f>AI17</f>
        <v>7.0829212001318824</v>
      </c>
      <c r="T47">
        <f>AJ17</f>
        <v>10.752829923363565</v>
      </c>
      <c r="U47">
        <f>AK17</f>
        <v>3.65354695313947</v>
      </c>
      <c r="V47">
        <f>AL17</f>
        <v>8.7419900320398725</v>
      </c>
      <c r="W47">
        <f>AM17</f>
        <v>11.630691282620766</v>
      </c>
      <c r="X47">
        <f>AN17</f>
        <v>9.7109183046683043</v>
      </c>
      <c r="Y47">
        <f>AO17</f>
        <v>2.4925172613176421</v>
      </c>
      <c r="Z47">
        <f>AP17</f>
        <v>1.766031579238448</v>
      </c>
      <c r="AA47">
        <f>AQ17</f>
        <v>21.524945321274458</v>
      </c>
      <c r="AB47">
        <f>AR17</f>
        <v>2.856135506665479</v>
      </c>
      <c r="AC47">
        <f>AS17</f>
        <v>4.8640986482973751</v>
      </c>
      <c r="AD47">
        <f>AT17</f>
        <v>0.88716008850189143</v>
      </c>
      <c r="AE47">
        <f>AU17</f>
        <v>3.6657779171894602</v>
      </c>
    </row>
    <row r="48" spans="1:47" x14ac:dyDescent="0.55000000000000004">
      <c r="A48" s="2" t="s">
        <v>46</v>
      </c>
      <c r="B48">
        <f>R12+R14+R18+R23+R26</f>
        <v>52.212370946021771</v>
      </c>
      <c r="C48">
        <f>S12+S14+S18+S23+S26</f>
        <v>64.380784878793023</v>
      </c>
      <c r="D48">
        <f>T12+T14+T18+T23+T26</f>
        <v>58.675990082195497</v>
      </c>
      <c r="E48">
        <f>U12+U14+U18+U23+U26</f>
        <v>54.062600507829025</v>
      </c>
      <c r="F48">
        <f>V12+V14+V18+V23+V26</f>
        <v>57.520271763146269</v>
      </c>
      <c r="G48">
        <f>W12+W14+W18+W23+W26</f>
        <v>60.788795380783448</v>
      </c>
      <c r="H48">
        <f>X12+X14+X18+X23+X26</f>
        <v>50.034558654446315</v>
      </c>
      <c r="I48">
        <f>Y12+Y14+Y18+Y23+Y26</f>
        <v>55.126809842127727</v>
      </c>
      <c r="J48">
        <f>Z12+Z14+Z18+Z23+Z26</f>
        <v>68.883870254456397</v>
      </c>
      <c r="K48">
        <f>AA12+AA14+AA18+AA23+AA26</f>
        <v>51.636586358913874</v>
      </c>
      <c r="L48">
        <f>AB12+AB14+AB18+AB23+AB26</f>
        <v>57.157157940726712</v>
      </c>
      <c r="M48">
        <f>AC12+AC14+AC18+AC23+AC26</f>
        <v>61.787198500651897</v>
      </c>
      <c r="N48">
        <f>AD12+AD14+AD18+AD23+AD26</f>
        <v>53.432853159851298</v>
      </c>
      <c r="O48">
        <f>AE12+AE14+AE18+AE23+AE26</f>
        <v>29.462398127275875</v>
      </c>
      <c r="P48">
        <f>AF12+AF14+AF18+AF23+AF26</f>
        <v>49.65088644768327</v>
      </c>
      <c r="Q48">
        <f>AG12+AG14+AG18+AG23+AG26</f>
        <v>107.65227745198423</v>
      </c>
      <c r="R48">
        <f>AH12+AH14+AH18+AH23+AH26</f>
        <v>50.966862553052565</v>
      </c>
      <c r="S48">
        <f>AI12+AI14+AI18+AI23+AI26</f>
        <v>65.428161436321687</v>
      </c>
      <c r="T48">
        <f>AJ12+AJ14+AJ18+AJ23+AJ26</f>
        <v>74.948665893271468</v>
      </c>
      <c r="U48">
        <f>AK12+AK14+AK18+AK23+AK26</f>
        <v>45.665187997777366</v>
      </c>
      <c r="V48">
        <f>AL12+AL14+AL18+AL23+AL26</f>
        <v>39.354507831968675</v>
      </c>
      <c r="W48">
        <f>AM12+AM14+AM18+AM23+AM26</f>
        <v>61.912869586340918</v>
      </c>
      <c r="X48">
        <f>AN12+AN14+AN18+AN23+AN26</f>
        <v>65.065340909090892</v>
      </c>
      <c r="Y48">
        <f>AO12+AO14+AO18+AO23+AO26</f>
        <v>31.733010781946195</v>
      </c>
      <c r="Z48">
        <f>AP12+AP14+AP18+AP23+AP26</f>
        <v>14.096606337969749</v>
      </c>
      <c r="AA48">
        <f>AQ12+AQ14+AQ18+AQ23+AQ26</f>
        <v>97.481350121179887</v>
      </c>
      <c r="AB48">
        <f>AR12+AR14+AR18+AR23+AR26</f>
        <v>41.918351592886204</v>
      </c>
      <c r="AC48">
        <f>AS12+AS14+AS18+AS23+AS26</f>
        <v>49.611369248765278</v>
      </c>
      <c r="AD48">
        <f>AT12+AT14+AT18+AT23+AT26</f>
        <v>7.0211684866652408</v>
      </c>
      <c r="AE48">
        <f>AU12+AU14+AU18+AU23+AU26</f>
        <v>40.6829752195734</v>
      </c>
    </row>
    <row r="49" spans="1:31" x14ac:dyDescent="0.55000000000000004">
      <c r="A49" s="2" t="s">
        <v>48</v>
      </c>
      <c r="B49">
        <f>R13+R15+R19+R20+R22+R24+R25+R32+R33+R34</f>
        <v>344.78460610481426</v>
      </c>
      <c r="C49">
        <f>S13+S15+S19+S20+S22+S24+S25+S32+S33+S34</f>
        <v>408.12255467028319</v>
      </c>
      <c r="D49">
        <f>T13+T15+T19+T20+T22+T24+T25+T32+T33+T34</f>
        <v>374.1907479111473</v>
      </c>
      <c r="E49">
        <f>U13+U15+U19+U20+U22+U24+U25+U32+U33+U34</f>
        <v>326.07912611087602</v>
      </c>
      <c r="F49">
        <f>V13+V15+V19+V20+V22+V24+V25+V32+V33+V34</f>
        <v>290.25444258569547</v>
      </c>
      <c r="G49">
        <f>W13+W15+W19+W20+W22+W24+W25+W32+W33+W34</f>
        <v>323.75903841799379</v>
      </c>
      <c r="H49">
        <f>X13+X15+X19+X20+X22+X24+X25+X32+X33+X34</f>
        <v>284.6995335238658</v>
      </c>
      <c r="I49">
        <f>Y13+Y15+Y19+Y20+Y22+Y24+Y25+Y32+Y33+Y34</f>
        <v>326.58791068126868</v>
      </c>
      <c r="J49">
        <f>Z13+Z15+Z19+Z20+Z22+Z24+Z25+Z32+Z33+Z34</f>
        <v>325.60634950333383</v>
      </c>
      <c r="K49">
        <f>AA13+AA15+AA19+AA20+AA22+AA24+AA25+AA32+AA33+AA34</f>
        <v>294.10555836351892</v>
      </c>
      <c r="L49">
        <f>AB13+AB15+AB19+AB20+AB22+AB24+AB25+AB32+AB33+AB34</f>
        <v>275.41120840311663</v>
      </c>
      <c r="M49">
        <f>AC13+AC15+AC19+AC20+AC22+AC24+AC25+AC32+AC33+AC34</f>
        <v>276.24584419817472</v>
      </c>
      <c r="N49">
        <f>AD13+AD15+AD19+AD20+AD22+AD24+AD25+AD32+AD33+AD34</f>
        <v>197.77133049526324</v>
      </c>
      <c r="O49">
        <f>AE13+AE15+AE19+AE20+AE22+AE24+AE25+AE32+AE33+AE34</f>
        <v>293.01824692214325</v>
      </c>
      <c r="P49">
        <f>AF13+AF15+AF19+AF20+AF22+AF24+AF25+AF32+AF33+AF34</f>
        <v>227.58023575157711</v>
      </c>
      <c r="Q49">
        <f>AG13+AG15+AG19+AG20+AG22+AG24+AG25+AG32+AG33+AG34</f>
        <v>331.3507632877222</v>
      </c>
      <c r="R49">
        <f>AH13+AH15+AH19+AH20+AH22+AH24+AH25+AH32+AH33+AH34</f>
        <v>385.78276562556681</v>
      </c>
      <c r="S49">
        <f>AI13+AI15+AI19+AI20+AI22+AI24+AI25+AI32+AI33+AI34</f>
        <v>261.21209873212848</v>
      </c>
      <c r="T49">
        <f>AJ13+AJ15+AJ19+AJ20+AJ22+AJ24+AJ25+AJ32+AJ33+AJ34</f>
        <v>377.07936968290807</v>
      </c>
      <c r="U49">
        <f>AK13+AK15+AK19+AK20+AK22+AK24+AK25+AK32+AK33+AK34</f>
        <v>402.15570476014079</v>
      </c>
      <c r="V49">
        <f>AL13+AL15+AL19+AL20+AL22+AL24+AL25+AL32+AL33+AL34</f>
        <v>213.24865017206599</v>
      </c>
      <c r="W49">
        <f>AM13+AM15+AM19+AM20+AM22+AM24+AM25+AM32+AM33+AM34</f>
        <v>282.854594669628</v>
      </c>
      <c r="X49">
        <f>AN13+AN15+AN19+AN20+AN22+AN24+AN25+AN32+AN33+AN34</f>
        <v>235.80768197174447</v>
      </c>
      <c r="Y49">
        <f>AO13+AO15+AO19+AO20+AO22+AO24+AO25+AO32+AO33+AO34</f>
        <v>305.63490187408593</v>
      </c>
      <c r="Z49">
        <f>AP13+AP15+AP19+AP20+AP22+AP24+AP25+AP32+AP33+AP34</f>
        <v>138.06196250311095</v>
      </c>
      <c r="AA49">
        <f>AQ13+AQ15+AQ19+AQ20+AQ22+AQ24+AQ25+AQ32+AQ33+AQ34</f>
        <v>250.06570313885439</v>
      </c>
      <c r="AB49">
        <f>AR13+AR15+AR19+AR20+AR22+AR24+AR25+AR32+AR33+AR34</f>
        <v>230.86542857991151</v>
      </c>
      <c r="AC49">
        <f>AS13+AS15+AS19+AS20+AS22+AS24+AS25+AS32+AS33+AS34</f>
        <v>255.12880978684689</v>
      </c>
      <c r="AD49">
        <f>AT13+AT15+AT19+AT20+AT22+AT24+AT25+AT32+AT33+AT34</f>
        <v>44.308588489995955</v>
      </c>
      <c r="AE49">
        <f>AU13+AU15+AU19+AU20+AU22+AU24+AU25+AU32+AU33+AU34</f>
        <v>315.5786229611042</v>
      </c>
    </row>
    <row r="50" spans="1:31" x14ac:dyDescent="0.55000000000000004">
      <c r="A50" s="2" t="s">
        <v>62</v>
      </c>
      <c r="B50">
        <f>R27</f>
        <v>4.8085231736056562</v>
      </c>
      <c r="C50">
        <f>S27</f>
        <v>4.7283437870825562</v>
      </c>
      <c r="D50">
        <f>T27</f>
        <v>4.4534168874397126</v>
      </c>
      <c r="E50">
        <f>U27</f>
        <v>3.855797714769361</v>
      </c>
      <c r="F50">
        <f>V27</f>
        <v>3.6086736948424973</v>
      </c>
      <c r="G50">
        <f>W27</f>
        <v>4.4935466827685104</v>
      </c>
      <c r="H50">
        <f>X27</f>
        <v>3.0894188758582177</v>
      </c>
      <c r="I50">
        <f>Y27</f>
        <v>3.9623097710140804</v>
      </c>
      <c r="J50">
        <f>Z27</f>
        <v>3.6037215947747994</v>
      </c>
      <c r="K50">
        <f>AA27</f>
        <v>3.964142307584309</v>
      </c>
      <c r="L50">
        <f>AB27</f>
        <v>8.6210223549115277</v>
      </c>
      <c r="M50">
        <f>AC27</f>
        <v>4.866769882659713</v>
      </c>
      <c r="N50">
        <f>AD27</f>
        <v>3.4500539633049527</v>
      </c>
      <c r="O50">
        <f>AE27</f>
        <v>4.5555748222646093</v>
      </c>
      <c r="P50">
        <f>AF27</f>
        <v>6.5013867739830324</v>
      </c>
      <c r="Q50">
        <f>AG27</f>
        <v>7.9912501163548351</v>
      </c>
      <c r="R50">
        <f>AH27</f>
        <v>5.6564007690354412</v>
      </c>
      <c r="S50">
        <f>AI27</f>
        <v>7.5083175973383698</v>
      </c>
      <c r="T50">
        <f>AJ27</f>
        <v>5.3808092526189979</v>
      </c>
      <c r="U50">
        <f>AK27</f>
        <v>15.393591405815894</v>
      </c>
      <c r="V50">
        <f>AL27</f>
        <v>7.4900617064198416</v>
      </c>
      <c r="W50">
        <f>AM27</f>
        <v>4.8984938922820653</v>
      </c>
      <c r="X50">
        <f>AN27</f>
        <v>3.8740018427518423</v>
      </c>
      <c r="Y50">
        <f>AO27</f>
        <v>5.3824699840141497</v>
      </c>
      <c r="Z50">
        <f>AP27</f>
        <v>2.2222299034925199</v>
      </c>
      <c r="AA50">
        <f>AQ27</f>
        <v>6.8550127091091806</v>
      </c>
      <c r="AB50">
        <f>AR27</f>
        <v>3.7310353018022031</v>
      </c>
      <c r="AC50">
        <f>AS27</f>
        <v>6.2374902521445277</v>
      </c>
      <c r="AD50">
        <f>AT27</f>
        <v>0.56092237051840221</v>
      </c>
      <c r="AE50">
        <f>AU27</f>
        <v>10.595200752823086</v>
      </c>
    </row>
    <row r="51" spans="1:31" x14ac:dyDescent="0.55000000000000004">
      <c r="A51" s="2" t="s">
        <v>64</v>
      </c>
      <c r="B51">
        <f>R28</f>
        <v>3.4608208955223883</v>
      </c>
      <c r="C51">
        <f>S28</f>
        <v>3.5582302085099169</v>
      </c>
      <c r="D51">
        <f>T28</f>
        <v>5.2391141906120504</v>
      </c>
      <c r="E51">
        <f>U28</f>
        <v>2.4599026661024119</v>
      </c>
      <c r="F51">
        <f>V28</f>
        <v>3.820781516318414</v>
      </c>
      <c r="G51">
        <f>W28</f>
        <v>4.3300437768888225</v>
      </c>
      <c r="H51">
        <f>X28</f>
        <v>2.863818534213725</v>
      </c>
      <c r="I51">
        <f>Y28</f>
        <v>2.38550704025032</v>
      </c>
      <c r="J51">
        <f>Z28</f>
        <v>5.0375901483194996</v>
      </c>
      <c r="K51">
        <f>AA28</f>
        <v>3.9826748659197482</v>
      </c>
      <c r="L51">
        <f>AB28</f>
        <v>6.0739641738877159</v>
      </c>
      <c r="M51">
        <f>AC28</f>
        <v>4.4498859191655802</v>
      </c>
      <c r="N51">
        <f>AD28</f>
        <v>4.4100011991845545</v>
      </c>
      <c r="O51">
        <f>AE28</f>
        <v>3.7256805964973125</v>
      </c>
      <c r="P51">
        <f>AF28</f>
        <v>7.985506852294975</v>
      </c>
      <c r="Q51">
        <f>AG28</f>
        <v>6.2449191721741286</v>
      </c>
      <c r="R51">
        <f>AH28</f>
        <v>6.7612543983748692</v>
      </c>
      <c r="S51">
        <f>AI28</f>
        <v>6.0095764769355275</v>
      </c>
      <c r="T51">
        <f>AJ28</f>
        <v>6.2951733108345636</v>
      </c>
      <c r="U51">
        <f>AK28</f>
        <v>11.261344693461753</v>
      </c>
      <c r="V51">
        <f>AL28</f>
        <v>6.1225821763379615</v>
      </c>
      <c r="W51">
        <f>AM28</f>
        <v>4.437378539700167</v>
      </c>
      <c r="X51">
        <f>AN28</f>
        <v>5.8831772113022112</v>
      </c>
      <c r="Y51">
        <f>AO28</f>
        <v>3.9736743648175232</v>
      </c>
      <c r="Z51">
        <f>AP28</f>
        <v>3.7136023006940801</v>
      </c>
      <c r="AA51">
        <f>AQ28</f>
        <v>5.2018679434887982</v>
      </c>
      <c r="AB51">
        <f>AR28</f>
        <v>4.5683026038419294</v>
      </c>
      <c r="AC51">
        <f>AS28</f>
        <v>5.6358851052768388</v>
      </c>
      <c r="AD51">
        <f>AT28</f>
        <v>1.0588704113434684</v>
      </c>
      <c r="AE51">
        <f>AU28</f>
        <v>8.4371079046424082</v>
      </c>
    </row>
    <row r="52" spans="1:31" x14ac:dyDescent="0.55000000000000004">
      <c r="A52" s="2" t="s">
        <v>54</v>
      </c>
      <c r="B52">
        <f>R21+R29+R30</f>
        <v>7.558214566266412</v>
      </c>
      <c r="C52">
        <f>S21+S29+S30</f>
        <v>9.176809628750636</v>
      </c>
      <c r="D52">
        <f>T21+T29+T30</f>
        <v>12.610980911622852</v>
      </c>
      <c r="E52">
        <f>U21+U29+U30</f>
        <v>8.5973338975878129</v>
      </c>
      <c r="F52">
        <f>V21+V29+V30</f>
        <v>4.8647260273972606</v>
      </c>
      <c r="G52">
        <f>W21+W29+W30</f>
        <v>9.8667823986715977</v>
      </c>
      <c r="H52">
        <f>X21+X29+X30</f>
        <v>8.6000788410367583</v>
      </c>
      <c r="I52">
        <f>Y21+Y29+Y30</f>
        <v>7.5392547290570331</v>
      </c>
      <c r="J52">
        <f>Z21+Z29+Z30</f>
        <v>18.158848142604437</v>
      </c>
      <c r="K52">
        <f>AA21+AA29+AA30</f>
        <v>6.8939713026142133</v>
      </c>
      <c r="L52">
        <f>AB21+AB29+AB30</f>
        <v>6.4617345081191289</v>
      </c>
      <c r="M52">
        <f>AC21+AC29+AC30</f>
        <v>4.8299054758800528</v>
      </c>
      <c r="N52">
        <f>AD21+AD29+AD30</f>
        <v>3.2846714234320666</v>
      </c>
      <c r="O52">
        <f>AE21+AE29+AE30</f>
        <v>6.8680683197503036</v>
      </c>
      <c r="P52">
        <f>AF21+AF29+AF30</f>
        <v>3.353980857080705</v>
      </c>
      <c r="Q52">
        <f>AG21+AG29+AG30</f>
        <v>7.7309100499550087</v>
      </c>
      <c r="R52">
        <f>AH21+AH29+AH30</f>
        <v>22.428084303696451</v>
      </c>
      <c r="S52">
        <f>AI21+AI29+AI30</f>
        <v>6.6577795761772025</v>
      </c>
      <c r="T52">
        <f>AJ21+AJ29+AJ30</f>
        <v>11.238486957744499</v>
      </c>
      <c r="U52">
        <f>AK21+AK29+AK30</f>
        <v>21.37247638451565</v>
      </c>
      <c r="V52">
        <f>AL21+AL29+AL30</f>
        <v>9.0169099323602708</v>
      </c>
      <c r="W52">
        <f>AM21+AM29+AM30</f>
        <v>6.3361760827318161</v>
      </c>
      <c r="X52">
        <f>AN21+AN29+AN30</f>
        <v>6.5388609490171987</v>
      </c>
      <c r="Y52">
        <f>AO21+AO29+AO30</f>
        <v>6.7765467160980926</v>
      </c>
      <c r="Z52">
        <f>AP21+AP29+AP30</f>
        <v>1.4979391919918148</v>
      </c>
      <c r="AA52">
        <f>AQ21+AQ29+AQ30</f>
        <v>7.0576269433114618</v>
      </c>
      <c r="AB52">
        <f>AR21+AR29+AR30</f>
        <v>7.2241842581871083</v>
      </c>
      <c r="AC52">
        <f>AS21+AS29+AS30</f>
        <v>8.4475971536262033</v>
      </c>
      <c r="AD52">
        <f>AT21+AT29+AT30</f>
        <v>1.2735469749958366</v>
      </c>
      <c r="AE52">
        <f>AU21+AU29+AU30</f>
        <v>11.02164366373902</v>
      </c>
    </row>
    <row r="54" spans="1:31" x14ac:dyDescent="0.55000000000000004">
      <c r="A54" s="5" t="s">
        <v>101</v>
      </c>
      <c r="K54" t="s">
        <v>109</v>
      </c>
    </row>
    <row r="55" spans="1:31" x14ac:dyDescent="0.55000000000000004">
      <c r="A55" s="5" t="s">
        <v>100</v>
      </c>
      <c r="B55" t="s">
        <v>95</v>
      </c>
      <c r="C55" t="s">
        <v>96</v>
      </c>
      <c r="D55" t="s">
        <v>97</v>
      </c>
      <c r="E55" t="s">
        <v>104</v>
      </c>
      <c r="F55" t="s">
        <v>105</v>
      </c>
      <c r="G55" t="s">
        <v>106</v>
      </c>
      <c r="H55" t="s">
        <v>107</v>
      </c>
      <c r="I55" t="s">
        <v>108</v>
      </c>
      <c r="K55" s="5" t="s">
        <v>100</v>
      </c>
      <c r="L55" t="s">
        <v>95</v>
      </c>
      <c r="M55" t="s">
        <v>96</v>
      </c>
      <c r="N55" t="s">
        <v>97</v>
      </c>
      <c r="O55" t="s">
        <v>104</v>
      </c>
      <c r="P55" t="s">
        <v>105</v>
      </c>
      <c r="Q55" t="s">
        <v>106</v>
      </c>
      <c r="R55" t="s">
        <v>107</v>
      </c>
      <c r="S55" t="s">
        <v>108</v>
      </c>
    </row>
    <row r="56" spans="1:31" x14ac:dyDescent="0.55000000000000004">
      <c r="A56" s="2" t="s">
        <v>34</v>
      </c>
      <c r="B56">
        <f>AVERAGE(B37:K37)</f>
        <v>170.80592668734491</v>
      </c>
      <c r="C56">
        <f>AVERAGE(L37:U37)</f>
        <v>136.43409436527222</v>
      </c>
      <c r="D56">
        <f>AVERAGE(V37:AE37)</f>
        <v>103.91968405046092</v>
      </c>
      <c r="E56">
        <f>_xlfn.STDEV.S(B37:K37)</f>
        <v>30.52293390771829</v>
      </c>
      <c r="F56">
        <f>_xlfn.STDEV.S(L37:U37)</f>
        <v>23.413401580620974</v>
      </c>
      <c r="G56">
        <f>_xlfn.STDEV.S(V37:AE37)</f>
        <v>45.713010708773645</v>
      </c>
      <c r="H56" s="3">
        <f>_xlfn.T.TEST(B37:K37,L37:U37,2,3)</f>
        <v>1.172678902335976E-2</v>
      </c>
      <c r="I56" s="4">
        <f>_xlfn.T.TEST(B37:K37,V37:AE37,2,3)</f>
        <v>1.4666529739963839E-3</v>
      </c>
      <c r="K56" t="s">
        <v>35</v>
      </c>
      <c r="L56">
        <v>4.1320617763364087</v>
      </c>
      <c r="M56">
        <v>4.3090397917936274</v>
      </c>
      <c r="N56">
        <v>2.9115287271813735</v>
      </c>
      <c r="O56">
        <v>1.6962877992240386</v>
      </c>
      <c r="P56">
        <v>1.4895275930638388</v>
      </c>
      <c r="Q56">
        <v>1.9487135404435507</v>
      </c>
      <c r="R56">
        <v>0.80705354791540018</v>
      </c>
      <c r="S56">
        <v>0.15284432702317946</v>
      </c>
    </row>
    <row r="57" spans="1:31" x14ac:dyDescent="0.55000000000000004">
      <c r="A57" s="2" t="s">
        <v>36</v>
      </c>
      <c r="B57">
        <f t="shared" ref="B57:B71" si="0">AVERAGE(B38:K38)</f>
        <v>4.1320617763364087</v>
      </c>
      <c r="C57">
        <f t="shared" ref="C57:C71" si="1">AVERAGE(L38:U38)</f>
        <v>4.3090397917936274</v>
      </c>
      <c r="D57">
        <f t="shared" ref="D57:D71" si="2">AVERAGE(V38:AE38)</f>
        <v>2.9115287271813735</v>
      </c>
      <c r="E57">
        <f t="shared" ref="E57:E71" si="3">_xlfn.STDEV.S(B38:K38)</f>
        <v>1.6962877992240386</v>
      </c>
      <c r="F57">
        <f t="shared" ref="F57:F71" si="4">_xlfn.STDEV.S(L38:U38)</f>
        <v>1.4895275930638388</v>
      </c>
      <c r="G57">
        <f t="shared" ref="G57:G71" si="5">_xlfn.STDEV.S(V38:AE38)</f>
        <v>1.9487135404435507</v>
      </c>
      <c r="H57">
        <f t="shared" ref="H57:H71" si="6">_xlfn.T.TEST(B38:K38,L38:U38,2,3)</f>
        <v>0.80705354791540018</v>
      </c>
      <c r="I57">
        <f t="shared" ref="I57:I71" si="7">_xlfn.T.TEST(B38:K38,V38:AE38,2,3)</f>
        <v>0.15284432702317946</v>
      </c>
      <c r="K57" t="s">
        <v>43</v>
      </c>
      <c r="L57">
        <v>5.3803180555782015</v>
      </c>
      <c r="M57">
        <v>4.149054149115825</v>
      </c>
      <c r="N57">
        <v>3.1462225973879256</v>
      </c>
      <c r="O57">
        <v>1.0011159016660887</v>
      </c>
      <c r="P57">
        <v>0.84305527711296513</v>
      </c>
      <c r="Q57">
        <v>1.4710443694125284</v>
      </c>
      <c r="R57" s="3">
        <v>8.3023533644234707E-3</v>
      </c>
      <c r="S57" s="4">
        <v>1.1149085190304254E-3</v>
      </c>
    </row>
    <row r="58" spans="1:31" x14ac:dyDescent="0.55000000000000004">
      <c r="A58" s="2" t="s">
        <v>44</v>
      </c>
      <c r="B58">
        <f t="shared" si="0"/>
        <v>5.3803180555782015</v>
      </c>
      <c r="C58">
        <f t="shared" si="1"/>
        <v>4.149054149115825</v>
      </c>
      <c r="D58">
        <f t="shared" si="2"/>
        <v>3.1462225973879256</v>
      </c>
      <c r="E58">
        <f t="shared" si="3"/>
        <v>1.0011159016660887</v>
      </c>
      <c r="F58">
        <f t="shared" si="4"/>
        <v>0.84305527711296513</v>
      </c>
      <c r="G58">
        <f t="shared" si="5"/>
        <v>1.4710443694125284</v>
      </c>
      <c r="H58" s="3">
        <f t="shared" si="6"/>
        <v>8.3023533644234707E-3</v>
      </c>
      <c r="I58" s="4">
        <f t="shared" si="7"/>
        <v>1.1149085190304254E-3</v>
      </c>
    </row>
    <row r="59" spans="1:31" x14ac:dyDescent="0.55000000000000004">
      <c r="A59" s="2" t="s">
        <v>38</v>
      </c>
      <c r="B59">
        <f t="shared" si="0"/>
        <v>409.138750234383</v>
      </c>
      <c r="C59">
        <f t="shared" si="1"/>
        <v>379.47765906645463</v>
      </c>
      <c r="D59">
        <f t="shared" si="2"/>
        <v>287.62934349701521</v>
      </c>
      <c r="E59">
        <f t="shared" si="3"/>
        <v>56.250212144769208</v>
      </c>
      <c r="F59">
        <f t="shared" si="4"/>
        <v>71.375035294174822</v>
      </c>
      <c r="G59">
        <f t="shared" si="5"/>
        <v>105.63408200535339</v>
      </c>
      <c r="H59">
        <f t="shared" si="6"/>
        <v>0.31641315185093211</v>
      </c>
      <c r="I59" s="3">
        <f t="shared" si="7"/>
        <v>6.4245539592742828E-3</v>
      </c>
      <c r="K59" s="5" t="s">
        <v>100</v>
      </c>
      <c r="L59" t="s">
        <v>95</v>
      </c>
      <c r="M59" t="s">
        <v>96</v>
      </c>
      <c r="N59" t="s">
        <v>97</v>
      </c>
      <c r="O59" t="s">
        <v>104</v>
      </c>
      <c r="P59" t="s">
        <v>105</v>
      </c>
      <c r="Q59" t="s">
        <v>106</v>
      </c>
      <c r="R59" t="s">
        <v>107</v>
      </c>
      <c r="S59" t="s">
        <v>108</v>
      </c>
    </row>
    <row r="60" spans="1:31" x14ac:dyDescent="0.55000000000000004">
      <c r="A60" s="2" t="s">
        <v>40</v>
      </c>
      <c r="B60">
        <f t="shared" si="0"/>
        <v>131.31151907124826</v>
      </c>
      <c r="C60">
        <f t="shared" si="1"/>
        <v>92.398469134525513</v>
      </c>
      <c r="D60">
        <f t="shared" si="2"/>
        <v>74.367510488739498</v>
      </c>
      <c r="E60">
        <f t="shared" si="3"/>
        <v>27.120404347557312</v>
      </c>
      <c r="F60">
        <f t="shared" si="4"/>
        <v>28.840024672733257</v>
      </c>
      <c r="G60">
        <f t="shared" si="5"/>
        <v>40.067556072703518</v>
      </c>
      <c r="H60" s="3">
        <f t="shared" si="6"/>
        <v>6.0883704597654393E-3</v>
      </c>
      <c r="I60" s="4">
        <f t="shared" si="7"/>
        <v>1.8874404361449416E-3</v>
      </c>
      <c r="K60" t="s">
        <v>55</v>
      </c>
      <c r="L60">
        <v>1.39141369397214</v>
      </c>
      <c r="M60">
        <v>1.908916352600017</v>
      </c>
      <c r="N60">
        <v>1.3518020726938886</v>
      </c>
      <c r="O60">
        <v>0.22393253702875968</v>
      </c>
      <c r="P60">
        <v>0.73879221610752566</v>
      </c>
      <c r="Q60">
        <v>0.62940740214217883</v>
      </c>
      <c r="R60">
        <v>5.8414645427053956E-2</v>
      </c>
      <c r="S60">
        <v>0.85460709337239871</v>
      </c>
    </row>
    <row r="61" spans="1:31" x14ac:dyDescent="0.55000000000000004">
      <c r="A61" s="2" t="s">
        <v>42</v>
      </c>
      <c r="B61">
        <f t="shared" si="0"/>
        <v>50.838456087460273</v>
      </c>
      <c r="C61">
        <f t="shared" si="1"/>
        <v>59.798525252362275</v>
      </c>
      <c r="D61">
        <f t="shared" si="2"/>
        <v>47.608298136647548</v>
      </c>
      <c r="E61">
        <f t="shared" si="3"/>
        <v>12.147417619929211</v>
      </c>
      <c r="F61">
        <f t="shared" si="4"/>
        <v>17.591425042495487</v>
      </c>
      <c r="G61">
        <f t="shared" si="5"/>
        <v>23.457861098856508</v>
      </c>
      <c r="H61">
        <f t="shared" si="6"/>
        <v>0.2036640015974773</v>
      </c>
      <c r="I61">
        <f t="shared" si="7"/>
        <v>0.70502017282626839</v>
      </c>
      <c r="K61" t="s">
        <v>57</v>
      </c>
      <c r="L61">
        <v>0.18894571340122629</v>
      </c>
      <c r="M61">
        <v>0.27636955251167955</v>
      </c>
      <c r="N61">
        <v>0.21527562275168743</v>
      </c>
      <c r="O61">
        <v>6.7004856364811988E-2</v>
      </c>
      <c r="P61">
        <v>0.13385835996170567</v>
      </c>
      <c r="Q61">
        <v>0.1188829179135725</v>
      </c>
      <c r="R61">
        <v>8.7228917116867574E-2</v>
      </c>
      <c r="S61">
        <v>0.55141564815792365</v>
      </c>
    </row>
    <row r="62" spans="1:31" x14ac:dyDescent="0.55000000000000004">
      <c r="A62" s="2" t="s">
        <v>56</v>
      </c>
      <c r="B62">
        <f t="shared" si="0"/>
        <v>1.39141369397214</v>
      </c>
      <c r="C62">
        <f t="shared" si="1"/>
        <v>1.908916352600017</v>
      </c>
      <c r="D62">
        <f t="shared" si="2"/>
        <v>1.3518020726938886</v>
      </c>
      <c r="E62">
        <f t="shared" si="3"/>
        <v>0.22393253702875968</v>
      </c>
      <c r="F62">
        <f t="shared" si="4"/>
        <v>0.73879221610752566</v>
      </c>
      <c r="G62">
        <f t="shared" si="5"/>
        <v>0.62940740214217883</v>
      </c>
      <c r="H62">
        <f t="shared" si="6"/>
        <v>5.8414645427053956E-2</v>
      </c>
      <c r="I62">
        <f t="shared" si="7"/>
        <v>0.85460709337239871</v>
      </c>
      <c r="K62" t="s">
        <v>59</v>
      </c>
      <c r="L62">
        <v>0.45090104151173416</v>
      </c>
      <c r="M62">
        <v>0.68590316554933195</v>
      </c>
      <c r="N62">
        <v>0.49384116705925835</v>
      </c>
      <c r="O62">
        <v>8.2513883023320758E-2</v>
      </c>
      <c r="P62">
        <v>0.32347165065424255</v>
      </c>
      <c r="Q62">
        <v>0.38019721953867347</v>
      </c>
      <c r="R62" s="3">
        <v>4.9753293404416928E-2</v>
      </c>
      <c r="S62">
        <v>0.73441731480113381</v>
      </c>
    </row>
    <row r="63" spans="1:31" x14ac:dyDescent="0.55000000000000004">
      <c r="A63" s="2" t="s">
        <v>58</v>
      </c>
      <c r="B63">
        <f t="shared" si="0"/>
        <v>0.18894571340122629</v>
      </c>
      <c r="C63">
        <f t="shared" si="1"/>
        <v>0.27636955251167955</v>
      </c>
      <c r="D63">
        <f t="shared" si="2"/>
        <v>0.21527562275168743</v>
      </c>
      <c r="E63">
        <f t="shared" si="3"/>
        <v>6.7004856364811988E-2</v>
      </c>
      <c r="F63">
        <f t="shared" si="4"/>
        <v>0.13385835996170567</v>
      </c>
      <c r="G63">
        <f t="shared" si="5"/>
        <v>0.1188829179135725</v>
      </c>
      <c r="H63">
        <f t="shared" si="6"/>
        <v>8.7228917116867574E-2</v>
      </c>
      <c r="I63">
        <f t="shared" si="7"/>
        <v>0.55141564815792365</v>
      </c>
      <c r="K63" t="s">
        <v>49</v>
      </c>
      <c r="L63">
        <v>2.3394816629304183</v>
      </c>
      <c r="M63">
        <v>1.5850652377930703</v>
      </c>
      <c r="N63">
        <v>1.3481289163307195</v>
      </c>
      <c r="O63">
        <v>0.85111907300538059</v>
      </c>
      <c r="P63">
        <v>1.3103977077809172</v>
      </c>
      <c r="Q63">
        <v>1.5748290585588853</v>
      </c>
      <c r="R63">
        <v>0.14702894948911144</v>
      </c>
      <c r="S63">
        <v>0.10201559303533925</v>
      </c>
    </row>
    <row r="64" spans="1:31" x14ac:dyDescent="0.55000000000000004">
      <c r="A64" s="2" t="s">
        <v>60</v>
      </c>
      <c r="B64">
        <f t="shared" si="0"/>
        <v>0.45090104151173416</v>
      </c>
      <c r="C64">
        <f t="shared" si="1"/>
        <v>0.68590316554933195</v>
      </c>
      <c r="D64">
        <f t="shared" si="2"/>
        <v>0.49384116705925835</v>
      </c>
      <c r="E64">
        <f t="shared" si="3"/>
        <v>8.2513883023320758E-2</v>
      </c>
      <c r="F64">
        <f t="shared" si="4"/>
        <v>0.32347165065424255</v>
      </c>
      <c r="G64">
        <f t="shared" si="5"/>
        <v>0.38019721953867347</v>
      </c>
      <c r="H64" s="3">
        <f t="shared" si="6"/>
        <v>4.9753293404416928E-2</v>
      </c>
      <c r="I64">
        <f t="shared" si="7"/>
        <v>0.73441731480113381</v>
      </c>
    </row>
    <row r="65" spans="1:21" x14ac:dyDescent="0.55000000000000004">
      <c r="A65" s="2" t="s">
        <v>50</v>
      </c>
      <c r="B65">
        <f t="shared" si="0"/>
        <v>2.3394816629304183</v>
      </c>
      <c r="C65">
        <f t="shared" si="1"/>
        <v>1.5850652377930703</v>
      </c>
      <c r="D65">
        <f t="shared" si="2"/>
        <v>1.3481289163307195</v>
      </c>
      <c r="E65">
        <f t="shared" si="3"/>
        <v>0.85111907300538059</v>
      </c>
      <c r="F65">
        <f t="shared" si="4"/>
        <v>1.3103977077809172</v>
      </c>
      <c r="G65">
        <f t="shared" si="5"/>
        <v>1.5748290585588853</v>
      </c>
      <c r="H65">
        <f t="shared" si="6"/>
        <v>0.14702894948911144</v>
      </c>
      <c r="I65">
        <f t="shared" si="7"/>
        <v>0.10201559303533925</v>
      </c>
      <c r="K65" s="5" t="s">
        <v>100</v>
      </c>
      <c r="L65" t="s">
        <v>95</v>
      </c>
      <c r="M65" t="s">
        <v>96</v>
      </c>
      <c r="N65" t="s">
        <v>97</v>
      </c>
      <c r="O65" t="s">
        <v>104</v>
      </c>
      <c r="P65" t="s">
        <v>105</v>
      </c>
      <c r="Q65" t="s">
        <v>106</v>
      </c>
      <c r="R65" t="s">
        <v>107</v>
      </c>
      <c r="S65" t="s">
        <v>108</v>
      </c>
    </row>
    <row r="66" spans="1:21" x14ac:dyDescent="0.55000000000000004">
      <c r="A66" s="2" t="s">
        <v>52</v>
      </c>
      <c r="B66">
        <f t="shared" si="0"/>
        <v>13.163110762072364</v>
      </c>
      <c r="C66">
        <f t="shared" si="1"/>
        <v>8.1148694206197405</v>
      </c>
      <c r="D66">
        <f t="shared" si="2"/>
        <v>6.8140265941813691</v>
      </c>
      <c r="E66">
        <f t="shared" si="3"/>
        <v>2.8394982577873353</v>
      </c>
      <c r="F66">
        <f t="shared" si="4"/>
        <v>5.4154677826535877</v>
      </c>
      <c r="G66">
        <f t="shared" si="5"/>
        <v>6.3279314407020077</v>
      </c>
      <c r="H66" s="3">
        <f t="shared" si="6"/>
        <v>2.0930333197963134E-2</v>
      </c>
      <c r="I66" s="3">
        <f t="shared" si="7"/>
        <v>1.2988573327909925E-2</v>
      </c>
      <c r="K66" t="s">
        <v>61</v>
      </c>
      <c r="L66">
        <v>4.0567894489739702</v>
      </c>
      <c r="M66">
        <v>6.9925176938287379</v>
      </c>
      <c r="N66">
        <v>5.1846918715357813</v>
      </c>
      <c r="O66">
        <v>0.55417111706586519</v>
      </c>
      <c r="P66">
        <v>3.3685497811426095</v>
      </c>
      <c r="Q66">
        <v>2.8400737296915266</v>
      </c>
      <c r="R66" s="3">
        <v>2.2572102479166727E-2</v>
      </c>
      <c r="S66">
        <v>0.24680392818595534</v>
      </c>
    </row>
    <row r="67" spans="1:21" x14ac:dyDescent="0.55000000000000004">
      <c r="A67" s="2" t="s">
        <v>46</v>
      </c>
      <c r="B67">
        <f t="shared" si="0"/>
        <v>57.332263866871322</v>
      </c>
      <c r="C67">
        <f t="shared" si="1"/>
        <v>59.615164950859636</v>
      </c>
      <c r="D67">
        <f t="shared" si="2"/>
        <v>44.887755011638646</v>
      </c>
      <c r="E67">
        <f t="shared" si="3"/>
        <v>6.0034720408413218</v>
      </c>
      <c r="F67">
        <f t="shared" si="4"/>
        <v>20.825526666897375</v>
      </c>
      <c r="G67">
        <f t="shared" si="5"/>
        <v>26.028879556067967</v>
      </c>
      <c r="H67">
        <f t="shared" si="6"/>
        <v>0.74563397566308653</v>
      </c>
      <c r="I67">
        <f t="shared" si="7"/>
        <v>0.17159377894450065</v>
      </c>
      <c r="K67" t="s">
        <v>63</v>
      </c>
      <c r="L67">
        <v>3.7138483842657299</v>
      </c>
      <c r="M67">
        <v>6.3217306792810977</v>
      </c>
      <c r="N67">
        <v>4.9032448561445392</v>
      </c>
      <c r="O67">
        <v>0.98261490336041657</v>
      </c>
      <c r="P67">
        <v>2.145396650574543</v>
      </c>
      <c r="Q67">
        <v>1.913372815117695</v>
      </c>
      <c r="R67" s="4">
        <v>4.1212759695535501E-3</v>
      </c>
      <c r="S67">
        <v>0.10314617837388058</v>
      </c>
    </row>
    <row r="68" spans="1:21" x14ac:dyDescent="0.55000000000000004">
      <c r="A68" s="2" t="s">
        <v>48</v>
      </c>
      <c r="B68">
        <f t="shared" si="0"/>
        <v>329.81898678727975</v>
      </c>
      <c r="C68">
        <f t="shared" si="1"/>
        <v>302.76075678587415</v>
      </c>
      <c r="D68">
        <f t="shared" si="2"/>
        <v>227.15549441473485</v>
      </c>
      <c r="E68">
        <f t="shared" si="3"/>
        <v>38.412576901976806</v>
      </c>
      <c r="F68">
        <f t="shared" si="4"/>
        <v>69.169510444275033</v>
      </c>
      <c r="G68">
        <f t="shared" si="5"/>
        <v>81.676947363481744</v>
      </c>
      <c r="H68">
        <f t="shared" si="6"/>
        <v>0.29767780040833247</v>
      </c>
      <c r="I68" s="4">
        <f t="shared" si="7"/>
        <v>3.3287638604718776E-3</v>
      </c>
      <c r="K68" t="s">
        <v>53</v>
      </c>
      <c r="L68">
        <v>9.3867000445609019</v>
      </c>
      <c r="M68">
        <v>9.4226097856351068</v>
      </c>
      <c r="N68">
        <v>6.5191031866058839</v>
      </c>
      <c r="O68">
        <v>3.6860296794465888</v>
      </c>
      <c r="P68">
        <v>6.9652563560979557</v>
      </c>
      <c r="Q68">
        <v>3.052252776731466</v>
      </c>
      <c r="R68">
        <v>0.98871109356371001</v>
      </c>
      <c r="S68">
        <v>7.4860235837456671E-2</v>
      </c>
    </row>
    <row r="69" spans="1:21" x14ac:dyDescent="0.55000000000000004">
      <c r="A69" s="2" t="s">
        <v>62</v>
      </c>
      <c r="B69">
        <f t="shared" si="0"/>
        <v>4.0567894489739702</v>
      </c>
      <c r="C69">
        <f t="shared" si="1"/>
        <v>6.9925176938287379</v>
      </c>
      <c r="D69">
        <f t="shared" si="2"/>
        <v>5.1846918715357813</v>
      </c>
      <c r="E69">
        <f t="shared" si="3"/>
        <v>0.55417111706586519</v>
      </c>
      <c r="F69">
        <f t="shared" si="4"/>
        <v>3.3685497811426095</v>
      </c>
      <c r="G69">
        <f t="shared" si="5"/>
        <v>2.8400737296915266</v>
      </c>
      <c r="H69" s="3">
        <f t="shared" si="6"/>
        <v>2.2572102479166727E-2</v>
      </c>
      <c r="I69">
        <f t="shared" si="7"/>
        <v>0.24680392818595534</v>
      </c>
    </row>
    <row r="70" spans="1:21" x14ac:dyDescent="0.55000000000000004">
      <c r="A70" s="2" t="s">
        <v>64</v>
      </c>
      <c r="B70">
        <f t="shared" si="0"/>
        <v>3.7138483842657299</v>
      </c>
      <c r="C70">
        <f t="shared" si="1"/>
        <v>6.3217306792810977</v>
      </c>
      <c r="D70">
        <f t="shared" si="2"/>
        <v>4.9032448561445392</v>
      </c>
      <c r="E70">
        <f t="shared" si="3"/>
        <v>0.98261490336041657</v>
      </c>
      <c r="F70">
        <f t="shared" si="4"/>
        <v>2.145396650574543</v>
      </c>
      <c r="G70">
        <f t="shared" si="5"/>
        <v>1.913372815117695</v>
      </c>
      <c r="H70" s="4">
        <f t="shared" si="6"/>
        <v>4.1212759695535501E-3</v>
      </c>
      <c r="I70">
        <f t="shared" si="7"/>
        <v>0.10314617837388058</v>
      </c>
    </row>
    <row r="71" spans="1:21" x14ac:dyDescent="0.55000000000000004">
      <c r="A71" s="2" t="s">
        <v>54</v>
      </c>
      <c r="B71">
        <f t="shared" si="0"/>
        <v>9.3867000445609019</v>
      </c>
      <c r="C71">
        <f t="shared" si="1"/>
        <v>9.4226097856351068</v>
      </c>
      <c r="D71">
        <f t="shared" si="2"/>
        <v>6.5191031866058839</v>
      </c>
      <c r="E71">
        <f t="shared" si="3"/>
        <v>3.6860296794465888</v>
      </c>
      <c r="F71">
        <f t="shared" si="4"/>
        <v>6.9652563560979557</v>
      </c>
      <c r="G71">
        <f t="shared" si="5"/>
        <v>3.052252776731466</v>
      </c>
      <c r="H71">
        <f t="shared" si="6"/>
        <v>0.98871109356371001</v>
      </c>
      <c r="I71">
        <f t="shared" si="7"/>
        <v>7.4860235837456671E-2</v>
      </c>
    </row>
    <row r="73" spans="1:21" x14ac:dyDescent="0.55000000000000004">
      <c r="A73" t="s">
        <v>102</v>
      </c>
    </row>
    <row r="74" spans="1:21" x14ac:dyDescent="0.55000000000000004">
      <c r="A74" s="5" t="s">
        <v>100</v>
      </c>
      <c r="B74" t="s">
        <v>85</v>
      </c>
      <c r="C74" t="s">
        <v>86</v>
      </c>
      <c r="D74" t="s">
        <v>87</v>
      </c>
      <c r="E74" t="s">
        <v>88</v>
      </c>
      <c r="F74" t="s">
        <v>89</v>
      </c>
      <c r="G74" t="s">
        <v>90</v>
      </c>
      <c r="H74" t="s">
        <v>91</v>
      </c>
      <c r="I74" t="s">
        <v>92</v>
      </c>
      <c r="J74" t="s">
        <v>93</v>
      </c>
      <c r="K74" t="s">
        <v>94</v>
      </c>
      <c r="L74" t="s">
        <v>75</v>
      </c>
      <c r="M74" t="s">
        <v>76</v>
      </c>
      <c r="N74" t="s">
        <v>77</v>
      </c>
      <c r="O74" t="s">
        <v>78</v>
      </c>
      <c r="P74" t="s">
        <v>79</v>
      </c>
      <c r="Q74" t="s">
        <v>80</v>
      </c>
      <c r="R74" t="s">
        <v>81</v>
      </c>
      <c r="S74" t="s">
        <v>82</v>
      </c>
      <c r="T74" t="s">
        <v>83</v>
      </c>
      <c r="U74" t="s">
        <v>84</v>
      </c>
    </row>
    <row r="75" spans="1:21" x14ac:dyDescent="0.55000000000000004">
      <c r="A75" s="2" t="s">
        <v>34</v>
      </c>
      <c r="B75">
        <f>L37/B37</f>
        <v>0.7851607885095766</v>
      </c>
      <c r="C75">
        <f t="shared" ref="C75:K75" si="8">M37/C37</f>
        <v>0.92484084869076055</v>
      </c>
      <c r="D75">
        <f t="shared" si="8"/>
        <v>0.55499162120466539</v>
      </c>
      <c r="E75">
        <f t="shared" si="8"/>
        <v>0.60334769946528144</v>
      </c>
      <c r="F75">
        <f t="shared" si="8"/>
        <v>0.94201819219021787</v>
      </c>
      <c r="G75">
        <f t="shared" si="8"/>
        <v>0.93336522928904453</v>
      </c>
      <c r="H75">
        <f t="shared" si="8"/>
        <v>1.0188443081528871</v>
      </c>
      <c r="I75">
        <f t="shared" si="8"/>
        <v>0.73171299519741972</v>
      </c>
      <c r="J75">
        <f t="shared" si="8"/>
        <v>0.73137618881482613</v>
      </c>
      <c r="K75">
        <f t="shared" si="8"/>
        <v>0.92270630156351519</v>
      </c>
      <c r="L75">
        <f>V37/B37</f>
        <v>0.48830467836985142</v>
      </c>
      <c r="M75">
        <f t="shared" ref="M75:U75" si="9">W37/C37</f>
        <v>1.0024787711289433</v>
      </c>
      <c r="N75">
        <f t="shared" si="9"/>
        <v>0.61932378192588589</v>
      </c>
      <c r="O75">
        <f t="shared" si="9"/>
        <v>0.68002238288099337</v>
      </c>
      <c r="P75">
        <f t="shared" si="9"/>
        <v>0.52425170593342918</v>
      </c>
      <c r="Q75">
        <f t="shared" si="9"/>
        <v>0.84052596452790684</v>
      </c>
      <c r="R75">
        <f t="shared" si="9"/>
        <v>0.56614202008178605</v>
      </c>
      <c r="S75">
        <f t="shared" si="9"/>
        <v>0.61297303271661507</v>
      </c>
      <c r="T75">
        <f t="shared" si="9"/>
        <v>9.4259012077369295E-2</v>
      </c>
      <c r="U75">
        <f t="shared" si="9"/>
        <v>0.75825557005570854</v>
      </c>
    </row>
    <row r="76" spans="1:21" x14ac:dyDescent="0.55000000000000004">
      <c r="A76" s="2" t="s">
        <v>36</v>
      </c>
      <c r="B76">
        <f t="shared" ref="B76:B90" si="10">L38/B38</f>
        <v>1.4916226218884798</v>
      </c>
      <c r="C76">
        <f t="shared" ref="C76:C90" si="11">M38/C38</f>
        <v>1.5349704667913318</v>
      </c>
      <c r="D76">
        <f t="shared" ref="D76:D90" si="12">N38/D38</f>
        <v>0.61017776810641355</v>
      </c>
      <c r="E76">
        <f t="shared" ref="E76:E90" si="13">O38/E38</f>
        <v>0.828892449851928</v>
      </c>
      <c r="F76">
        <f t="shared" ref="F76:F90" si="14">P38/F38</f>
        <v>1.4298403650038629</v>
      </c>
      <c r="G76">
        <f t="shared" ref="G76:G90" si="15">Q38/G38</f>
        <v>1.0934973452625889</v>
      </c>
      <c r="H76">
        <f t="shared" ref="H76:H90" si="16">R38/H38</f>
        <v>0.94513225919486987</v>
      </c>
      <c r="I76">
        <f t="shared" ref="I76:I90" si="17">S38/I38</f>
        <v>1.5886200377965074</v>
      </c>
      <c r="J76">
        <f t="shared" ref="J76:J90" si="18">T38/J38</f>
        <v>0.54554416428941377</v>
      </c>
      <c r="K76">
        <f t="shared" ref="K76:K90" si="19">U38/K38</f>
        <v>1.2594012085391924</v>
      </c>
      <c r="L76">
        <f t="shared" ref="L76:L90" si="20">V38/B38</f>
        <v>0.58186075380493718</v>
      </c>
      <c r="M76">
        <f t="shared" ref="M76:M90" si="21">W38/C38</f>
        <v>1.406304722374947</v>
      </c>
      <c r="N76">
        <f t="shared" ref="N76:N90" si="22">X38/D38</f>
        <v>0.81369568904058609</v>
      </c>
      <c r="O76">
        <f t="shared" ref="O76:O90" si="23">Y38/E38</f>
        <v>0.8108310681248051</v>
      </c>
      <c r="P76">
        <f t="shared" ref="P76:P90" si="24">Z38/F38</f>
        <v>0.4282921871780857</v>
      </c>
      <c r="Q76">
        <f t="shared" ref="Q76:Q90" si="25">AA38/G38</f>
        <v>1.2971844338059328</v>
      </c>
      <c r="R76">
        <f t="shared" ref="R76:R90" si="26">AB38/H38</f>
        <v>0.54997111273131483</v>
      </c>
      <c r="S76">
        <f t="shared" ref="S76:S90" si="27">AC38/I38</f>
        <v>0.94730838559550379</v>
      </c>
      <c r="T76">
        <f t="shared" ref="T76:T90" si="28">AD38/J38</f>
        <v>4.5346835165854013E-2</v>
      </c>
      <c r="U76">
        <f t="shared" ref="U76:U90" si="29">AE38/K38</f>
        <v>0.78101416600395435</v>
      </c>
    </row>
    <row r="77" spans="1:21" x14ac:dyDescent="0.55000000000000004">
      <c r="A77" s="2" t="s">
        <v>44</v>
      </c>
      <c r="B77">
        <f t="shared" si="10"/>
        <v>0.84234689702798782</v>
      </c>
      <c r="C77">
        <f t="shared" si="11"/>
        <v>0.69373602004179724</v>
      </c>
      <c r="D77">
        <f t="shared" si="12"/>
        <v>0.52163507789803132</v>
      </c>
      <c r="E77">
        <f t="shared" si="13"/>
        <v>0.58879371797966562</v>
      </c>
      <c r="F77">
        <f t="shared" si="14"/>
        <v>1.0477629142673179</v>
      </c>
      <c r="G77">
        <f t="shared" si="15"/>
        <v>1.1218663587560671</v>
      </c>
      <c r="H77">
        <f t="shared" si="16"/>
        <v>0.9422200250885201</v>
      </c>
      <c r="I77">
        <f t="shared" si="17"/>
        <v>0.6174487650505095</v>
      </c>
      <c r="J77">
        <f t="shared" si="18"/>
        <v>0.82356349570691689</v>
      </c>
      <c r="K77">
        <f t="shared" si="19"/>
        <v>0.70430931640430627</v>
      </c>
      <c r="L77">
        <f t="shared" si="20"/>
        <v>0.55432753324808248</v>
      </c>
      <c r="M77">
        <f t="shared" si="21"/>
        <v>0.79292845566690695</v>
      </c>
      <c r="N77">
        <f t="shared" si="22"/>
        <v>0.62571863043251086</v>
      </c>
      <c r="O77">
        <f t="shared" si="23"/>
        <v>0.62387834264108633</v>
      </c>
      <c r="P77">
        <f t="shared" si="24"/>
        <v>0.31057782454597288</v>
      </c>
      <c r="Q77">
        <f t="shared" si="25"/>
        <v>0.96721017516929897</v>
      </c>
      <c r="R77">
        <f t="shared" si="26"/>
        <v>0.59846422480009975</v>
      </c>
      <c r="S77">
        <f t="shared" si="27"/>
        <v>0.59883871934404276</v>
      </c>
      <c r="T77">
        <f t="shared" si="28"/>
        <v>0.10301794334928822</v>
      </c>
      <c r="U77">
        <f t="shared" si="29"/>
        <v>0.60871950248675255</v>
      </c>
    </row>
    <row r="78" spans="1:21" x14ac:dyDescent="0.55000000000000004">
      <c r="A78" s="2" t="s">
        <v>38</v>
      </c>
      <c r="B78">
        <f t="shared" si="10"/>
        <v>0.81536927013475557</v>
      </c>
      <c r="C78">
        <f t="shared" si="11"/>
        <v>0.77720566649736711</v>
      </c>
      <c r="D78">
        <f t="shared" si="12"/>
        <v>0.55154539830120974</v>
      </c>
      <c r="E78">
        <f t="shared" si="13"/>
        <v>0.86105084277338928</v>
      </c>
      <c r="F78">
        <f t="shared" si="14"/>
        <v>0.92952600702565313</v>
      </c>
      <c r="G78">
        <f t="shared" si="15"/>
        <v>1.2004209849824672</v>
      </c>
      <c r="H78">
        <f t="shared" si="16"/>
        <v>1.2254570674115868</v>
      </c>
      <c r="I78">
        <f t="shared" si="17"/>
        <v>0.81710108069134635</v>
      </c>
      <c r="J78">
        <f t="shared" si="18"/>
        <v>1.0811771752994166</v>
      </c>
      <c r="K78">
        <f t="shared" si="19"/>
        <v>1.2018838140374777</v>
      </c>
      <c r="L78">
        <f t="shared" si="20"/>
        <v>0.65810274349970355</v>
      </c>
      <c r="M78">
        <f t="shared" si="21"/>
        <v>0.78977814357628795</v>
      </c>
      <c r="N78">
        <f t="shared" si="22"/>
        <v>0.6553815218099367</v>
      </c>
      <c r="O78">
        <f t="shared" si="23"/>
        <v>0.87865824967972206</v>
      </c>
      <c r="P78">
        <f t="shared" si="24"/>
        <v>0.45688530029467062</v>
      </c>
      <c r="Q78">
        <f t="shared" si="25"/>
        <v>1.0058168586744489</v>
      </c>
      <c r="R78">
        <f t="shared" si="26"/>
        <v>0.82686060065664746</v>
      </c>
      <c r="S78">
        <f t="shared" si="27"/>
        <v>0.7720439230622399</v>
      </c>
      <c r="T78">
        <f t="shared" si="28"/>
        <v>0.12615894041904255</v>
      </c>
      <c r="U78">
        <f t="shared" si="29"/>
        <v>0.93684125544658736</v>
      </c>
    </row>
    <row r="79" spans="1:21" x14ac:dyDescent="0.55000000000000004">
      <c r="A79" s="2" t="s">
        <v>40</v>
      </c>
      <c r="B79">
        <f t="shared" si="10"/>
        <v>0.60272423291420019</v>
      </c>
      <c r="C79">
        <f t="shared" si="11"/>
        <v>1.0517764914698529</v>
      </c>
      <c r="D79">
        <f t="shared" si="12"/>
        <v>0.48479356745988772</v>
      </c>
      <c r="E79">
        <f t="shared" si="13"/>
        <v>0.50132087695677363</v>
      </c>
      <c r="F79">
        <f t="shared" si="14"/>
        <v>0.6918775009666539</v>
      </c>
      <c r="G79">
        <f t="shared" si="15"/>
        <v>1.0280787350278369</v>
      </c>
      <c r="H79">
        <f t="shared" si="16"/>
        <v>0.78523945416391738</v>
      </c>
      <c r="I79">
        <f t="shared" si="17"/>
        <v>0.64681212696768975</v>
      </c>
      <c r="J79">
        <f t="shared" si="18"/>
        <v>0.71323825691720877</v>
      </c>
      <c r="K79">
        <f t="shared" si="19"/>
        <v>0.58493372547452793</v>
      </c>
      <c r="L79">
        <f t="shared" si="20"/>
        <v>0.48103322394711734</v>
      </c>
      <c r="M79">
        <f t="shared" si="21"/>
        <v>1.1330802551250743</v>
      </c>
      <c r="N79">
        <f t="shared" si="22"/>
        <v>0.52381685021866276</v>
      </c>
      <c r="O79">
        <f t="shared" si="23"/>
        <v>0.56958332303287096</v>
      </c>
      <c r="P79">
        <f t="shared" si="24"/>
        <v>0.37080031266331592</v>
      </c>
      <c r="Q79">
        <f t="shared" si="25"/>
        <v>0.97611234869586438</v>
      </c>
      <c r="R79">
        <f t="shared" si="26"/>
        <v>0.50616005420136823</v>
      </c>
      <c r="S79">
        <f t="shared" si="27"/>
        <v>0.5276718571584329</v>
      </c>
      <c r="T79">
        <f t="shared" si="28"/>
        <v>9.9476786235260115E-2</v>
      </c>
      <c r="U79">
        <f t="shared" si="29"/>
        <v>0.58453117064369187</v>
      </c>
    </row>
    <row r="80" spans="1:21" x14ac:dyDescent="0.55000000000000004">
      <c r="A80" s="2" t="s">
        <v>42</v>
      </c>
      <c r="B80">
        <f t="shared" si="10"/>
        <v>1.5813756373872869</v>
      </c>
      <c r="C80">
        <f t="shared" si="11"/>
        <v>1.1196524197237216</v>
      </c>
      <c r="D80">
        <f t="shared" si="12"/>
        <v>0.64331659263432539</v>
      </c>
      <c r="E80">
        <f t="shared" si="13"/>
        <v>1.0812236861357374</v>
      </c>
      <c r="F80">
        <f t="shared" si="14"/>
        <v>1.2934925604636272</v>
      </c>
      <c r="G80">
        <f t="shared" si="15"/>
        <v>1.5649648251997865</v>
      </c>
      <c r="H80">
        <f t="shared" si="16"/>
        <v>1.3428842902308706</v>
      </c>
      <c r="I80">
        <f t="shared" si="17"/>
        <v>0.95298151100121986</v>
      </c>
      <c r="J80">
        <f t="shared" si="18"/>
        <v>1.1357477612776676</v>
      </c>
      <c r="K80">
        <f t="shared" si="19"/>
        <v>1.2333366983586764</v>
      </c>
      <c r="L80">
        <f t="shared" si="20"/>
        <v>1.1587386342590555</v>
      </c>
      <c r="M80">
        <f t="shared" si="21"/>
        <v>1.3238730451699543</v>
      </c>
      <c r="N80">
        <f t="shared" si="22"/>
        <v>0.92824481896883027</v>
      </c>
      <c r="O80">
        <f t="shared" si="23"/>
        <v>1.1605861355775755</v>
      </c>
      <c r="P80">
        <f t="shared" si="24"/>
        <v>0.51981603316634373</v>
      </c>
      <c r="Q80">
        <f t="shared" si="25"/>
        <v>1.5936496932644537</v>
      </c>
      <c r="R80">
        <f t="shared" si="26"/>
        <v>0.81837563320713369</v>
      </c>
      <c r="S80">
        <f t="shared" si="27"/>
        <v>0.8274267207104351</v>
      </c>
      <c r="T80">
        <f t="shared" si="28"/>
        <v>0.1319555085821541</v>
      </c>
      <c r="U80">
        <f t="shared" si="29"/>
        <v>1.0895473063155687</v>
      </c>
    </row>
    <row r="81" spans="1:33" x14ac:dyDescent="0.55000000000000004">
      <c r="A81" s="2" t="s">
        <v>56</v>
      </c>
      <c r="B81">
        <f t="shared" si="10"/>
        <v>1.546697593369244</v>
      </c>
      <c r="C81">
        <f t="shared" si="11"/>
        <v>0.84341221977588399</v>
      </c>
      <c r="D81">
        <f t="shared" si="12"/>
        <v>0.59930671492625798</v>
      </c>
      <c r="E81">
        <f t="shared" si="13"/>
        <v>1.1017625455741744</v>
      </c>
      <c r="F81">
        <f t="shared" si="14"/>
        <v>1.7681319652807912</v>
      </c>
      <c r="G81">
        <f t="shared" si="15"/>
        <v>1.4851936074350576</v>
      </c>
      <c r="H81">
        <f t="shared" si="16"/>
        <v>1.844612832857532</v>
      </c>
      <c r="I81">
        <f t="shared" si="17"/>
        <v>0.86841790052136614</v>
      </c>
      <c r="J81">
        <f t="shared" si="18"/>
        <v>1.2602528129515367</v>
      </c>
      <c r="K81">
        <f t="shared" si="19"/>
        <v>2.9713531289177082</v>
      </c>
      <c r="L81">
        <f t="shared" si="20"/>
        <v>1.2904961148964897</v>
      </c>
      <c r="M81">
        <f t="shared" si="21"/>
        <v>0.82540340596849771</v>
      </c>
      <c r="N81">
        <f t="shared" si="22"/>
        <v>0.80938608051563077</v>
      </c>
      <c r="O81">
        <f t="shared" si="23"/>
        <v>1.4096747364946118</v>
      </c>
      <c r="P81">
        <f t="shared" si="24"/>
        <v>0.48277315816106997</v>
      </c>
      <c r="Q81">
        <f t="shared" si="25"/>
        <v>1.182535911873706</v>
      </c>
      <c r="R81">
        <f t="shared" si="26"/>
        <v>1.0961396057861206</v>
      </c>
      <c r="S81">
        <f t="shared" si="27"/>
        <v>0.77513183226216309</v>
      </c>
      <c r="T81">
        <f t="shared" si="28"/>
        <v>0.14103990698628213</v>
      </c>
      <c r="U81">
        <f t="shared" si="29"/>
        <v>1.9107037663493291</v>
      </c>
    </row>
    <row r="82" spans="1:33" x14ac:dyDescent="0.55000000000000004">
      <c r="A82" s="2" t="s">
        <v>58</v>
      </c>
      <c r="B82">
        <f t="shared" si="10"/>
        <v>1.4698064704044651</v>
      </c>
      <c r="C82">
        <f t="shared" si="11"/>
        <v>1.392077770624478</v>
      </c>
      <c r="D82">
        <f t="shared" si="12"/>
        <v>1.2490966879916359</v>
      </c>
      <c r="E82">
        <f t="shared" si="13"/>
        <v>0.60934966410184443</v>
      </c>
      <c r="F82">
        <f t="shared" si="14"/>
        <v>2.7937053224867787</v>
      </c>
      <c r="G82">
        <f t="shared" si="15"/>
        <v>1.0694821641593908</v>
      </c>
      <c r="H82">
        <f t="shared" si="16"/>
        <v>1.7478451258548349</v>
      </c>
      <c r="I82">
        <f t="shared" si="17"/>
        <v>1.8219740939321967</v>
      </c>
      <c r="J82">
        <f t="shared" si="18"/>
        <v>1.460747937524502</v>
      </c>
      <c r="K82">
        <f t="shared" si="19"/>
        <v>1.1035595104915186</v>
      </c>
      <c r="L82">
        <f t="shared" si="20"/>
        <v>1.3071633080731715</v>
      </c>
      <c r="M82">
        <f t="shared" si="21"/>
        <v>2.1937725631818332</v>
      </c>
      <c r="N82">
        <f t="shared" si="22"/>
        <v>1.6762313888475608</v>
      </c>
      <c r="O82">
        <f t="shared" si="23"/>
        <v>0.98004263536469971</v>
      </c>
      <c r="P82">
        <f t="shared" si="24"/>
        <v>0.75706956924958813</v>
      </c>
      <c r="Q82">
        <f t="shared" si="25"/>
        <v>0.79496004361002304</v>
      </c>
      <c r="R82">
        <f t="shared" si="26"/>
        <v>0.77462119477154978</v>
      </c>
      <c r="S82">
        <f t="shared" si="27"/>
        <v>1.9714137843230755</v>
      </c>
      <c r="T82">
        <f t="shared" si="28"/>
        <v>0.18352715987647847</v>
      </c>
      <c r="U82">
        <f t="shared" si="29"/>
        <v>1.215445944592497</v>
      </c>
    </row>
    <row r="83" spans="1:33" x14ac:dyDescent="0.55000000000000004">
      <c r="A83" s="2" t="s">
        <v>60</v>
      </c>
      <c r="B83">
        <f t="shared" si="10"/>
        <v>2.0590249022828844</v>
      </c>
      <c r="C83">
        <f t="shared" si="11"/>
        <v>1.3675773936530438</v>
      </c>
      <c r="D83">
        <f t="shared" si="12"/>
        <v>0.7179077362313544</v>
      </c>
      <c r="E83">
        <f t="shared" si="13"/>
        <v>0.30117036814076492</v>
      </c>
      <c r="F83">
        <f t="shared" si="14"/>
        <v>1.9609593166649653</v>
      </c>
      <c r="G83">
        <f t="shared" si="15"/>
        <v>2.7770929840231569</v>
      </c>
      <c r="H83">
        <f t="shared" si="16"/>
        <v>1.2159246750825796</v>
      </c>
      <c r="I83">
        <f t="shared" si="17"/>
        <v>1.5348678676640402</v>
      </c>
      <c r="J83">
        <f t="shared" si="18"/>
        <v>1.4701872303007872</v>
      </c>
      <c r="K83">
        <f t="shared" si="19"/>
        <v>2.0698994191653077</v>
      </c>
      <c r="L83">
        <f t="shared" si="20"/>
        <v>0.93373159416966856</v>
      </c>
      <c r="M83">
        <f t="shared" si="21"/>
        <v>1.8802793896648797</v>
      </c>
      <c r="N83">
        <f t="shared" si="22"/>
        <v>0.91824194259494241</v>
      </c>
      <c r="O83">
        <f t="shared" si="23"/>
        <v>0.44976227524423812</v>
      </c>
      <c r="P83">
        <f t="shared" si="24"/>
        <v>0.442690991676298</v>
      </c>
      <c r="Q83">
        <f t="shared" si="25"/>
        <v>2.9497287468128492</v>
      </c>
      <c r="R83">
        <f t="shared" si="26"/>
        <v>0.76047424553675924</v>
      </c>
      <c r="S83">
        <f t="shared" si="27"/>
        <v>0.81310740258912806</v>
      </c>
      <c r="T83">
        <f t="shared" si="28"/>
        <v>0.18702905246066656</v>
      </c>
      <c r="U83">
        <f t="shared" si="29"/>
        <v>1.5305809689709662</v>
      </c>
    </row>
    <row r="84" spans="1:33" x14ac:dyDescent="0.55000000000000004">
      <c r="A84" s="2" t="s">
        <v>50</v>
      </c>
      <c r="B84">
        <f t="shared" si="10"/>
        <v>0.52478401683466014</v>
      </c>
      <c r="C84">
        <f t="shared" si="11"/>
        <v>1.8772665461019753</v>
      </c>
      <c r="D84">
        <f t="shared" si="12"/>
        <v>0.39352087796021679</v>
      </c>
      <c r="E84">
        <f t="shared" si="13"/>
        <v>4.0721368555033353E-2</v>
      </c>
      <c r="F84">
        <f t="shared" si="14"/>
        <v>1.3313961136174473</v>
      </c>
      <c r="G84">
        <f t="shared" si="15"/>
        <v>1.9233354499291828</v>
      </c>
      <c r="H84">
        <f t="shared" si="16"/>
        <v>0.15075498887779087</v>
      </c>
      <c r="I84">
        <f t="shared" si="17"/>
        <v>0.48245691777873478</v>
      </c>
      <c r="J84">
        <f t="shared" si="18"/>
        <v>0.72302717535321315</v>
      </c>
      <c r="K84">
        <f t="shared" si="19"/>
        <v>8.7932401247888384E-2</v>
      </c>
      <c r="L84">
        <f t="shared" si="20"/>
        <v>0.3179979434619768</v>
      </c>
      <c r="M84">
        <f t="shared" si="21"/>
        <v>1.964300622513578</v>
      </c>
      <c r="N84">
        <f t="shared" si="22"/>
        <v>0.38639668700611318</v>
      </c>
      <c r="O84">
        <f t="shared" si="23"/>
        <v>0.11939125574257611</v>
      </c>
      <c r="P84">
        <f t="shared" si="24"/>
        <v>0.42863660906635642</v>
      </c>
      <c r="Q84">
        <f t="shared" si="25"/>
        <v>2.4730997410594124</v>
      </c>
      <c r="R84">
        <f t="shared" si="26"/>
        <v>0.29434728168511587</v>
      </c>
      <c r="S84">
        <f t="shared" si="27"/>
        <v>0.32914538619532097</v>
      </c>
      <c r="T84">
        <f t="shared" si="28"/>
        <v>9.2468537180666707E-2</v>
      </c>
      <c r="U84">
        <f t="shared" si="29"/>
        <v>0.11905140946470953</v>
      </c>
    </row>
    <row r="85" spans="1:33" x14ac:dyDescent="0.55000000000000004">
      <c r="A85" s="2" t="s">
        <v>52</v>
      </c>
      <c r="B85">
        <f t="shared" si="10"/>
        <v>0.79134520830804067</v>
      </c>
      <c r="C85">
        <f t="shared" si="11"/>
        <v>0.90135449739577489</v>
      </c>
      <c r="D85">
        <f t="shared" si="12"/>
        <v>0.42376500842825882</v>
      </c>
      <c r="E85">
        <f t="shared" si="13"/>
        <v>0.10278766004784091</v>
      </c>
      <c r="F85">
        <f t="shared" si="14"/>
        <v>0.57889807445392727</v>
      </c>
      <c r="G85">
        <f t="shared" si="15"/>
        <v>1.3533694158938037</v>
      </c>
      <c r="H85">
        <f t="shared" si="16"/>
        <v>0.29573503002672136</v>
      </c>
      <c r="I85">
        <f t="shared" si="17"/>
        <v>0.53559925745458459</v>
      </c>
      <c r="J85">
        <f t="shared" si="18"/>
        <v>0.75678503244674766</v>
      </c>
      <c r="K85">
        <f t="shared" si="19"/>
        <v>0.29551162308007256</v>
      </c>
      <c r="L85">
        <f t="shared" si="20"/>
        <v>0.61332446157273734</v>
      </c>
      <c r="M85">
        <f t="shared" si="21"/>
        <v>0.98925020367932959</v>
      </c>
      <c r="N85">
        <f t="shared" si="22"/>
        <v>0.5018365996332339</v>
      </c>
      <c r="O85">
        <f t="shared" si="23"/>
        <v>0.19520484840479205</v>
      </c>
      <c r="P85">
        <f t="shared" si="24"/>
        <v>0.18105788364511774</v>
      </c>
      <c r="Q85">
        <f t="shared" si="25"/>
        <v>1.4649235934843472</v>
      </c>
      <c r="R85">
        <f t="shared" si="26"/>
        <v>0.30852952788645788</v>
      </c>
      <c r="S85">
        <f t="shared" si="27"/>
        <v>0.36781541832844533</v>
      </c>
      <c r="T85">
        <f t="shared" si="28"/>
        <v>6.2438398184237978E-2</v>
      </c>
      <c r="U85">
        <f t="shared" si="29"/>
        <v>0.29650090612052749</v>
      </c>
    </row>
    <row r="86" spans="1:33" x14ac:dyDescent="0.55000000000000004">
      <c r="A86" s="2" t="s">
        <v>46</v>
      </c>
      <c r="B86">
        <f t="shared" si="10"/>
        <v>1.0947052758783347</v>
      </c>
      <c r="C86">
        <f t="shared" si="11"/>
        <v>0.95971489967039136</v>
      </c>
      <c r="D86">
        <f t="shared" si="12"/>
        <v>0.91064254876654971</v>
      </c>
      <c r="E86">
        <f t="shared" si="13"/>
        <v>0.54496820076217578</v>
      </c>
      <c r="F86">
        <f t="shared" si="14"/>
        <v>0.86318935786904638</v>
      </c>
      <c r="G86">
        <f t="shared" si="15"/>
        <v>1.7709230258248425</v>
      </c>
      <c r="H86">
        <f t="shared" si="16"/>
        <v>1.0186331992062729</v>
      </c>
      <c r="I86">
        <f t="shared" si="17"/>
        <v>1.1868664561525506</v>
      </c>
      <c r="J86">
        <f t="shared" si="18"/>
        <v>1.0880437701367791</v>
      </c>
      <c r="K86">
        <f t="shared" si="19"/>
        <v>0.88435722068010636</v>
      </c>
      <c r="L86">
        <f t="shared" si="20"/>
        <v>0.75373914493663152</v>
      </c>
      <c r="M86">
        <f t="shared" si="21"/>
        <v>0.96166689646455317</v>
      </c>
      <c r="N86">
        <f t="shared" si="22"/>
        <v>1.1088920837627956</v>
      </c>
      <c r="O86">
        <f t="shared" si="23"/>
        <v>0.58696789432744378</v>
      </c>
      <c r="P86">
        <f t="shared" si="24"/>
        <v>0.24507197038317136</v>
      </c>
      <c r="Q86">
        <f t="shared" si="25"/>
        <v>1.6036072027838817</v>
      </c>
      <c r="R86">
        <f t="shared" si="26"/>
        <v>0.83778797535493266</v>
      </c>
      <c r="S86">
        <f t="shared" si="27"/>
        <v>0.89994994070657131</v>
      </c>
      <c r="T86">
        <f t="shared" si="28"/>
        <v>0.10192761325298808</v>
      </c>
      <c r="U86">
        <f t="shared" si="29"/>
        <v>0.78787112178166707</v>
      </c>
    </row>
    <row r="87" spans="1:33" x14ac:dyDescent="0.55000000000000004">
      <c r="A87" s="2" t="s">
        <v>48</v>
      </c>
      <c r="B87">
        <f t="shared" si="10"/>
        <v>0.79879206764640709</v>
      </c>
      <c r="C87">
        <f t="shared" si="11"/>
        <v>0.6768698299983692</v>
      </c>
      <c r="D87">
        <f t="shared" si="12"/>
        <v>0.52853078703652134</v>
      </c>
      <c r="E87">
        <f t="shared" si="13"/>
        <v>0.89861086913766097</v>
      </c>
      <c r="F87">
        <f t="shared" si="14"/>
        <v>0.78407149852455993</v>
      </c>
      <c r="G87">
        <f t="shared" si="15"/>
        <v>1.0234486885889715</v>
      </c>
      <c r="H87">
        <f t="shared" si="16"/>
        <v>1.3550523278016802</v>
      </c>
      <c r="I87">
        <f t="shared" si="17"/>
        <v>0.79982170248505224</v>
      </c>
      <c r="J87">
        <f t="shared" si="18"/>
        <v>1.1580835885359393</v>
      </c>
      <c r="K87">
        <f t="shared" si="19"/>
        <v>1.3673855978711911</v>
      </c>
      <c r="L87">
        <f t="shared" si="20"/>
        <v>0.61849817653181005</v>
      </c>
      <c r="M87">
        <f t="shared" si="21"/>
        <v>0.69306288376574154</v>
      </c>
      <c r="N87">
        <f t="shared" si="22"/>
        <v>0.63018041811054537</v>
      </c>
      <c r="O87">
        <f t="shared" si="23"/>
        <v>0.93730287344477703</v>
      </c>
      <c r="P87">
        <f t="shared" si="24"/>
        <v>0.47565839569311391</v>
      </c>
      <c r="Q87">
        <f t="shared" si="25"/>
        <v>0.77238215297638557</v>
      </c>
      <c r="R87">
        <f t="shared" si="26"/>
        <v>0.81090905110513123</v>
      </c>
      <c r="S87">
        <f t="shared" si="27"/>
        <v>0.7811948986557502</v>
      </c>
      <c r="T87">
        <f t="shared" si="28"/>
        <v>0.13608023479143574</v>
      </c>
      <c r="U87">
        <f t="shared" si="29"/>
        <v>1.0730114205153656</v>
      </c>
    </row>
    <row r="88" spans="1:33" x14ac:dyDescent="0.55000000000000004">
      <c r="A88" s="2" t="s">
        <v>62</v>
      </c>
      <c r="B88">
        <f t="shared" si="10"/>
        <v>1.7928628070741064</v>
      </c>
      <c r="C88">
        <f t="shared" si="11"/>
        <v>1.0292758102647539</v>
      </c>
      <c r="D88">
        <f t="shared" si="12"/>
        <v>0.77469818130779189</v>
      </c>
      <c r="E88">
        <f t="shared" si="13"/>
        <v>1.1814869864191271</v>
      </c>
      <c r="F88">
        <f t="shared" si="14"/>
        <v>1.801600067990295</v>
      </c>
      <c r="G88">
        <f t="shared" si="15"/>
        <v>1.7783836867655198</v>
      </c>
      <c r="H88">
        <f t="shared" si="16"/>
        <v>1.8308947398607884</v>
      </c>
      <c r="I88">
        <f t="shared" si="17"/>
        <v>1.8949345284068373</v>
      </c>
      <c r="J88">
        <f t="shared" si="18"/>
        <v>1.4931256788595655</v>
      </c>
      <c r="K88">
        <f t="shared" si="19"/>
        <v>3.883208576131195</v>
      </c>
      <c r="L88">
        <f t="shared" si="20"/>
        <v>1.557663639333871</v>
      </c>
      <c r="M88">
        <f t="shared" si="21"/>
        <v>1.0359851383193297</v>
      </c>
      <c r="N88">
        <f t="shared" si="22"/>
        <v>0.86989427234579464</v>
      </c>
      <c r="O88">
        <f t="shared" si="23"/>
        <v>1.3959420027137259</v>
      </c>
      <c r="P88">
        <f t="shared" si="24"/>
        <v>0.6158023948434358</v>
      </c>
      <c r="Q88">
        <f t="shared" si="25"/>
        <v>1.5255238663473174</v>
      </c>
      <c r="R88">
        <f t="shared" si="26"/>
        <v>1.2076819142129922</v>
      </c>
      <c r="S88">
        <f t="shared" si="27"/>
        <v>1.574205605471416</v>
      </c>
      <c r="T88">
        <f t="shared" si="28"/>
        <v>0.1556508614127432</v>
      </c>
      <c r="U88">
        <f t="shared" si="29"/>
        <v>2.672759939155577</v>
      </c>
    </row>
    <row r="89" spans="1:33" x14ac:dyDescent="0.55000000000000004">
      <c r="A89" s="2" t="s">
        <v>64</v>
      </c>
      <c r="B89">
        <f t="shared" si="10"/>
        <v>1.7550645807028655</v>
      </c>
      <c r="C89">
        <f t="shared" si="11"/>
        <v>1.2505896635139475</v>
      </c>
      <c r="D89">
        <f t="shared" si="12"/>
        <v>0.84174557735099942</v>
      </c>
      <c r="E89">
        <f t="shared" si="13"/>
        <v>1.5145642337143608</v>
      </c>
      <c r="F89">
        <f t="shared" si="14"/>
        <v>2.0900192325023497</v>
      </c>
      <c r="G89">
        <f t="shared" si="15"/>
        <v>1.4422300313696048</v>
      </c>
      <c r="H89">
        <f t="shared" si="16"/>
        <v>2.3609227741209531</v>
      </c>
      <c r="I89">
        <f t="shared" si="17"/>
        <v>2.519202993550973</v>
      </c>
      <c r="J89">
        <f t="shared" si="18"/>
        <v>1.2496398328344722</v>
      </c>
      <c r="K89">
        <f t="shared" si="19"/>
        <v>2.8275832380459933</v>
      </c>
      <c r="L89">
        <f t="shared" si="20"/>
        <v>1.769112693540241</v>
      </c>
      <c r="M89">
        <f t="shared" si="21"/>
        <v>1.2470746072268359</v>
      </c>
      <c r="N89">
        <f t="shared" si="22"/>
        <v>1.122933571832478</v>
      </c>
      <c r="O89">
        <f t="shared" si="23"/>
        <v>1.6153786975293636</v>
      </c>
      <c r="P89">
        <f t="shared" si="24"/>
        <v>0.97194835266906121</v>
      </c>
      <c r="Q89">
        <f t="shared" si="25"/>
        <v>1.201343037512288</v>
      </c>
      <c r="R89">
        <f t="shared" si="26"/>
        <v>1.5951787968633211</v>
      </c>
      <c r="S89">
        <f t="shared" si="27"/>
        <v>2.3625522835117874</v>
      </c>
      <c r="T89">
        <f t="shared" si="28"/>
        <v>0.21019383875377382</v>
      </c>
      <c r="U89">
        <f t="shared" si="29"/>
        <v>2.1184525949732445</v>
      </c>
    </row>
    <row r="90" spans="1:33" x14ac:dyDescent="0.55000000000000004">
      <c r="A90" s="2" t="s">
        <v>54</v>
      </c>
      <c r="B90">
        <f t="shared" si="10"/>
        <v>0.8549286940012184</v>
      </c>
      <c r="C90">
        <f t="shared" si="11"/>
        <v>0.52631640747434938</v>
      </c>
      <c r="D90">
        <f t="shared" si="12"/>
        <v>0.26046121601887168</v>
      </c>
      <c r="E90">
        <f t="shared" si="13"/>
        <v>0.79886025151091367</v>
      </c>
      <c r="F90">
        <f t="shared" si="14"/>
        <v>0.68944907445798365</v>
      </c>
      <c r="G90">
        <f t="shared" si="15"/>
        <v>0.78352899026088285</v>
      </c>
      <c r="H90">
        <f t="shared" si="16"/>
        <v>2.6078928714789198</v>
      </c>
      <c r="I90">
        <f t="shared" si="17"/>
        <v>0.8830819245989211</v>
      </c>
      <c r="J90">
        <f t="shared" si="18"/>
        <v>0.61889866964505691</v>
      </c>
      <c r="K90">
        <f t="shared" si="19"/>
        <v>3.1001690384773064</v>
      </c>
      <c r="L90">
        <f t="shared" si="20"/>
        <v>1.1929947017651845</v>
      </c>
      <c r="M90">
        <f t="shared" si="21"/>
        <v>0.69045521690684197</v>
      </c>
      <c r="N90">
        <f t="shared" si="22"/>
        <v>0.51850534029360773</v>
      </c>
      <c r="O90">
        <f t="shared" si="23"/>
        <v>0.78821490439023367</v>
      </c>
      <c r="P90">
        <f t="shared" si="24"/>
        <v>0.30791851042703972</v>
      </c>
      <c r="Q90">
        <f t="shared" si="25"/>
        <v>0.71529163795703621</v>
      </c>
      <c r="R90">
        <f t="shared" si="26"/>
        <v>0.84001372449234624</v>
      </c>
      <c r="S90">
        <f t="shared" si="27"/>
        <v>1.1204817262730664</v>
      </c>
      <c r="T90">
        <f t="shared" si="28"/>
        <v>7.0133687169718115E-2</v>
      </c>
      <c r="U90">
        <f t="shared" si="29"/>
        <v>1.5987365162891789</v>
      </c>
    </row>
    <row r="92" spans="1:33" x14ac:dyDescent="0.55000000000000004">
      <c r="A92" t="s">
        <v>103</v>
      </c>
    </row>
    <row r="93" spans="1:33" x14ac:dyDescent="0.55000000000000004">
      <c r="A93" s="2" t="s">
        <v>98</v>
      </c>
      <c r="R93" t="s">
        <v>99</v>
      </c>
    </row>
    <row r="94" spans="1:33" x14ac:dyDescent="0.55000000000000004">
      <c r="A94" t="s">
        <v>33</v>
      </c>
      <c r="B94" t="s">
        <v>35</v>
      </c>
      <c r="C94" t="s">
        <v>43</v>
      </c>
      <c r="D94" t="s">
        <v>37</v>
      </c>
      <c r="E94" t="s">
        <v>39</v>
      </c>
      <c r="F94" t="s">
        <v>41</v>
      </c>
      <c r="G94" t="s">
        <v>55</v>
      </c>
      <c r="H94" t="s">
        <v>57</v>
      </c>
      <c r="I94" t="s">
        <v>59</v>
      </c>
      <c r="J94" t="s">
        <v>49</v>
      </c>
      <c r="K94" t="s">
        <v>51</v>
      </c>
      <c r="L94" t="s">
        <v>45</v>
      </c>
      <c r="M94" t="s">
        <v>47</v>
      </c>
      <c r="N94" t="s">
        <v>61</v>
      </c>
      <c r="O94" t="s">
        <v>63</v>
      </c>
      <c r="P94" t="s">
        <v>53</v>
      </c>
      <c r="R94" t="s">
        <v>33</v>
      </c>
      <c r="S94" t="s">
        <v>35</v>
      </c>
      <c r="T94" t="s">
        <v>43</v>
      </c>
      <c r="U94" t="s">
        <v>37</v>
      </c>
      <c r="V94" t="s">
        <v>39</v>
      </c>
      <c r="W94" t="s">
        <v>41</v>
      </c>
      <c r="X94" t="s">
        <v>55</v>
      </c>
      <c r="Y94" t="s">
        <v>57</v>
      </c>
      <c r="Z94" t="s">
        <v>59</v>
      </c>
      <c r="AA94" t="s">
        <v>49</v>
      </c>
      <c r="AB94" t="s">
        <v>51</v>
      </c>
      <c r="AC94" t="s">
        <v>45</v>
      </c>
      <c r="AD94" t="s">
        <v>47</v>
      </c>
      <c r="AE94" t="s">
        <v>61</v>
      </c>
      <c r="AF94" t="s">
        <v>63</v>
      </c>
      <c r="AG94" t="s">
        <v>53</v>
      </c>
    </row>
    <row r="95" spans="1:33" x14ac:dyDescent="0.55000000000000004">
      <c r="A95">
        <v>0.7851607885095766</v>
      </c>
      <c r="B95">
        <v>1.4916226218884798</v>
      </c>
      <c r="C95">
        <v>0.84234689702798782</v>
      </c>
      <c r="D95">
        <v>0.81536927013475557</v>
      </c>
      <c r="E95">
        <v>0.60272423291420019</v>
      </c>
      <c r="F95">
        <v>1.5813756373872869</v>
      </c>
      <c r="G95">
        <v>1.546697593369244</v>
      </c>
      <c r="H95">
        <v>1.4698064704044651</v>
      </c>
      <c r="I95">
        <v>2.0590249022828844</v>
      </c>
      <c r="J95">
        <v>0.52478401683466014</v>
      </c>
      <c r="K95">
        <v>0.79134520830804067</v>
      </c>
      <c r="L95">
        <v>1.0947052758783347</v>
      </c>
      <c r="M95">
        <v>0.79879206764640709</v>
      </c>
      <c r="N95">
        <v>1.7928628070741064</v>
      </c>
      <c r="O95">
        <v>1.7550645807028655</v>
      </c>
      <c r="P95">
        <v>0.8549286940012184</v>
      </c>
      <c r="R95">
        <v>0.48830467836985142</v>
      </c>
      <c r="S95">
        <v>0.58186075380493718</v>
      </c>
      <c r="T95">
        <v>0.55432753324808248</v>
      </c>
      <c r="U95">
        <v>0.65810274349970355</v>
      </c>
      <c r="V95">
        <v>0.48103322394711734</v>
      </c>
      <c r="W95">
        <v>1.1587386342590555</v>
      </c>
      <c r="X95">
        <v>1.2904961148964897</v>
      </c>
      <c r="Y95">
        <v>1.3071633080731715</v>
      </c>
      <c r="Z95">
        <v>0.93373159416966856</v>
      </c>
      <c r="AA95">
        <v>0.3179979434619768</v>
      </c>
      <c r="AB95">
        <v>0.61332446157273734</v>
      </c>
      <c r="AC95">
        <v>0.75373914493663152</v>
      </c>
      <c r="AD95">
        <v>0.61849817653181005</v>
      </c>
      <c r="AE95">
        <v>1.557663639333871</v>
      </c>
      <c r="AF95">
        <v>1.769112693540241</v>
      </c>
      <c r="AG95">
        <v>1.1929947017651845</v>
      </c>
    </row>
    <row r="96" spans="1:33" x14ac:dyDescent="0.55000000000000004">
      <c r="A96">
        <v>0.92484084869076055</v>
      </c>
      <c r="B96">
        <v>1.53497046679133</v>
      </c>
      <c r="C96">
        <v>0.69373602004179724</v>
      </c>
      <c r="D96">
        <v>0.77720566649736711</v>
      </c>
      <c r="E96">
        <v>1.0517764914698529</v>
      </c>
      <c r="F96">
        <v>1.1196524197237216</v>
      </c>
      <c r="G96">
        <v>0.84341221977588399</v>
      </c>
      <c r="H96">
        <v>1.392077770624478</v>
      </c>
      <c r="I96">
        <v>1.3675773936530438</v>
      </c>
      <c r="J96">
        <v>1.8772665461019753</v>
      </c>
      <c r="K96">
        <v>0.90135449739577489</v>
      </c>
      <c r="L96">
        <v>0.95971489967039136</v>
      </c>
      <c r="M96">
        <v>0.6768698299983692</v>
      </c>
      <c r="N96">
        <v>1.0292758102647539</v>
      </c>
      <c r="O96">
        <v>1.2505896635139475</v>
      </c>
      <c r="P96">
        <v>0.52631640747434938</v>
      </c>
      <c r="R96">
        <v>1.0024787711289433</v>
      </c>
      <c r="S96">
        <v>1.406304722374947</v>
      </c>
      <c r="T96">
        <v>0.79292845566690695</v>
      </c>
      <c r="U96">
        <v>0.78977814357628795</v>
      </c>
      <c r="V96">
        <v>1.1330802551250743</v>
      </c>
      <c r="W96">
        <v>1.3238730451699543</v>
      </c>
      <c r="X96">
        <v>0.82540340596849771</v>
      </c>
      <c r="Y96">
        <v>2.1937725631818332</v>
      </c>
      <c r="Z96">
        <v>1.8802793896648797</v>
      </c>
      <c r="AA96">
        <v>1.964300622513578</v>
      </c>
      <c r="AB96">
        <v>0.98925020367932959</v>
      </c>
      <c r="AC96">
        <v>0.96166689646455317</v>
      </c>
      <c r="AD96">
        <v>0.69306288376574154</v>
      </c>
      <c r="AE96">
        <v>1.0359851383193297</v>
      </c>
      <c r="AF96">
        <v>1.2470746072268359</v>
      </c>
      <c r="AG96">
        <v>0.69045521690684197</v>
      </c>
    </row>
    <row r="97" spans="1:33" x14ac:dyDescent="0.55000000000000004">
      <c r="A97">
        <v>0.55499162120466539</v>
      </c>
      <c r="B97">
        <v>0.61017776810641355</v>
      </c>
      <c r="C97">
        <v>0.52163507789803132</v>
      </c>
      <c r="D97">
        <v>0.55154539830120974</v>
      </c>
      <c r="E97">
        <v>0.48479356745988772</v>
      </c>
      <c r="F97">
        <v>0.64331659263432539</v>
      </c>
      <c r="G97">
        <v>0.59930671492625798</v>
      </c>
      <c r="H97">
        <v>1.2490966879916359</v>
      </c>
      <c r="I97">
        <v>0.7179077362313544</v>
      </c>
      <c r="J97">
        <v>0.39352087796021679</v>
      </c>
      <c r="K97">
        <v>0.42376500842825882</v>
      </c>
      <c r="L97">
        <v>0.91064254876654971</v>
      </c>
      <c r="M97">
        <v>0.52853078703652134</v>
      </c>
      <c r="N97">
        <v>0.77469818130779189</v>
      </c>
      <c r="O97">
        <v>0.84174557735099942</v>
      </c>
      <c r="P97">
        <v>0.26046121601887168</v>
      </c>
      <c r="R97">
        <v>0.61932378192588589</v>
      </c>
      <c r="S97">
        <v>0.81369568904058609</v>
      </c>
      <c r="T97">
        <v>0.62571863043251086</v>
      </c>
      <c r="U97">
        <v>0.6553815218099367</v>
      </c>
      <c r="V97">
        <v>0.52381685021866276</v>
      </c>
      <c r="W97">
        <v>0.92824481896883027</v>
      </c>
      <c r="X97">
        <v>0.80938608051563077</v>
      </c>
      <c r="Y97">
        <v>1.6762313888475608</v>
      </c>
      <c r="Z97">
        <v>0.91824194259494241</v>
      </c>
      <c r="AA97">
        <v>0.38639668700611318</v>
      </c>
      <c r="AB97">
        <v>0.5018365996332339</v>
      </c>
      <c r="AC97">
        <v>1.1088920837627956</v>
      </c>
      <c r="AD97">
        <v>0.63018041811054537</v>
      </c>
      <c r="AE97">
        <v>0.86989427234579464</v>
      </c>
      <c r="AF97">
        <v>1.122933571832478</v>
      </c>
      <c r="AG97">
        <v>0.51850534029360773</v>
      </c>
    </row>
    <row r="98" spans="1:33" x14ac:dyDescent="0.55000000000000004">
      <c r="A98">
        <v>0.60334769946528144</v>
      </c>
      <c r="B98">
        <v>0.828892449851928</v>
      </c>
      <c r="C98">
        <v>0.58879371797966562</v>
      </c>
      <c r="D98">
        <v>0.86105084277338928</v>
      </c>
      <c r="E98">
        <v>0.50132087695677363</v>
      </c>
      <c r="F98">
        <v>1.0812236861357374</v>
      </c>
      <c r="G98">
        <v>1.1017625455741744</v>
      </c>
      <c r="H98">
        <v>0.60934966410184443</v>
      </c>
      <c r="I98">
        <v>0.30117036814076492</v>
      </c>
      <c r="J98">
        <v>4.0721368555033353E-2</v>
      </c>
      <c r="K98">
        <v>0.10278766004784091</v>
      </c>
      <c r="L98">
        <v>0.54496820076217578</v>
      </c>
      <c r="M98">
        <v>0.89861086913766097</v>
      </c>
      <c r="N98">
        <v>1.1814869864191271</v>
      </c>
      <c r="O98">
        <v>1.5145642337143608</v>
      </c>
      <c r="P98">
        <v>0.79886025151091367</v>
      </c>
      <c r="R98">
        <v>0.68002238288099337</v>
      </c>
      <c r="S98">
        <v>0.8108310681248051</v>
      </c>
      <c r="T98">
        <v>0.62387834264108633</v>
      </c>
      <c r="U98">
        <v>0.87865824967972206</v>
      </c>
      <c r="V98">
        <v>0.56958332303287096</v>
      </c>
      <c r="W98">
        <v>1.1605861355775755</v>
      </c>
      <c r="X98">
        <v>1.4096747364946118</v>
      </c>
      <c r="Y98">
        <v>0.98004263536469971</v>
      </c>
      <c r="Z98">
        <v>0.44976227524423812</v>
      </c>
      <c r="AA98">
        <v>0.11939125574257611</v>
      </c>
      <c r="AB98">
        <v>0.19520484840479205</v>
      </c>
      <c r="AC98">
        <v>0.58696789432744378</v>
      </c>
      <c r="AD98">
        <v>0.93730287344477703</v>
      </c>
      <c r="AE98">
        <v>1.3959420027137259</v>
      </c>
      <c r="AF98">
        <v>1.6153786975293636</v>
      </c>
      <c r="AG98">
        <v>0.78821490439023367</v>
      </c>
    </row>
    <row r="99" spans="1:33" x14ac:dyDescent="0.55000000000000004">
      <c r="A99">
        <v>0.94201819219021787</v>
      </c>
      <c r="B99">
        <v>1.4298403650038629</v>
      </c>
      <c r="C99">
        <v>1.0477629142673179</v>
      </c>
      <c r="D99">
        <v>0.92952600702565313</v>
      </c>
      <c r="E99">
        <v>0.6918775009666539</v>
      </c>
      <c r="F99">
        <v>1.2934925604636272</v>
      </c>
      <c r="G99">
        <v>1.7681319652807912</v>
      </c>
      <c r="H99">
        <v>2.7937053224867787</v>
      </c>
      <c r="I99">
        <v>1.9609593166649653</v>
      </c>
      <c r="J99">
        <v>1.3313961136174473</v>
      </c>
      <c r="K99">
        <v>0.57889807445392727</v>
      </c>
      <c r="L99">
        <v>0.86318935786904638</v>
      </c>
      <c r="M99">
        <v>0.78407149852455993</v>
      </c>
      <c r="N99">
        <v>1.801600067990295</v>
      </c>
      <c r="O99">
        <v>2.0900192325023497</v>
      </c>
      <c r="P99">
        <v>0.68944907445798365</v>
      </c>
      <c r="R99">
        <v>0.52425170593342918</v>
      </c>
      <c r="S99">
        <v>0.4282921871780857</v>
      </c>
      <c r="T99">
        <v>0.31057782454597288</v>
      </c>
      <c r="U99">
        <v>0.45688530029467062</v>
      </c>
      <c r="V99">
        <v>0.37080031266331592</v>
      </c>
      <c r="W99">
        <v>0.51981603316634373</v>
      </c>
      <c r="X99">
        <v>0.48277315816106997</v>
      </c>
      <c r="Y99">
        <v>0.75706956924958813</v>
      </c>
      <c r="Z99">
        <v>0.442690991676298</v>
      </c>
      <c r="AA99">
        <v>0.42863660906635642</v>
      </c>
      <c r="AB99">
        <v>0.18105788364511774</v>
      </c>
      <c r="AC99">
        <v>0.24507197038317136</v>
      </c>
      <c r="AD99">
        <v>0.47565839569311391</v>
      </c>
      <c r="AE99">
        <v>0.6158023948434358</v>
      </c>
      <c r="AF99">
        <v>0.97194835266906121</v>
      </c>
      <c r="AG99">
        <v>0.30791851042703972</v>
      </c>
    </row>
    <row r="100" spans="1:33" x14ac:dyDescent="0.55000000000000004">
      <c r="A100">
        <v>0.93336522928904453</v>
      </c>
      <c r="B100">
        <v>1.0934973452625889</v>
      </c>
      <c r="C100">
        <v>1.1218663587560671</v>
      </c>
      <c r="D100">
        <v>1.2004209849824672</v>
      </c>
      <c r="E100">
        <v>1.0280787350278369</v>
      </c>
      <c r="F100">
        <v>1.5649648251997865</v>
      </c>
      <c r="G100">
        <v>1.4851936074350576</v>
      </c>
      <c r="H100">
        <v>1.0694821641593908</v>
      </c>
      <c r="I100">
        <v>2.7770929840231569</v>
      </c>
      <c r="J100">
        <v>1.9233354499291828</v>
      </c>
      <c r="K100">
        <v>1.3533694158938037</v>
      </c>
      <c r="L100">
        <v>1.7709230258248425</v>
      </c>
      <c r="M100">
        <v>1.0234486885889715</v>
      </c>
      <c r="N100">
        <v>1.7783836867655198</v>
      </c>
      <c r="O100">
        <v>1.4422300313696048</v>
      </c>
      <c r="P100">
        <v>0.78352899026088285</v>
      </c>
      <c r="R100">
        <v>0.84052596452790684</v>
      </c>
      <c r="S100">
        <v>1.2971844338059328</v>
      </c>
      <c r="T100">
        <v>0.96721017516929897</v>
      </c>
      <c r="U100">
        <v>1.0058168586744489</v>
      </c>
      <c r="V100">
        <v>0.97611234869586438</v>
      </c>
      <c r="W100">
        <v>1.5936496932644537</v>
      </c>
      <c r="X100">
        <v>1.182535911873706</v>
      </c>
      <c r="Y100">
        <v>0.79496004361002304</v>
      </c>
      <c r="Z100">
        <v>2.9497287468128492</v>
      </c>
      <c r="AA100">
        <v>2.4730997410594124</v>
      </c>
      <c r="AB100">
        <v>1.4649235934843472</v>
      </c>
      <c r="AC100">
        <v>1.6036072027838817</v>
      </c>
      <c r="AD100">
        <v>0.77238215297638557</v>
      </c>
      <c r="AE100">
        <v>1.5255238663473174</v>
      </c>
      <c r="AF100">
        <v>1.201343037512288</v>
      </c>
      <c r="AG100">
        <v>0.71529163795703621</v>
      </c>
    </row>
    <row r="101" spans="1:33" x14ac:dyDescent="0.55000000000000004">
      <c r="A101">
        <v>1.0188443081528871</v>
      </c>
      <c r="B101">
        <v>0.94513225919486987</v>
      </c>
      <c r="C101">
        <v>0.9422200250885201</v>
      </c>
      <c r="D101">
        <v>1.2254570674115868</v>
      </c>
      <c r="E101">
        <v>0.78523945416391738</v>
      </c>
      <c r="F101">
        <v>1.3428842902308706</v>
      </c>
      <c r="G101">
        <v>1.844612832857532</v>
      </c>
      <c r="H101">
        <v>1.7478451258548349</v>
      </c>
      <c r="I101">
        <v>1.2159246750825796</v>
      </c>
      <c r="J101">
        <v>0.15075498887779087</v>
      </c>
      <c r="K101">
        <v>0.29573503002672136</v>
      </c>
      <c r="L101">
        <v>1.0186331992062729</v>
      </c>
      <c r="M101">
        <v>1.3550523278016802</v>
      </c>
      <c r="N101">
        <v>1.8308947398607884</v>
      </c>
      <c r="O101">
        <v>2.3609227741209531</v>
      </c>
      <c r="P101">
        <v>2.6078928714789198</v>
      </c>
      <c r="R101">
        <v>0.56614202008178605</v>
      </c>
      <c r="S101">
        <v>0.54997111273131483</v>
      </c>
      <c r="T101">
        <v>0.59846422480009975</v>
      </c>
      <c r="U101">
        <v>0.82686060065664746</v>
      </c>
      <c r="V101">
        <v>0.50616005420136823</v>
      </c>
      <c r="W101">
        <v>0.81837563320713369</v>
      </c>
      <c r="X101">
        <v>1.0961396057861206</v>
      </c>
      <c r="Y101">
        <v>0.77462119477154978</v>
      </c>
      <c r="Z101">
        <v>0.76047424553675924</v>
      </c>
      <c r="AA101">
        <v>0.29434728168511587</v>
      </c>
      <c r="AB101">
        <v>0.30852952788645788</v>
      </c>
      <c r="AC101">
        <v>0.83778797535493266</v>
      </c>
      <c r="AD101">
        <v>0.81090905110513123</v>
      </c>
      <c r="AE101">
        <v>1.2076819142129922</v>
      </c>
      <c r="AF101">
        <v>1.5951787968633211</v>
      </c>
      <c r="AG101">
        <v>0.84001372449234624</v>
      </c>
    </row>
    <row r="102" spans="1:33" x14ac:dyDescent="0.55000000000000004">
      <c r="A102">
        <v>0.73171299519741972</v>
      </c>
      <c r="B102">
        <v>1.5886200377965074</v>
      </c>
      <c r="C102">
        <v>0.6174487650505095</v>
      </c>
      <c r="D102">
        <v>0.81710108069134635</v>
      </c>
      <c r="E102">
        <v>0.64681212696768975</v>
      </c>
      <c r="F102">
        <v>0.95298151100121986</v>
      </c>
      <c r="G102">
        <v>0.86841790052136614</v>
      </c>
      <c r="H102">
        <v>1.8219740939321967</v>
      </c>
      <c r="I102">
        <v>1.5348678676640402</v>
      </c>
      <c r="J102">
        <v>0.48245691777873478</v>
      </c>
      <c r="K102">
        <v>0.53559925745458459</v>
      </c>
      <c r="L102">
        <v>1.1868664561525506</v>
      </c>
      <c r="M102">
        <v>0.79982170248505224</v>
      </c>
      <c r="N102">
        <v>1.8949345284068373</v>
      </c>
      <c r="O102">
        <v>2.519202993550973</v>
      </c>
      <c r="P102">
        <v>0.8830819245989211</v>
      </c>
      <c r="R102">
        <v>0.61297303271661507</v>
      </c>
      <c r="S102">
        <v>0.94730838559550379</v>
      </c>
      <c r="T102">
        <v>0.59883871934404276</v>
      </c>
      <c r="U102">
        <v>0.7720439230622399</v>
      </c>
      <c r="V102">
        <v>0.5276718571584329</v>
      </c>
      <c r="W102">
        <v>0.8274267207104351</v>
      </c>
      <c r="X102">
        <v>0.77513183226216309</v>
      </c>
      <c r="Y102">
        <v>1.9714137843230755</v>
      </c>
      <c r="Z102">
        <v>0.81310740258912806</v>
      </c>
      <c r="AA102">
        <v>0.32914538619532097</v>
      </c>
      <c r="AB102">
        <v>0.36781541832844533</v>
      </c>
      <c r="AC102">
        <v>0.89994994070657131</v>
      </c>
      <c r="AD102">
        <v>0.7811948986557502</v>
      </c>
      <c r="AE102">
        <v>1.574205605471416</v>
      </c>
      <c r="AF102">
        <v>2.3625522835117874</v>
      </c>
      <c r="AG102">
        <v>1.1204817262730664</v>
      </c>
    </row>
    <row r="103" spans="1:33" x14ac:dyDescent="0.55000000000000004">
      <c r="A103">
        <v>0.73137618881482613</v>
      </c>
      <c r="B103">
        <v>0.54554416428941377</v>
      </c>
      <c r="C103">
        <v>0.82356349570691689</v>
      </c>
      <c r="D103">
        <v>1.0811771752994166</v>
      </c>
      <c r="E103">
        <v>0.71323825691720877</v>
      </c>
      <c r="F103">
        <v>1.1357477612776676</v>
      </c>
      <c r="G103">
        <v>1.2602528129515367</v>
      </c>
      <c r="H103">
        <v>1.460747937524502</v>
      </c>
      <c r="I103">
        <v>1.4701872303007872</v>
      </c>
      <c r="J103">
        <v>0.72302717535321315</v>
      </c>
      <c r="K103">
        <v>0.75678503244674766</v>
      </c>
      <c r="L103">
        <v>1.0880437701367791</v>
      </c>
      <c r="M103">
        <v>1.1580835885359393</v>
      </c>
      <c r="N103">
        <v>1.4931256788595655</v>
      </c>
      <c r="O103">
        <v>1.2496398328344722</v>
      </c>
      <c r="P103">
        <v>0.61889866964505691</v>
      </c>
      <c r="R103">
        <v>9.4259012077369295E-2</v>
      </c>
      <c r="S103">
        <v>4.5346835165854013E-2</v>
      </c>
      <c r="T103">
        <v>0.10301794334928822</v>
      </c>
      <c r="U103">
        <v>0.12615894041904255</v>
      </c>
      <c r="V103">
        <v>9.9476786235260115E-2</v>
      </c>
      <c r="W103">
        <v>0.1319555085821541</v>
      </c>
      <c r="X103">
        <v>0.14103990698628213</v>
      </c>
      <c r="Y103">
        <v>0.18352715987647847</v>
      </c>
      <c r="Z103">
        <v>0.18702905246066656</v>
      </c>
      <c r="AA103">
        <v>9.2468537180666707E-2</v>
      </c>
      <c r="AB103">
        <v>6.2438398184237978E-2</v>
      </c>
      <c r="AC103">
        <v>0.10192761325298808</v>
      </c>
      <c r="AD103">
        <v>0.13608023479143574</v>
      </c>
      <c r="AE103">
        <v>0.1556508614127432</v>
      </c>
      <c r="AF103">
        <v>0.21019383875377382</v>
      </c>
      <c r="AG103">
        <v>7.0133687169718115E-2</v>
      </c>
    </row>
    <row r="104" spans="1:33" x14ac:dyDescent="0.55000000000000004">
      <c r="A104">
        <v>0.92270630156351519</v>
      </c>
      <c r="B104">
        <v>1.2594012085391924</v>
      </c>
      <c r="C104">
        <v>0.70430931640430627</v>
      </c>
      <c r="D104">
        <v>1.2018838140374777</v>
      </c>
      <c r="E104">
        <v>0.58493372547452793</v>
      </c>
      <c r="F104">
        <v>1.2333366983586764</v>
      </c>
      <c r="G104">
        <v>2.9713531289177082</v>
      </c>
      <c r="H104">
        <v>1.1035595104915186</v>
      </c>
      <c r="I104">
        <v>2.0698994191653077</v>
      </c>
      <c r="J104">
        <v>8.7932401247888384E-2</v>
      </c>
      <c r="K104">
        <v>0.29551162308007256</v>
      </c>
      <c r="L104">
        <v>0.88435722068010636</v>
      </c>
      <c r="M104">
        <v>1.3673855978711911</v>
      </c>
      <c r="N104">
        <v>3.883208576131195</v>
      </c>
      <c r="O104">
        <v>2.8275832380459933</v>
      </c>
      <c r="P104">
        <v>3.1001690384773064</v>
      </c>
      <c r="R104">
        <v>0.75825557005570854</v>
      </c>
      <c r="S104">
        <v>0.78101416600395435</v>
      </c>
      <c r="T104">
        <v>0.60871950248675255</v>
      </c>
      <c r="U104">
        <v>0.93684125544658736</v>
      </c>
      <c r="V104">
        <v>0.58453117064369187</v>
      </c>
      <c r="W104">
        <v>1.0895473063155687</v>
      </c>
      <c r="X104">
        <v>1.9107037663493291</v>
      </c>
      <c r="Y104">
        <v>1.215445944592497</v>
      </c>
      <c r="Z104">
        <v>1.5305809689709662</v>
      </c>
      <c r="AA104">
        <v>0.11905140946470953</v>
      </c>
      <c r="AB104">
        <v>0.29650090612052749</v>
      </c>
      <c r="AC104">
        <v>0.78787112178166707</v>
      </c>
      <c r="AD104">
        <v>1.0730114205153656</v>
      </c>
      <c r="AE104">
        <v>2.672759939155577</v>
      </c>
      <c r="AF104">
        <v>2.1184525949732445</v>
      </c>
      <c r="AG104">
        <v>1.5987365162891789</v>
      </c>
    </row>
  </sheetData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PI bound fatty acids raw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RENTO ITO</dc:creator>
  <cp:lastModifiedBy>RENTO ITO</cp:lastModifiedBy>
  <dcterms:created xsi:type="dcterms:W3CDTF">2025-12-21T11:49:51Z</dcterms:created>
  <dcterms:modified xsi:type="dcterms:W3CDTF">2026-01-20T02:29:33Z</dcterms:modified>
</cp:coreProperties>
</file>