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ahuei/Dropbox/MIT LDAP 2015/Manuscript/Supporting Information/"/>
    </mc:Choice>
  </mc:AlternateContent>
  <xr:revisionPtr revIDLastSave="0" documentId="13_ncr:1_{B4818D71-6C4E-C34C-8AAE-728FD9C31DC8}" xr6:coauthVersionLast="40" xr6:coauthVersionMax="40" xr10:uidLastSave="{00000000-0000-0000-0000-000000000000}"/>
  <bookViews>
    <workbookView xWindow="3880" yWindow="460" windowWidth="26540" windowHeight="16240" activeTab="2" xr2:uid="{42F7B674-922A-FC48-9FD5-3981CA7204EF}"/>
  </bookViews>
  <sheets>
    <sheet name="All basins" sheetId="2" r:id="rId1"/>
    <sheet name="Dated basins" sheetId="6" r:id="rId2"/>
    <sheet name="Undated basins" sheetId="12" r:id="rId3"/>
    <sheet name="Chi-squared " sheetId="14" r:id="rId4"/>
  </sheets>
  <definedNames>
    <definedName name="bound_age_1" localSheetId="3">'Chi-squared '!$D$6:$E$74</definedName>
    <definedName name="bound_age_2" localSheetId="3">'Chi-squared '!$D$6:$E$76</definedName>
    <definedName name="bound_age_3" localSheetId="3">'Chi-squared '!#REF!</definedName>
    <definedName name="boxplot_mod_porosity_1" localSheetId="1">'Dated basins'!$P$2:$S$32</definedName>
    <definedName name="boxplot_mod_porosity_3" localSheetId="1">'Dated basins'!$P$2:$S$32</definedName>
    <definedName name="boxplot_mod_porosity_5" localSheetId="1">'Dated basins'!$P$2:$S$32</definedName>
    <definedName name="boxplot_mod_porosity_6" localSheetId="1">'Dated basins'!$P$2:$S$32</definedName>
    <definedName name="boxplot_obs_porosity_2" localSheetId="1">'Dated basins'!$K$2:$M$32</definedName>
    <definedName name="boxplot_obs_porosity_4" localSheetId="1">'Dated basins'!$K$2:$M$32</definedName>
    <definedName name="boxplot_obs_porosity_6" localSheetId="1">'Dated basins'!$K$2:$M$32</definedName>
    <definedName name="boxplot_obs_porosity_7" localSheetId="1">'Dated basins'!$K$2:$M$32</definedName>
    <definedName name="stat_obs_and_mod_porosity_1" localSheetId="0">'All basins'!$C$2:$F$78</definedName>
    <definedName name="stat_obs_and_mod_porosity_1" localSheetId="1">'Dated basins'!$C$2:$F$32</definedName>
    <definedName name="stat_obs_and_mod_porosity_1" localSheetId="2">'Undated basins'!$C$2:$F$48</definedName>
    <definedName name="stat_obs_and_mod_porosity_10" localSheetId="0">'All basins'!#REF!</definedName>
    <definedName name="stat_obs_and_mod_porosity_10" localSheetId="1">'Dated basins'!#REF!</definedName>
    <definedName name="stat_obs_and_mod_porosity_11" localSheetId="0">'All basins'!#REF!</definedName>
    <definedName name="stat_obs_and_mod_porosity_11" localSheetId="1">'Dated basins'!#REF!</definedName>
    <definedName name="stat_obs_and_mod_porosity_12" localSheetId="0">'All basins'!#REF!</definedName>
    <definedName name="stat_obs_and_mod_porosity_12" localSheetId="1">'Dated basins'!#REF!</definedName>
    <definedName name="stat_obs_and_mod_porosity_13" localSheetId="0">'All basins'!#REF!</definedName>
    <definedName name="stat_obs_and_mod_porosity_13" localSheetId="1">'Dated basins'!#REF!</definedName>
    <definedName name="stat_obs_and_mod_porosity_14" localSheetId="0">'All basins'!#REF!</definedName>
    <definedName name="stat_obs_and_mod_porosity_14" localSheetId="1">'Dated basins'!#REF!</definedName>
    <definedName name="stat_obs_and_mod_porosity_15" localSheetId="0">'All basins'!$C$2:$F$78</definedName>
    <definedName name="stat_obs_and_mod_porosity_15" localSheetId="2">'Undated basins'!$C$2:$F$48</definedName>
    <definedName name="stat_obs_and_mod_porosity_16" localSheetId="0">'All basins'!$C$2:$F$78</definedName>
    <definedName name="stat_obs_and_mod_porosity_16" localSheetId="2">'Undated basins'!$C$2:$F$48</definedName>
    <definedName name="stat_obs_and_mod_porosity_17" localSheetId="0">'All basins'!#REF!</definedName>
    <definedName name="stat_obs_and_mod_porosity_17" localSheetId="2">'Undated basins'!#REF!</definedName>
    <definedName name="stat_obs_and_mod_porosity_18" localSheetId="0">'All basins'!$C$2:$F$78</definedName>
    <definedName name="stat_obs_and_mod_porosity_18" localSheetId="2">'Undated basins'!$C$2:$F$48</definedName>
    <definedName name="stat_obs_and_mod_porosity_3" localSheetId="0">'All basins'!$C$2:$F$78</definedName>
    <definedName name="stat_obs_and_mod_porosity_3" localSheetId="1">'Dated basins'!$C$2:$F$32</definedName>
    <definedName name="stat_obs_and_mod_porosity_3" localSheetId="2">'Undated basins'!$C$2:$F$48</definedName>
    <definedName name="stat_obs_and_mod_porosity_5" localSheetId="0">'All basins'!$C$2:$F$78</definedName>
    <definedName name="stat_obs_and_mod_porosity_5" localSheetId="1">'Dated basins'!$C$2:$F$32</definedName>
    <definedName name="stat_obs_and_mod_porosity_5" localSheetId="2">'Undated basins'!$C$2:$F$48</definedName>
    <definedName name="stat_obs_and_mod_porosity_6" localSheetId="0">'All basins'!$C$2:$F$78</definedName>
    <definedName name="stat_obs_and_mod_porosity_6" localSheetId="1">'Dated basins'!$C$2:$F$32</definedName>
    <definedName name="stat_obs_and_mod_porosity_6" localSheetId="2">'Undated basins'!$C$2:$F$48</definedName>
    <definedName name="stat_obs_and_mod_porosity_7" localSheetId="0">'All basins'!$C$2:$F$78</definedName>
    <definedName name="stat_obs_and_mod_porosity_7" localSheetId="1">'Dated basins'!$C$2:$F$32</definedName>
    <definedName name="stat_obs_and_mod_porosity_7" localSheetId="2">'Undated basins'!$C$2:$F$48</definedName>
    <definedName name="stat_obs_and_mod_porosity_8" localSheetId="0">'All basins'!$C$2:$F$78</definedName>
    <definedName name="stat_obs_and_mod_porosity_8" localSheetId="1">'Dated basins'!$C$2:$F$32</definedName>
    <definedName name="stat_obs_and_mod_porosity_8" localSheetId="2">'Undated basins'!$C$2:$F$48</definedName>
    <definedName name="stat_obs_and_mod_porosity_9" localSheetId="0">'All basins'!#REF!</definedName>
    <definedName name="stat_obs_and_mod_porosity_9" localSheetId="1">'Dated basins'!#REF!</definedName>
    <definedName name="which_region_is_basin_at_6" localSheetId="0">'All basins'!$P$2:$S$78</definedName>
    <definedName name="which_region_is_basin_at_6" localSheetId="2">'Undated basins'!$P$2:$S$48</definedName>
    <definedName name="which_region_is_basin_at_7" localSheetId="0">'All basins'!$P$2:$S$78</definedName>
    <definedName name="which_region_is_basin_at_7" localSheetId="2">'Undated basins'!$P$2:$S$48</definedName>
    <definedName name="which_region_is_basin_at_8" localSheetId="0">'All basins'!$P$2:$S$78</definedName>
    <definedName name="which_region_is_basin_at_8" localSheetId="2">'Undated basins'!$P$2:$S$48</definedName>
    <definedName name="which_region_is_basin_at_9" localSheetId="0">'All basins'!$P$2:$S$78</definedName>
    <definedName name="which_region_is_basin_at_9" localSheetId="2">'Undated basins'!$P$2:$S$48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39" i="12" l="1"/>
  <c r="M39" i="12" s="1"/>
  <c r="L36" i="12"/>
  <c r="M36" i="12" s="1"/>
  <c r="L31" i="12"/>
  <c r="M31" i="12" s="1"/>
  <c r="L24" i="12"/>
  <c r="M24" i="12" s="1"/>
  <c r="L15" i="12"/>
  <c r="M15" i="12" s="1"/>
  <c r="L11" i="12"/>
  <c r="M11" i="12" s="1"/>
  <c r="L48" i="12"/>
  <c r="M48" i="12" s="1"/>
  <c r="L47" i="12"/>
  <c r="M47" i="12" s="1"/>
  <c r="L46" i="12"/>
  <c r="M46" i="12" s="1"/>
  <c r="L45" i="12"/>
  <c r="M45" i="12" s="1"/>
  <c r="L44" i="12"/>
  <c r="M44" i="12" s="1"/>
  <c r="L43" i="12"/>
  <c r="M43" i="12" s="1"/>
  <c r="L42" i="12"/>
  <c r="M42" i="12" s="1"/>
  <c r="L41" i="12"/>
  <c r="M41" i="12" s="1"/>
  <c r="L40" i="12"/>
  <c r="M40" i="12" s="1"/>
  <c r="L38" i="12"/>
  <c r="M38" i="12" s="1"/>
  <c r="L37" i="12"/>
  <c r="M37" i="12" s="1"/>
  <c r="L35" i="12"/>
  <c r="M35" i="12" s="1"/>
  <c r="L34" i="12"/>
  <c r="M34" i="12" s="1"/>
  <c r="L33" i="12"/>
  <c r="M33" i="12" s="1"/>
  <c r="L32" i="12"/>
  <c r="M32" i="12" s="1"/>
  <c r="L30" i="12"/>
  <c r="M30" i="12" s="1"/>
  <c r="L29" i="12"/>
  <c r="M29" i="12" s="1"/>
  <c r="L28" i="12"/>
  <c r="M28" i="12" s="1"/>
  <c r="L27" i="12"/>
  <c r="M27" i="12" s="1"/>
  <c r="L26" i="12"/>
  <c r="M26" i="12" s="1"/>
  <c r="L25" i="12"/>
  <c r="M25" i="12" s="1"/>
  <c r="L23" i="12"/>
  <c r="M23" i="12" s="1"/>
  <c r="L22" i="12"/>
  <c r="M22" i="12" s="1"/>
  <c r="L21" i="12"/>
  <c r="M21" i="12" s="1"/>
  <c r="L20" i="12"/>
  <c r="M20" i="12" s="1"/>
  <c r="L19" i="12"/>
  <c r="M19" i="12" s="1"/>
  <c r="L18" i="12"/>
  <c r="M18" i="12" s="1"/>
  <c r="L17" i="12"/>
  <c r="M17" i="12" s="1"/>
  <c r="L16" i="12"/>
  <c r="M16" i="12" s="1"/>
  <c r="L14" i="12"/>
  <c r="M14" i="12" s="1"/>
  <c r="L13" i="12"/>
  <c r="M13" i="12" s="1"/>
  <c r="L12" i="12"/>
  <c r="M12" i="12" s="1"/>
  <c r="L10" i="12"/>
  <c r="M10" i="12" s="1"/>
  <c r="L9" i="12"/>
  <c r="M9" i="12" s="1"/>
  <c r="L8" i="12"/>
  <c r="M8" i="12" s="1"/>
  <c r="L7" i="12"/>
  <c r="M7" i="12" s="1"/>
  <c r="L6" i="12"/>
  <c r="M6" i="12" s="1"/>
  <c r="L5" i="12"/>
  <c r="M5" i="12" s="1"/>
  <c r="L4" i="12"/>
  <c r="M4" i="12" s="1"/>
  <c r="L3" i="12"/>
  <c r="M3" i="12" s="1"/>
  <c r="L2" i="12"/>
  <c r="M2" i="12" s="1"/>
  <c r="L23" i="2" l="1"/>
  <c r="L61" i="2"/>
  <c r="L69" i="2"/>
  <c r="L45" i="2"/>
  <c r="L54" i="2"/>
  <c r="L41" i="2"/>
  <c r="L66" i="2"/>
  <c r="L4" i="2"/>
  <c r="L35" i="2"/>
  <c r="L34" i="2"/>
  <c r="L33" i="2"/>
  <c r="L46" i="2"/>
  <c r="L73" i="2"/>
  <c r="L76" i="2"/>
  <c r="L48" i="2"/>
  <c r="L43" i="2"/>
  <c r="L56" i="2"/>
  <c r="L16" i="2"/>
  <c r="L32" i="2"/>
  <c r="L59" i="2"/>
  <c r="L37" i="2"/>
  <c r="L36" i="2"/>
  <c r="L38" i="2"/>
  <c r="L70" i="2"/>
  <c r="L75" i="2"/>
  <c r="L51" i="2"/>
  <c r="L63" i="2"/>
  <c r="L49" i="2"/>
  <c r="L60" i="2"/>
  <c r="L42" i="2"/>
  <c r="L47" i="2"/>
  <c r="L77" i="2"/>
  <c r="L53" i="2"/>
  <c r="L58" i="2"/>
  <c r="L74" i="2"/>
  <c r="L40" i="2"/>
  <c r="L57" i="2"/>
  <c r="L44" i="2"/>
  <c r="L64" i="2"/>
  <c r="L65" i="2"/>
  <c r="L67" i="2"/>
  <c r="L72" i="2"/>
  <c r="L55" i="2"/>
  <c r="L50" i="2"/>
  <c r="L68" i="2"/>
  <c r="L62" i="2"/>
  <c r="L52" i="2"/>
  <c r="L78" i="2"/>
  <c r="L39" i="2"/>
  <c r="L71" i="2"/>
  <c r="L30" i="2"/>
  <c r="L9" i="2"/>
  <c r="L7" i="2"/>
  <c r="L2" i="2"/>
  <c r="L27" i="2"/>
  <c r="L5" i="2"/>
  <c r="L8" i="2"/>
  <c r="L26" i="2"/>
  <c r="L18" i="2"/>
  <c r="L10" i="2"/>
  <c r="L3" i="2"/>
  <c r="L11" i="2"/>
  <c r="L19" i="2"/>
  <c r="L20" i="2"/>
  <c r="L25" i="2"/>
  <c r="L17" i="2"/>
  <c r="L14" i="2"/>
  <c r="L21" i="2"/>
  <c r="L12" i="2"/>
  <c r="L13" i="2"/>
  <c r="L28" i="2"/>
  <c r="M47" i="2" l="1"/>
  <c r="M64" i="2"/>
  <c r="L23" i="6"/>
  <c r="M23" i="6" s="1"/>
  <c r="L16" i="6"/>
  <c r="M16" i="6" s="1"/>
  <c r="L9" i="6"/>
  <c r="M9" i="6" s="1"/>
  <c r="L8" i="6"/>
  <c r="M8" i="6" s="1"/>
  <c r="L7" i="6"/>
  <c r="M7" i="6" s="1"/>
  <c r="L2" i="6"/>
  <c r="M2" i="6" s="1"/>
  <c r="M31" i="6"/>
  <c r="H31" i="6"/>
  <c r="L30" i="6"/>
  <c r="M30" i="6" s="1"/>
  <c r="M29" i="6"/>
  <c r="L28" i="6"/>
  <c r="M28" i="6" s="1"/>
  <c r="L27" i="6"/>
  <c r="M27" i="6" s="1"/>
  <c r="L26" i="6"/>
  <c r="M26" i="6" s="1"/>
  <c r="L25" i="6"/>
  <c r="M25" i="6" s="1"/>
  <c r="M24" i="6"/>
  <c r="M22" i="6"/>
  <c r="L21" i="6"/>
  <c r="M21" i="6" s="1"/>
  <c r="L20" i="6"/>
  <c r="M20" i="6" s="1"/>
  <c r="L19" i="6"/>
  <c r="M19" i="6" s="1"/>
  <c r="L18" i="6"/>
  <c r="M18" i="6" s="1"/>
  <c r="L17" i="6"/>
  <c r="M17" i="6" s="1"/>
  <c r="M15" i="6"/>
  <c r="L14" i="6"/>
  <c r="M14" i="6" s="1"/>
  <c r="L13" i="6"/>
  <c r="M13" i="6" s="1"/>
  <c r="L12" i="6"/>
  <c r="M12" i="6" s="1"/>
  <c r="L11" i="6"/>
  <c r="M11" i="6" s="1"/>
  <c r="L10" i="6"/>
  <c r="M10" i="6" s="1"/>
  <c r="M6" i="6"/>
  <c r="L5" i="6"/>
  <c r="M5" i="6" s="1"/>
  <c r="L4" i="6"/>
  <c r="M4" i="6" s="1"/>
  <c r="L3" i="6"/>
  <c r="M3" i="6" s="1"/>
  <c r="M60" i="2"/>
  <c r="M29" i="2" l="1"/>
  <c r="M22" i="2"/>
  <c r="M6" i="2"/>
  <c r="M15" i="2"/>
  <c r="M24" i="2"/>
  <c r="M31" i="2"/>
  <c r="M23" i="2"/>
  <c r="M4" i="2"/>
  <c r="M71" i="2"/>
  <c r="M78" i="2"/>
  <c r="M52" i="2"/>
  <c r="M68" i="2"/>
  <c r="M50" i="2"/>
  <c r="M66" i="2"/>
  <c r="M55" i="2"/>
  <c r="M72" i="2"/>
  <c r="M41" i="2"/>
  <c r="M67" i="2"/>
  <c r="M65" i="2"/>
  <c r="M54" i="2"/>
  <c r="M44" i="2"/>
  <c r="M57" i="2"/>
  <c r="M40" i="2"/>
  <c r="M45" i="2"/>
  <c r="M74" i="2"/>
  <c r="M58" i="2"/>
  <c r="M53" i="2"/>
  <c r="M77" i="2"/>
  <c r="M49" i="2"/>
  <c r="M51" i="2"/>
  <c r="M75" i="2"/>
  <c r="M70" i="2"/>
  <c r="M38" i="2"/>
  <c r="M36" i="2"/>
  <c r="M37" i="2"/>
  <c r="M59" i="2"/>
  <c r="M56" i="2"/>
  <c r="M48" i="2"/>
  <c r="M43" i="2"/>
  <c r="M76" i="2"/>
  <c r="M69" i="2"/>
  <c r="M61" i="2"/>
  <c r="M73" i="2"/>
  <c r="M21" i="2"/>
  <c r="M46" i="2"/>
  <c r="M33" i="2"/>
  <c r="M35" i="2"/>
  <c r="M34" i="2"/>
  <c r="M16" i="2"/>
  <c r="M2" i="2"/>
  <c r="M7" i="2"/>
  <c r="M9" i="2"/>
  <c r="M30" i="2"/>
  <c r="M27" i="2"/>
  <c r="M8" i="2"/>
  <c r="M5" i="2"/>
  <c r="M18" i="2"/>
  <c r="M10" i="2"/>
  <c r="M3" i="2"/>
  <c r="M25" i="2"/>
  <c r="M19" i="2"/>
  <c r="M20" i="2"/>
  <c r="M12" i="2"/>
  <c r="M14" i="2"/>
  <c r="M13" i="2"/>
  <c r="M62" i="2"/>
  <c r="M28" i="2"/>
  <c r="H31" i="2"/>
  <c r="M63" i="2" l="1"/>
  <c r="M26" i="2"/>
  <c r="M11" i="2"/>
  <c r="M17" i="2"/>
  <c r="M32" i="2"/>
  <c r="M39" i="2"/>
  <c r="M4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D852C15-94A6-E74A-8C15-F80A42DEF554}" name="bound_age1" type="6" refreshedVersion="6" background="1" saveData="1">
    <textPr sourceFile="/Users/yahuei/Dropbox/MIT LDAP 2015/Manuscript/Supporting Information/main_code/bound_age.txt" space="1" consecutive="1">
      <textFields count="3">
        <textField/>
        <textField/>
        <textField/>
      </textFields>
    </textPr>
  </connection>
  <connection id="2" xr16:uid="{99E71BF4-95C7-1B40-BBF2-3F19B03E1C20}" name="bound_age2" type="6" refreshedVersion="6" background="1" saveData="1">
    <textPr sourceFile="/Users/yahuei/Dropbox/MIT LDAP 2015/Manuscript/Supporting Information/main_code/bound_age.txt" space="1" consecutive="1">
      <textFields count="3">
        <textField/>
        <textField/>
        <textField/>
      </textFields>
    </textPr>
  </connection>
  <connection id="3" xr16:uid="{30F45978-3EC6-8D44-B526-9630F10CD22A}" name="boxplot_mod_porosity12" type="6" refreshedVersion="6" background="1" saveData="1">
    <textPr sourceFile="/Users/yahuei/Dropbox/MIT LDAP 2015/Manuscript/Figure3/boxplot_mod_porosity.txt" space="1" consecutive="1">
      <textFields count="5">
        <textField/>
        <textField/>
        <textField/>
        <textField/>
        <textField/>
      </textFields>
    </textPr>
  </connection>
  <connection id="4" xr16:uid="{BF74F62C-B2A5-B143-8B37-1B540599FC6A}" name="boxplot_mod_porosity22" type="6" refreshedVersion="6" background="1" saveData="1">
    <textPr sourceFile="/Users/yahuei/Dropbox/MIT LDAP 2015/Manuscript/Figure3/boxplot_mod_porosity.txt" space="1" consecutive="1">
      <textFields count="5">
        <textField/>
        <textField/>
        <textField/>
        <textField/>
        <textField/>
      </textFields>
    </textPr>
  </connection>
  <connection id="5" xr16:uid="{6FEC7D0E-9F58-464A-896A-668378FDEAF0}" name="boxplot_mod_porosity32" type="6" refreshedVersion="6" background="1" saveData="1">
    <textPr sourceFile="/Users/yahuei/Dropbox/MIT LDAP 2015/Manuscript/Figure3/boxplot_mod_porosity.txt" space="1" consecutive="1">
      <textFields count="5">
        <textField/>
        <textField/>
        <textField/>
        <textField/>
        <textField/>
      </textFields>
    </textPr>
  </connection>
  <connection id="6" xr16:uid="{916B0AD2-ECA2-4D49-8651-38353F274B60}" name="boxplot_mod_porosity42" type="6" refreshedVersion="6" background="1" saveData="1">
    <textPr sourceFile="/Users/yahuei/Dropbox/MIT LDAP 2015/Manuscript/Figure3/boxplot_mod_porosity.txt" space="1" consecutive="1">
      <textFields count="5">
        <textField/>
        <textField/>
        <textField/>
        <textField/>
        <textField/>
      </textFields>
    </textPr>
  </connection>
  <connection id="7" xr16:uid="{E7FC84AF-C37B-1E4C-AB24-A99F06843622}" name="boxplot_obs_porosity112" type="6" refreshedVersion="6" background="1" saveData="1">
    <textPr sourceFile="/Users/yahuei/Dropbox/MIT LDAP 2015/Manuscript/Figure3/boxplot_obs_porosity.txt" space="1" consecutive="1">
      <textFields count="5">
        <textField/>
        <textField/>
        <textField/>
        <textField/>
        <textField/>
      </textFields>
    </textPr>
  </connection>
  <connection id="8" xr16:uid="{8D703814-7CE8-C54A-8524-06D421E582F0}" name="boxplot_obs_porosity122" type="6" refreshedVersion="6" background="1" saveData="1">
    <textPr sourceFile="/Users/yahuei/Dropbox/MIT LDAP 2015/Manuscript/Figure3/boxplot_obs_porosity.txt" space="1" consecutive="1">
      <textFields count="5">
        <textField/>
        <textField/>
        <textField/>
        <textField/>
        <textField/>
      </textFields>
    </textPr>
  </connection>
  <connection id="9" xr16:uid="{4DEF3F49-C8CE-D949-A6FB-0772D26A7711}" name="boxplot_obs_porosity132" type="6" refreshedVersion="6" background="1" saveData="1">
    <textPr sourceFile="/Users/yahuei/Dropbox/MIT LDAP 2015/Manuscript/Figure3/boxplot_obs_porosity.txt" space="1" consecutive="1">
      <textFields count="5">
        <textField/>
        <textField/>
        <textField/>
        <textField/>
        <textField/>
      </textFields>
    </textPr>
  </connection>
  <connection id="10" xr16:uid="{8F061177-0E99-AF4F-9A3A-03A7A58A742A}" name="boxplot_obs_porosity15" type="6" refreshedVersion="6" background="1" saveData="1">
    <textPr sourceFile="/Users/yahuei/Dropbox/MIT LDAP 2015/Manuscript/Figure3/boxplot_obs_porosity.txt" space="1" consecutive="1">
      <textFields count="5">
        <textField/>
        <textField/>
        <textField/>
        <textField/>
        <textField/>
      </textFields>
    </textPr>
  </connection>
  <connection id="11" xr16:uid="{78CA120F-BD16-1E46-8BF2-9C5C36A11B29}" name="stat_obs_and_mod_porosity1" type="6" refreshedVersion="6" background="1" saveData="1">
    <textPr sourceFile="/Users/yahuei/Dropbox/MIT LDAP 2015/Manuscript/Figure3/stat_obs_and_mod_porosity.txt" space="1" consecutive="1">
      <textFields count="4">
        <textField/>
        <textField/>
        <textField/>
        <textField/>
      </textFields>
    </textPr>
  </connection>
  <connection id="12" xr16:uid="{6320AFC6-6CDD-4340-8B1E-5C4C318B9611}" name="stat_obs_and_mod_porosity11" type="6" refreshedVersion="6" background="1" saveData="1">
    <textPr sourceFile="/Users/yahuei/Dropbox/MIT LDAP 2015/Manuscript/Figure3/stat_obs_and_mod_porosity.txt" space="1" consecutive="1">
      <textFields count="4">
        <textField/>
        <textField/>
        <textField/>
        <textField/>
      </textFields>
    </textPr>
  </connection>
  <connection id="13" xr16:uid="{3C98106D-F1DE-F642-B5FD-13180981F5D5}" name="stat_obs_and_mod_porosity112" type="6" refreshedVersion="6" background="1" saveData="1">
    <textPr sourceFile="/Users/yahuei/Dropbox/MIT LDAP 2015/Manuscript/Figure3/stat_obs_and_mod_porosity.txt" space="1" consecutive="1">
      <textFields count="4">
        <textField/>
        <textField/>
        <textField/>
        <textField/>
      </textFields>
    </textPr>
  </connection>
  <connection id="14" xr16:uid="{FF9F4EBA-1659-B748-BD8E-2C47480FE060}" name="stat_obs_and_mod_porosity113" type="6" refreshedVersion="6" background="1" saveData="1">
    <textPr sourceFile="/Users/yahuei/Dropbox/MIT LDAP 2015/Manuscript/Figure3/stat_obs_and_mod_porosity.txt" space="1" consecutive="1">
      <textFields count="4">
        <textField/>
        <textField/>
        <textField/>
        <textField/>
      </textFields>
    </textPr>
  </connection>
  <connection id="15" xr16:uid="{B38BBA3C-D9FA-254C-A610-E682FBE4668B}" name="stat_obs_and_mod_porosity13" type="6" refreshedVersion="6" background="1" saveData="1">
    <textPr sourceFile="/Users/yahuei/Dropbox/MIT LDAP 2015/Manuscript/Figure3/stat_obs_and_mod_porosity.txt" space="1" consecutive="1">
      <textFields count="4">
        <textField/>
        <textField/>
        <textField/>
        <textField/>
      </textFields>
    </textPr>
  </connection>
  <connection id="16" xr16:uid="{7FE25721-9C37-E049-B83E-0BCD4BD412D5}" name="stat_obs_and_mod_porosity14" type="6" refreshedVersion="6" background="1" saveData="1">
    <textPr sourceFile="/Users/yahuei/Dropbox/MIT LDAP 2015/Manuscript/Figure3/stat_obs_and_mod_porosity.txt" space="1" consecutive="1">
      <textFields count="4">
        <textField/>
        <textField/>
        <textField/>
        <textField/>
      </textFields>
    </textPr>
  </connection>
  <connection id="17" xr16:uid="{2E0B80AB-505E-7046-9711-5B81B7F20427}" name="stat_obs_and_mod_porosity2" type="6" refreshedVersion="6" background="1" saveData="1">
    <textPr sourceFile="/Users/yahuei/Dropbox/MIT LDAP 2015/Manuscript/Figure3/stat_obs_and_mod_porosity.txt" space="1" consecutive="1">
      <textFields count="4">
        <textField/>
        <textField/>
        <textField/>
        <textField/>
      </textFields>
    </textPr>
  </connection>
  <connection id="18" xr16:uid="{8935806B-3CE3-2446-94B7-3BF5D7E87015}" name="stat_obs_and_mod_porosity21" type="6" refreshedVersion="6" background="1" saveData="1">
    <textPr sourceFile="/Users/yahuei/Dropbox/MIT LDAP 2015/Manuscript/Figure3/stat_obs_and_mod_porosity.txt" space="1" consecutive="1">
      <textFields count="4">
        <textField/>
        <textField/>
        <textField/>
        <textField/>
      </textFields>
    </textPr>
  </connection>
  <connection id="19" xr16:uid="{0DE218E7-526C-EA4E-8E42-233D1BEA3413}" name="stat_obs_and_mod_porosity212" type="6" refreshedVersion="6" background="1" saveData="1">
    <textPr sourceFile="/Users/yahuei/Dropbox/MIT LDAP 2015/Manuscript/Figure3/stat_obs_and_mod_porosity.txt" space="1" consecutive="1">
      <textFields count="4">
        <textField/>
        <textField/>
        <textField/>
        <textField/>
      </textFields>
    </textPr>
  </connection>
  <connection id="20" xr16:uid="{CE815D4E-0092-414B-AAC7-8BA22AAB0501}" name="stat_obs_and_mod_porosity213" type="6" refreshedVersion="6" background="1" saveData="1">
    <textPr sourceFile="/Users/yahuei/Dropbox/MIT LDAP 2015/Manuscript/Figure3/stat_obs_and_mod_porosity.txt" space="1" consecutive="1">
      <textFields count="4">
        <textField/>
        <textField/>
        <textField/>
        <textField/>
      </textFields>
    </textPr>
  </connection>
  <connection id="21" xr16:uid="{264783AB-2BE5-7B4B-8318-CE6E431273D6}" name="stat_obs_and_mod_porosity23" type="6" refreshedVersion="6" background="1" saveData="1">
    <textPr sourceFile="/Users/yahuei/Dropbox/MIT LDAP 2015/Manuscript/Figure3/stat_obs_and_mod_porosity.txt" space="1" consecutive="1">
      <textFields count="4">
        <textField/>
        <textField/>
        <textField/>
        <textField/>
      </textFields>
    </textPr>
  </connection>
  <connection id="22" xr16:uid="{F18B6239-EB57-224F-BF1D-43974E8D183C}" name="stat_obs_and_mod_porosity24" type="6" refreshedVersion="6" background="1" saveData="1">
    <textPr sourceFile="/Users/yahuei/Dropbox/MIT LDAP 2015/Manuscript/Figure3/stat_obs_and_mod_porosity.txt" space="1" consecutive="1">
      <textFields count="4">
        <textField/>
        <textField/>
        <textField/>
        <textField/>
      </textFields>
    </textPr>
  </connection>
  <connection id="23" xr16:uid="{85AA6564-2AF2-3E4E-8D55-C946E372C5DE}" name="stat_obs_and_mod_porosity3" type="6" refreshedVersion="6" background="1" saveData="1">
    <textPr sourceFile="/Users/yahuei/Dropbox/MIT LDAP 2015/Manuscript/Figure3/stat_obs_and_mod_porosity.txt" space="1" consecutive="1">
      <textFields count="4">
        <textField/>
        <textField/>
        <textField/>
        <textField/>
      </textFields>
    </textPr>
  </connection>
  <connection id="24" xr16:uid="{0FD6CE47-15CB-CF4D-88E6-4FE7254979C9}" name="stat_obs_and_mod_porosity31" type="6" refreshedVersion="6" background="1" saveData="1">
    <textPr sourceFile="/Users/yahuei/Dropbox/MIT LDAP 2015/Manuscript/Figure3/stat_obs_and_mod_porosity.txt" space="1" consecutive="1">
      <textFields count="4">
        <textField/>
        <textField/>
        <textField/>
        <textField/>
      </textFields>
    </textPr>
  </connection>
  <connection id="25" xr16:uid="{A25EECF8-5F3D-6E44-87F3-92980A2701D9}" name="stat_obs_and_mod_porosity312" type="6" refreshedVersion="6" background="1" saveData="1">
    <textPr sourceFile="/Users/yahuei/Dropbox/MIT LDAP 2015/Manuscript/Figure3/stat_obs_and_mod_porosity.txt" space="1" consecutive="1">
      <textFields count="4">
        <textField/>
        <textField/>
        <textField/>
        <textField/>
      </textFields>
    </textPr>
  </connection>
  <connection id="26" xr16:uid="{02989069-47F2-D74D-8D30-5652FD2A1C16}" name="stat_obs_and_mod_porosity313" type="6" refreshedVersion="6" background="1" saveData="1">
    <textPr sourceFile="/Users/yahuei/Dropbox/MIT LDAP 2015/Manuscript/Figure3/stat_obs_and_mod_porosity.txt" space="1" consecutive="1">
      <textFields count="4">
        <textField/>
        <textField/>
        <textField/>
        <textField/>
      </textFields>
    </textPr>
  </connection>
  <connection id="27" xr16:uid="{18618A1F-1416-A74B-83B7-CABE666CCCC3}" name="stat_obs_and_mod_porosity33" type="6" refreshedVersion="6" background="1" saveData="1">
    <textPr sourceFile="/Users/yahuei/Dropbox/MIT LDAP 2015/Manuscript/Figure3/stat_obs_and_mod_porosity.txt" space="1" consecutive="1">
      <textFields count="4">
        <textField/>
        <textField/>
        <textField/>
        <textField/>
      </textFields>
    </textPr>
  </connection>
  <connection id="28" xr16:uid="{0F45EF8A-33DD-4D4B-96E9-18494CAA020E}" name="stat_obs_and_mod_porosity34" type="6" refreshedVersion="6" background="1" saveData="1">
    <textPr sourceFile="/Users/yahuei/Dropbox/MIT LDAP 2015/Manuscript/Figure3/stat_obs_and_mod_porosity.txt" space="1" consecutive="1">
      <textFields count="4">
        <textField/>
        <textField/>
        <textField/>
        <textField/>
      </textFields>
    </textPr>
  </connection>
  <connection id="29" xr16:uid="{06C45922-D85D-E348-95E9-2F1135959DE7}" name="stat_obs_and_mod_porosity72" type="6" refreshedVersion="6" background="1" saveData="1">
    <textPr sourceFile="/Users/yahuei/Dropbox/MIT LDAP 2015/Manuscript/Figure3/stat_obs_and_mod_porosity.txt" space="1" consecutive="1">
      <textFields count="4">
        <textField/>
        <textField/>
        <textField/>
        <textField/>
      </textFields>
    </textPr>
  </connection>
  <connection id="30" xr16:uid="{BF30D4C8-CF1F-2046-B1C9-E813494DD532}" name="stat_obs_and_mod_porosity721" type="6" refreshedVersion="6" background="1" saveData="1">
    <textPr sourceFile="/Users/yahuei/Dropbox/MIT LDAP 2015/Manuscript/Figure3/stat_obs_and_mod_porosity.txt" space="1" consecutive="1">
      <textFields count="4">
        <textField/>
        <textField/>
        <textField/>
        <textField/>
      </textFields>
    </textPr>
  </connection>
  <connection id="31" xr16:uid="{22F53868-E4B6-1C4E-9176-97E86B10E3BB}" name="stat_obs_and_mod_porosity81" type="6" refreshedVersion="6" background="1" saveData="1">
    <textPr sourceFile="/Users/yahuei/Dropbox/MIT LDAP 2015/Manuscript/Figure3/stat_obs_and_mod_porosity.txt" space="1" consecutive="1">
      <textFields count="5">
        <textField/>
        <textField/>
        <textField/>
        <textField/>
        <textField/>
      </textFields>
    </textPr>
  </connection>
  <connection id="32" xr16:uid="{ABBCE6A0-FD71-3845-8F9F-182ED07E0448}" name="stat_obs_and_mod_porosity811" type="6" refreshedVersion="6" background="1" saveData="1">
    <textPr sourceFile="/Users/yahuei/Dropbox/MIT LDAP 2015/Manuscript/Figure3/stat_obs_and_mod_porosity.txt" space="1" consecutive="1">
      <textFields count="5">
        <textField/>
        <textField/>
        <textField/>
        <textField/>
        <textField/>
      </textFields>
    </textPr>
  </connection>
  <connection id="33" xr16:uid="{68A80E53-45DE-8748-84A9-72272C494A3C}" name="stat_obs_and_mod_porosity82" type="6" refreshedVersion="6" background="1" saveData="1">
    <textPr sourceFile="/Users/yahuei/Dropbox/MIT LDAP 2015/Manuscript/Figure3/stat_obs_and_mod_porosity.txt" space="1" consecutive="1">
      <textFields count="5">
        <textField/>
        <textField/>
        <textField/>
        <textField/>
        <textField/>
      </textFields>
    </textPr>
  </connection>
  <connection id="34" xr16:uid="{9FEAC9C1-C237-F145-A0B3-BAA6BF800045}" name="stat_obs_and_mod_porosity821" type="6" refreshedVersion="6" background="1" saveData="1">
    <textPr sourceFile="/Users/yahuei/Dropbox/MIT LDAP 2015/Manuscript/Figure3/stat_obs_and_mod_porosity.txt" space="1" consecutive="1">
      <textFields count="5">
        <textField/>
        <textField/>
        <textField/>
        <textField/>
        <textField/>
      </textFields>
    </textPr>
  </connection>
  <connection id="35" xr16:uid="{3C793142-2409-A44A-B97A-1BBBD0A8C952}" name="which_region_is_basin_at111" type="6" refreshedVersion="6" background="1" saveData="1">
    <textPr sourceFile="/Users/yahuei/Dropbox/MIT LDAP 2015/Manuscript/Figure3/which_region_is_basin_at.txt" space="1" consecutive="1">
      <textFields count="4">
        <textField/>
        <textField/>
        <textField/>
        <textField/>
      </textFields>
    </textPr>
  </connection>
  <connection id="36" xr16:uid="{AAB7552D-6994-8046-B8CC-E8B469D43F70}" name="which_region_is_basin_at1111" type="6" refreshedVersion="6" background="1" saveData="1">
    <textPr sourceFile="/Users/yahuei/Dropbox/MIT LDAP 2015/Manuscript/Figure3/which_region_is_basin_at.txt" space="1" consecutive="1">
      <textFields count="4">
        <textField/>
        <textField/>
        <textField/>
        <textField/>
      </textFields>
    </textPr>
  </connection>
  <connection id="37" xr16:uid="{E13502A9-93EA-A74E-B6D4-8E026402DD2C}" name="which_region_is_basin_at121" type="6" refreshedVersion="6" background="1" saveData="1">
    <textPr sourceFile="/Users/yahuei/Dropbox/MIT LDAP 2015/Manuscript/Figure3/which_region_is_basin_at.txt" space="1" consecutive="1">
      <textFields count="4">
        <textField/>
        <textField/>
        <textField/>
        <textField/>
      </textFields>
    </textPr>
  </connection>
  <connection id="38" xr16:uid="{A6DC5E1A-495D-C04A-BEA1-8799B7C02456}" name="which_region_is_basin_at1211" type="6" refreshedVersion="6" background="1" saveData="1">
    <textPr sourceFile="/Users/yahuei/Dropbox/MIT LDAP 2015/Manuscript/Figure3/which_region_is_basin_at.txt" space="1" consecutive="1">
      <textFields count="4">
        <textField/>
        <textField/>
        <textField/>
        <textField/>
      </textFields>
    </textPr>
  </connection>
  <connection id="39" xr16:uid="{B05296A4-16E2-0547-BA14-566766F69846}" name="which_region_is_basin_at131" type="6" refreshedVersion="6" background="1" saveData="1">
    <textPr sourceFile="/Users/yahuei/Dropbox/MIT LDAP 2015/Manuscript/Figure3/which_region_is_basin_at.txt" space="1" consecutive="1">
      <textFields count="4">
        <textField/>
        <textField/>
        <textField/>
        <textField/>
      </textFields>
    </textPr>
  </connection>
  <connection id="40" xr16:uid="{A4A30E7E-AEEB-4D46-AB82-0D08203910E1}" name="which_region_is_basin_at1311" type="6" refreshedVersion="6" background="1" saveData="1">
    <textPr sourceFile="/Users/yahuei/Dropbox/MIT LDAP 2015/Manuscript/Figure3/which_region_is_basin_at.txt" space="1" consecutive="1">
      <textFields count="4">
        <textField/>
        <textField/>
        <textField/>
        <textField/>
      </textFields>
    </textPr>
  </connection>
  <connection id="41" xr16:uid="{8D3A1CB7-B483-0D45-B736-B0A645EF4B3B}" name="which_region_is_basin_at2" type="6" refreshedVersion="6" background="1" saveData="1">
    <textPr sourceFile="/Users/yahuei/Dropbox/MIT LDAP 2015/Manuscript/Figure3/which_region_is_basin_at.txt" space="1" consecutive="1">
      <textFields count="4">
        <textField/>
        <textField/>
        <textField/>
        <textField/>
      </textFields>
    </textPr>
  </connection>
  <connection id="42" xr16:uid="{CBD433E8-B675-1B44-B5DC-865931C4976F}" name="which_region_is_basin_at21" type="6" refreshedVersion="6" background="1" saveData="1">
    <textPr sourceFile="/Users/yahuei/Dropbox/MIT LDAP 2015/Manuscript/Figure3/which_region_is_basin_at.txt" space="1" consecutive="1">
      <textFields count="4"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<sst xmlns="http://schemas.openxmlformats.org/spreadsheetml/2006/main" count="414" uniqueCount="171">
  <si>
    <t>Schickard</t>
  </si>
  <si>
    <t>Dirichlet-Jackson</t>
  </si>
  <si>
    <t>Amundsen-Ganswindt</t>
  </si>
  <si>
    <t>Fitzgerald-Jackson</t>
  </si>
  <si>
    <t>Crüger-Sirsalis</t>
  </si>
  <si>
    <t>Nubium</t>
  </si>
  <si>
    <t>Belkovich</t>
  </si>
  <si>
    <t>Schwartzchild</t>
  </si>
  <si>
    <t>Galois</t>
  </si>
  <si>
    <t>Rupes Rectaa</t>
  </si>
  <si>
    <t>Clavius</t>
  </si>
  <si>
    <t>Poczobutt</t>
  </si>
  <si>
    <t>Pasteur</t>
  </si>
  <si>
    <t>Landau</t>
  </si>
  <si>
    <t>Campbell</t>
  </si>
  <si>
    <t>Deslandres</t>
  </si>
  <si>
    <t>Leibnitz</t>
  </si>
  <si>
    <t>Iridum</t>
  </si>
  <si>
    <t>Von Karman</t>
  </si>
  <si>
    <t>Fermi</t>
  </si>
  <si>
    <t>Gagarin</t>
  </si>
  <si>
    <t>Harkhebi</t>
  </si>
  <si>
    <t>Sikorsky-Rittenhaus</t>
  </si>
  <si>
    <t>Balmer-Kapteyn</t>
  </si>
  <si>
    <t>Medii</t>
  </si>
  <si>
    <t>Lamont</t>
  </si>
  <si>
    <t>Fowler-Charlier</t>
  </si>
  <si>
    <t>Vaporum</t>
  </si>
  <si>
    <t>Mutus-Vlacq</t>
  </si>
  <si>
    <t>Fecunditatis</t>
  </si>
  <si>
    <t>Asperitatis</t>
  </si>
  <si>
    <t>Australe North</t>
  </si>
  <si>
    <t>Wegener-Winlock</t>
  </si>
  <si>
    <t>Crater Name</t>
  </si>
  <si>
    <t>Crater Diameter (km)</t>
  </si>
  <si>
    <t>Long</t>
  </si>
  <si>
    <t>Lat</t>
  </si>
  <si>
    <t>Relative impact flux (~&lt;3 Ga impact rate)</t>
  </si>
  <si>
    <t>Crater count age</t>
  </si>
  <si>
    <t>Final Mean Model Porosity (%)</t>
  </si>
  <si>
    <t>Model Standard Deviation (%)</t>
  </si>
  <si>
    <t>Observed Mean Porosity (%)</t>
  </si>
  <si>
    <t>Observed Standard Deviation (%)</t>
  </si>
  <si>
    <t>True crater count age (1: true; 0: assigned)</t>
  </si>
  <si>
    <t>Janssen</t>
  </si>
  <si>
    <t>d’Alembert</t>
  </si>
  <si>
    <t>Milne</t>
  </si>
  <si>
    <t>Bailly</t>
  </si>
  <si>
    <t>Australe</t>
  </si>
  <si>
    <t>Ingenii</t>
  </si>
  <si>
    <t>Smythii</t>
  </si>
  <si>
    <t>Schiller-Zucchius</t>
  </si>
  <si>
    <t>Poincare</t>
  </si>
  <si>
    <t>Coulomb-Sarton</t>
  </si>
  <si>
    <t>Serenitatis</t>
  </si>
  <si>
    <t>Lorentz</t>
  </si>
  <si>
    <t>Nectaris</t>
  </si>
  <si>
    <t>Freundlich-Sharonov</t>
  </si>
  <si>
    <t>Grimaldi</t>
  </si>
  <si>
    <t>Apollo</t>
  </si>
  <si>
    <t>Planck</t>
  </si>
  <si>
    <t>Mendel-Rydberg</t>
  </si>
  <si>
    <t>Mendeleev</t>
  </si>
  <si>
    <t>Korolev</t>
  </si>
  <si>
    <t>Moscoviense</t>
  </si>
  <si>
    <t>Hertzsprung</t>
  </si>
  <si>
    <t>Humorum</t>
  </si>
  <si>
    <t>Humboldtianum</t>
  </si>
  <si>
    <t>Crisium</t>
  </si>
  <si>
    <t>Oppenheimer</t>
  </si>
  <si>
    <t>Imbrium</t>
  </si>
  <si>
    <t>Schrodinger</t>
  </si>
  <si>
    <t>Oirentale</t>
  </si>
  <si>
    <t>Humboldt</t>
  </si>
  <si>
    <t>South Pole-Aitken</t>
  </si>
  <si>
    <t>Birkhoff</t>
  </si>
  <si>
    <t>Copernicus-H</t>
  </si>
  <si>
    <t>Bartles-V</t>
  </si>
  <si>
    <t>Aestuum</t>
  </si>
  <si>
    <t>Model Peak Porosity (%)</t>
  </si>
  <si>
    <t>Size dependent model peak porosity (%)</t>
  </si>
  <si>
    <t>NaN</t>
  </si>
  <si>
    <t>SP-A interior basins (1: true; 0: assigned)</t>
  </si>
  <si>
    <t>Density gradient&lt;5 kg m-3km-1</t>
  </si>
  <si>
    <t>Inside SPA</t>
  </si>
  <si>
    <t>Th&gt;3.5PPM</t>
  </si>
  <si>
    <t>Highlands</t>
  </si>
  <si>
    <t>Crisium-East</t>
  </si>
  <si>
    <t>Keeler-West</t>
  </si>
  <si>
    <t>Orientale-Southwest</t>
  </si>
  <si>
    <t>Serenitatis-North</t>
  </si>
  <si>
    <t>Szilard-North</t>
  </si>
  <si>
    <t>Final model peak porosity (%)</t>
  </si>
  <si>
    <t>TOPO-13</t>
  </si>
  <si>
    <t>TOPO-22</t>
  </si>
  <si>
    <t>Australe-North</t>
  </si>
  <si>
    <t>Unnamed 1</t>
  </si>
  <si>
    <t>Unnamed 2</t>
  </si>
  <si>
    <t>Odd Por.</t>
  </si>
  <si>
    <t>Other notes</t>
  </si>
  <si>
    <t>Stratigraphy
Older than</t>
  </si>
  <si>
    <t>Stratigraphy
Younger than</t>
  </si>
  <si>
    <r>
      <t>Imbrium</t>
    </r>
    <r>
      <rPr>
        <vertAlign val="superscript"/>
        <sz val="12"/>
        <color theme="1"/>
        <rFont val="Calibri (Body)"/>
      </rPr>
      <t>1</t>
    </r>
    <r>
      <rPr>
        <sz val="12"/>
        <color theme="1"/>
        <rFont val="Calibri"/>
        <family val="2"/>
        <scheme val="minor"/>
      </rPr>
      <t>, Hertzsprung</t>
    </r>
    <r>
      <rPr>
        <vertAlign val="superscript"/>
        <sz val="12"/>
        <color theme="1"/>
        <rFont val="Calibri (Body)"/>
      </rPr>
      <t>1</t>
    </r>
  </si>
  <si>
    <r>
      <t>Coulobm-Sarton</t>
    </r>
    <r>
      <rPr>
        <vertAlign val="superscript"/>
        <sz val="12"/>
        <color theme="1"/>
        <rFont val="Calibri (Body)"/>
      </rPr>
      <t>1,2</t>
    </r>
    <r>
      <rPr>
        <sz val="12"/>
        <color theme="1"/>
        <rFont val="Calibri"/>
        <family val="2"/>
        <scheme val="minor"/>
      </rPr>
      <t>, Lorentz</t>
    </r>
    <r>
      <rPr>
        <vertAlign val="superscript"/>
        <sz val="12"/>
        <color theme="1"/>
        <rFont val="Calibri (Body)"/>
      </rPr>
      <t>1</t>
    </r>
  </si>
  <si>
    <r>
      <t>Korolev</t>
    </r>
    <r>
      <rPr>
        <vertAlign val="superscript"/>
        <sz val="12"/>
        <color theme="1"/>
        <rFont val="Calibri (Body)"/>
      </rPr>
      <t>2</t>
    </r>
  </si>
  <si>
    <r>
      <t>Freundlich-Sharonov</t>
    </r>
    <r>
      <rPr>
        <vertAlign val="superscript"/>
        <sz val="12"/>
        <color theme="1"/>
        <rFont val="Calibri (Body)"/>
      </rPr>
      <t>2</t>
    </r>
  </si>
  <si>
    <t>Yes, and constrains the impact to come from ESE (105°)</t>
  </si>
  <si>
    <r>
      <t>Moscoviense</t>
    </r>
    <r>
      <rPr>
        <vertAlign val="superscript"/>
        <sz val="12"/>
        <color theme="1"/>
        <rFont val="Calibri (Body)"/>
      </rPr>
      <t>1,2</t>
    </r>
    <r>
      <rPr>
        <sz val="12"/>
        <color theme="1"/>
        <rFont val="Calibri"/>
        <family val="2"/>
        <scheme val="minor"/>
      </rPr>
      <t>, Korolev</t>
    </r>
    <r>
      <rPr>
        <vertAlign val="superscript"/>
        <sz val="12"/>
        <color theme="1"/>
        <rFont val="Calibri (Body)"/>
      </rPr>
      <t>1</t>
    </r>
    <r>
      <rPr>
        <sz val="12"/>
        <color theme="1"/>
        <rFont val="Calibri"/>
        <family val="2"/>
        <scheme val="minor"/>
      </rPr>
      <t>, Mendeleev</t>
    </r>
    <r>
      <rPr>
        <vertAlign val="superscript"/>
        <sz val="12"/>
        <color theme="1"/>
        <rFont val="Calibri (Body)"/>
      </rPr>
      <t>1</t>
    </r>
  </si>
  <si>
    <r>
      <t>Fitzgerald-Jackson</t>
    </r>
    <r>
      <rPr>
        <vertAlign val="superscript"/>
        <sz val="12"/>
        <color theme="1"/>
        <rFont val="Calibri (Body)"/>
      </rPr>
      <t>2</t>
    </r>
  </si>
  <si>
    <t>Questionable but near Orientale</t>
  </si>
  <si>
    <t>Looks like the N(20) #s are influenced by Orentale and are WORNG</t>
  </si>
  <si>
    <r>
      <t>Orientale</t>
    </r>
    <r>
      <rPr>
        <vertAlign val="superscript"/>
        <sz val="12"/>
        <color theme="1"/>
        <rFont val="Calibri (Body)"/>
      </rPr>
      <t>1</t>
    </r>
  </si>
  <si>
    <r>
      <t>Birkhoff</t>
    </r>
    <r>
      <rPr>
        <vertAlign val="superscript"/>
        <sz val="12"/>
        <color theme="1"/>
        <rFont val="Calibri (Body)"/>
      </rPr>
      <t>1</t>
    </r>
    <r>
      <rPr>
        <sz val="12"/>
        <color theme="1"/>
        <rFont val="Calibri"/>
        <family val="2"/>
        <scheme val="minor"/>
      </rPr>
      <t>, Lorentz</t>
    </r>
    <r>
      <rPr>
        <vertAlign val="superscript"/>
        <sz val="12"/>
        <color theme="1"/>
        <rFont val="Calibri (Body)"/>
      </rPr>
      <t>1</t>
    </r>
    <r>
      <rPr>
        <sz val="12"/>
        <color theme="1"/>
        <rFont val="Calibri"/>
        <family val="2"/>
        <scheme val="minor"/>
      </rPr>
      <t>, Coulomb-Sarton</t>
    </r>
    <r>
      <rPr>
        <vertAlign val="superscript"/>
        <sz val="12"/>
        <color theme="1"/>
        <rFont val="Calibri (Body)"/>
      </rPr>
      <t>1</t>
    </r>
    <r>
      <rPr>
        <sz val="12"/>
        <color theme="1"/>
        <rFont val="Calibri"/>
        <family val="2"/>
        <scheme val="minor"/>
      </rPr>
      <t>, Apollo</t>
    </r>
    <r>
      <rPr>
        <vertAlign val="superscript"/>
        <sz val="12"/>
        <color theme="1"/>
        <rFont val="Calibri (Body)"/>
      </rPr>
      <t>1,2</t>
    </r>
    <r>
      <rPr>
        <sz val="12"/>
        <color theme="1"/>
        <rFont val="Calibri"/>
        <family val="2"/>
        <scheme val="minor"/>
      </rPr>
      <t>, Korolev</t>
    </r>
    <r>
      <rPr>
        <vertAlign val="superscript"/>
        <sz val="12"/>
        <color theme="1"/>
        <rFont val="Calibri (Body)"/>
      </rPr>
      <t xml:space="preserve">1,2, </t>
    </r>
    <r>
      <rPr>
        <sz val="12"/>
        <color theme="1"/>
        <rFont val="Calibri (Body)"/>
      </rPr>
      <t>SP-A</t>
    </r>
    <r>
      <rPr>
        <vertAlign val="superscript"/>
        <sz val="12"/>
        <color theme="1"/>
        <rFont val="Calibri (Body)"/>
      </rPr>
      <t>1</t>
    </r>
  </si>
  <si>
    <r>
      <t>Moscoviense</t>
    </r>
    <r>
      <rPr>
        <vertAlign val="superscript"/>
        <sz val="12"/>
        <color theme="1"/>
        <rFont val="Calibri (Body)"/>
      </rPr>
      <t>1</t>
    </r>
    <r>
      <rPr>
        <sz val="12"/>
        <color theme="1"/>
        <rFont val="Calibri"/>
        <family val="2"/>
        <scheme val="minor"/>
      </rPr>
      <t>, Freundlich-Sharonov</t>
    </r>
    <r>
      <rPr>
        <vertAlign val="superscript"/>
        <sz val="12"/>
        <color theme="1"/>
        <rFont val="Calibri (Body)"/>
      </rPr>
      <t>1</t>
    </r>
  </si>
  <si>
    <t>Yes, and consistant with impact from the E</t>
  </si>
  <si>
    <r>
      <t>Humdoltianum</t>
    </r>
    <r>
      <rPr>
        <vertAlign val="superscript"/>
        <sz val="12"/>
        <color theme="1"/>
        <rFont val="Calibri (Body)"/>
      </rPr>
      <t>1</t>
    </r>
    <r>
      <rPr>
        <sz val="12"/>
        <color theme="1"/>
        <rFont val="Calibri"/>
        <family val="2"/>
        <scheme val="minor"/>
      </rPr>
      <t>, Mendeleev</t>
    </r>
    <r>
      <rPr>
        <vertAlign val="superscript"/>
        <sz val="12"/>
        <color theme="1"/>
        <rFont val="Calibri (Body)"/>
      </rPr>
      <t>1</t>
    </r>
  </si>
  <si>
    <r>
      <t>Freundlich-Sharonov</t>
    </r>
    <r>
      <rPr>
        <vertAlign val="superscript"/>
        <sz val="12"/>
        <color theme="1"/>
        <rFont val="Calibri (Body)"/>
      </rPr>
      <t>1,2</t>
    </r>
  </si>
  <si>
    <r>
      <t>Orientale</t>
    </r>
    <r>
      <rPr>
        <vertAlign val="superscript"/>
        <sz val="12"/>
        <color theme="1"/>
        <rFont val="Calibri (Body)"/>
      </rPr>
      <t>1</t>
    </r>
    <r>
      <rPr>
        <sz val="12"/>
        <color theme="1"/>
        <rFont val="Calibri"/>
        <family val="2"/>
        <scheme val="minor"/>
      </rPr>
      <t>, Humorum</t>
    </r>
    <r>
      <rPr>
        <vertAlign val="superscript"/>
        <sz val="12"/>
        <color theme="1"/>
        <rFont val="Calibri (Body)"/>
      </rPr>
      <t>1</t>
    </r>
  </si>
  <si>
    <r>
      <t>Orientale</t>
    </r>
    <r>
      <rPr>
        <vertAlign val="superscript"/>
        <sz val="12"/>
        <color theme="1"/>
        <rFont val="Calibri (Body)"/>
      </rPr>
      <t>1</t>
    </r>
    <r>
      <rPr>
        <sz val="12"/>
        <color theme="1"/>
        <rFont val="Calibri"/>
        <family val="2"/>
        <scheme val="minor"/>
      </rPr>
      <t>, Imbrium</t>
    </r>
    <r>
      <rPr>
        <vertAlign val="superscript"/>
        <sz val="12"/>
        <color theme="1"/>
        <rFont val="Calibri (Body)"/>
      </rPr>
      <t>1</t>
    </r>
    <r>
      <rPr>
        <sz val="12"/>
        <color theme="1"/>
        <rFont val="Calibri"/>
        <family val="2"/>
        <scheme val="minor"/>
      </rPr>
      <t>, Hertzsprung</t>
    </r>
    <r>
      <rPr>
        <vertAlign val="superscript"/>
        <sz val="12"/>
        <color theme="1"/>
        <rFont val="Calibri (Body)"/>
      </rPr>
      <t>1</t>
    </r>
    <r>
      <rPr>
        <sz val="12"/>
        <color theme="1"/>
        <rFont val="Calibri"/>
        <family val="2"/>
        <scheme val="minor"/>
      </rPr>
      <t>, Lorentz</t>
    </r>
    <r>
      <rPr>
        <vertAlign val="superscript"/>
        <sz val="12"/>
        <color theme="1"/>
        <rFont val="Calibri (Body)"/>
      </rPr>
      <t>1</t>
    </r>
    <r>
      <rPr>
        <sz val="12"/>
        <color theme="1"/>
        <rFont val="Calibri (Body)"/>
      </rPr>
      <t>, Birkhoff</t>
    </r>
    <r>
      <rPr>
        <vertAlign val="superscript"/>
        <sz val="12"/>
        <color theme="1"/>
        <rFont val="Calibri (Body)"/>
      </rPr>
      <t>1,2</t>
    </r>
  </si>
  <si>
    <t>Yes, and consistant with impact from NNW</t>
  </si>
  <si>
    <r>
      <t>Imbrium</t>
    </r>
    <r>
      <rPr>
        <vertAlign val="superscript"/>
        <sz val="12"/>
        <color theme="1"/>
        <rFont val="Calibri (Body)"/>
      </rPr>
      <t>1</t>
    </r>
    <r>
      <rPr>
        <sz val="12"/>
        <color theme="1"/>
        <rFont val="Calibri (Body)"/>
      </rPr>
      <t>, Crisium</t>
    </r>
    <r>
      <rPr>
        <vertAlign val="superscript"/>
        <sz val="12"/>
        <color theme="1"/>
        <rFont val="Calibri (Body)"/>
      </rPr>
      <t>1</t>
    </r>
    <r>
      <rPr>
        <sz val="12"/>
        <color theme="1"/>
        <rFont val="Calibri (Body)"/>
      </rPr>
      <t>, Serenitatis</t>
    </r>
    <r>
      <rPr>
        <vertAlign val="superscript"/>
        <sz val="12"/>
        <color theme="1"/>
        <rFont val="Calibri (Body)"/>
      </rPr>
      <t>1</t>
    </r>
  </si>
  <si>
    <r>
      <t>Moscoviense</t>
    </r>
    <r>
      <rPr>
        <vertAlign val="superscript"/>
        <sz val="12"/>
        <color theme="1"/>
        <rFont val="Calibri (Body)"/>
      </rPr>
      <t>1</t>
    </r>
    <r>
      <rPr>
        <sz val="12"/>
        <color theme="1"/>
        <rFont val="Calibri (Body)"/>
      </rPr>
      <t>, Crisium</t>
    </r>
    <r>
      <rPr>
        <vertAlign val="superscript"/>
        <sz val="12"/>
        <color theme="1"/>
        <rFont val="Calibri (Body)"/>
      </rPr>
      <t>2</t>
    </r>
  </si>
  <si>
    <t>Not obvious</t>
  </si>
  <si>
    <r>
      <t>Orientale</t>
    </r>
    <r>
      <rPr>
        <vertAlign val="superscript"/>
        <sz val="12"/>
        <color theme="1"/>
        <rFont val="Calibri (Body)"/>
      </rPr>
      <t>1</t>
    </r>
    <r>
      <rPr>
        <sz val="12"/>
        <color theme="1"/>
        <rFont val="Calibri"/>
        <family val="2"/>
        <scheme val="minor"/>
      </rPr>
      <t>, Hertzsprung</t>
    </r>
    <r>
      <rPr>
        <vertAlign val="superscript"/>
        <sz val="12"/>
        <color theme="1"/>
        <rFont val="Calibri (Body)"/>
      </rPr>
      <t>1,2</t>
    </r>
  </si>
  <si>
    <r>
      <t>Freundlich-Sharonov</t>
    </r>
    <r>
      <rPr>
        <vertAlign val="superscript"/>
        <sz val="12"/>
        <color theme="1"/>
        <rFont val="Calibri (Body)"/>
      </rPr>
      <t>1</t>
    </r>
    <r>
      <rPr>
        <sz val="12"/>
        <color theme="1"/>
        <rFont val="Calibri"/>
        <family val="2"/>
        <scheme val="minor"/>
      </rPr>
      <t>, Apollo</t>
    </r>
    <r>
      <rPr>
        <vertAlign val="superscript"/>
        <sz val="12"/>
        <color theme="1"/>
        <rFont val="Calibri (Body)"/>
      </rPr>
      <t>1,2</t>
    </r>
    <r>
      <rPr>
        <sz val="12"/>
        <color theme="1"/>
        <rFont val="Calibri"/>
        <family val="2"/>
        <scheme val="minor"/>
      </rPr>
      <t>, SP-A</t>
    </r>
    <r>
      <rPr>
        <vertAlign val="superscript"/>
        <sz val="12"/>
        <color theme="1"/>
        <rFont val="Calibri (Body)"/>
      </rPr>
      <t>1</t>
    </r>
    <r>
      <rPr>
        <sz val="12"/>
        <color theme="1"/>
        <rFont val="Calibri"/>
        <family val="2"/>
        <scheme val="minor"/>
      </rPr>
      <t>, Dirichlet-Jackson</t>
    </r>
    <r>
      <rPr>
        <vertAlign val="superscript"/>
        <sz val="12"/>
        <color theme="1"/>
        <rFont val="Calibri (Body)"/>
      </rPr>
      <t>2</t>
    </r>
  </si>
  <si>
    <r>
      <t>Crisium</t>
    </r>
    <r>
      <rPr>
        <vertAlign val="superscript"/>
        <sz val="12"/>
        <color theme="1"/>
        <rFont val="Calibri (Body)"/>
      </rPr>
      <t>1,2</t>
    </r>
  </si>
  <si>
    <r>
      <t>SP-A</t>
    </r>
    <r>
      <rPr>
        <vertAlign val="superscript"/>
        <sz val="12"/>
        <color theme="1"/>
        <rFont val="Calibri (Body)"/>
      </rPr>
      <t>1</t>
    </r>
    <r>
      <rPr>
        <sz val="12"/>
        <color theme="1"/>
        <rFont val="Calibri"/>
        <family val="2"/>
        <scheme val="minor"/>
      </rPr>
      <t>, Grimaldi</t>
    </r>
    <r>
      <rPr>
        <vertAlign val="superscript"/>
        <sz val="12"/>
        <color theme="1"/>
        <rFont val="Calibri (Body)"/>
      </rPr>
      <t>2</t>
    </r>
  </si>
  <si>
    <r>
      <t>Orientale</t>
    </r>
    <r>
      <rPr>
        <vertAlign val="superscript"/>
        <sz val="12"/>
        <color theme="1"/>
        <rFont val="Calibri (Body)"/>
      </rPr>
      <t>1</t>
    </r>
    <r>
      <rPr>
        <sz val="12"/>
        <color theme="1"/>
        <rFont val="Calibri"/>
        <family val="2"/>
        <scheme val="minor"/>
      </rPr>
      <t>, Imbrium</t>
    </r>
    <r>
      <rPr>
        <vertAlign val="superscript"/>
        <sz val="12"/>
        <color theme="1"/>
        <rFont val="Calibri (Body)"/>
      </rPr>
      <t>1</t>
    </r>
    <r>
      <rPr>
        <sz val="12"/>
        <color theme="1"/>
        <rFont val="Calibri"/>
        <family val="2"/>
        <scheme val="minor"/>
      </rPr>
      <t>, Birkhoff</t>
    </r>
    <r>
      <rPr>
        <vertAlign val="superscript"/>
        <sz val="12"/>
        <color theme="1"/>
        <rFont val="Calibri (Body)"/>
      </rPr>
      <t>1</t>
    </r>
  </si>
  <si>
    <r>
      <t>Coulobm-Sarton</t>
    </r>
    <r>
      <rPr>
        <vertAlign val="superscript"/>
        <sz val="12"/>
        <color theme="1"/>
        <rFont val="Calibri (Body)"/>
      </rPr>
      <t>1</t>
    </r>
  </si>
  <si>
    <r>
      <t>Schrödinger</t>
    </r>
    <r>
      <rPr>
        <vertAlign val="superscript"/>
        <sz val="12"/>
        <color theme="1"/>
        <rFont val="Calibri (Body)"/>
      </rPr>
      <t>1,2</t>
    </r>
  </si>
  <si>
    <t>? Inside of PKT</t>
  </si>
  <si>
    <t>Inside PKT</t>
  </si>
  <si>
    <r>
      <t>Imbrium</t>
    </r>
    <r>
      <rPr>
        <vertAlign val="superscript"/>
        <sz val="12"/>
        <color theme="1"/>
        <rFont val="Calibri (Body)"/>
      </rPr>
      <t>1</t>
    </r>
    <r>
      <rPr>
        <sz val="12"/>
        <color theme="1"/>
        <rFont val="Calibri"/>
        <family val="2"/>
        <scheme val="minor"/>
      </rPr>
      <t>, Serenitatis</t>
    </r>
    <r>
      <rPr>
        <vertAlign val="superscript"/>
        <sz val="12"/>
        <color theme="1"/>
        <rFont val="Calibri (Body)"/>
      </rPr>
      <t>1</t>
    </r>
    <r>
      <rPr>
        <sz val="12"/>
        <color theme="1"/>
        <rFont val="Calibri"/>
        <family val="2"/>
        <scheme val="minor"/>
      </rPr>
      <t>, Humboldtianum</t>
    </r>
    <r>
      <rPr>
        <vertAlign val="superscript"/>
        <sz val="12"/>
        <color theme="1"/>
        <rFont val="Calibri (Body)"/>
      </rPr>
      <t>2</t>
    </r>
  </si>
  <si>
    <r>
      <t>Humboldtianum</t>
    </r>
    <r>
      <rPr>
        <vertAlign val="superscript"/>
        <sz val="12"/>
        <color theme="1"/>
        <rFont val="Calibri (Body)"/>
      </rPr>
      <t>1</t>
    </r>
    <r>
      <rPr>
        <sz val="12"/>
        <color theme="1"/>
        <rFont val="Calibri"/>
        <family val="2"/>
        <scheme val="minor"/>
      </rPr>
      <t>, Smythii</t>
    </r>
    <r>
      <rPr>
        <vertAlign val="superscript"/>
        <sz val="12"/>
        <color theme="1"/>
        <rFont val="Calibri (Body)"/>
      </rPr>
      <t>1</t>
    </r>
    <r>
      <rPr>
        <sz val="12"/>
        <color theme="1"/>
        <rFont val="Calibri"/>
        <family val="2"/>
        <scheme val="minor"/>
      </rPr>
      <t>, Fecunditatis</t>
    </r>
    <r>
      <rPr>
        <vertAlign val="superscript"/>
        <sz val="12"/>
        <color theme="1"/>
        <rFont val="Calibri (Body)"/>
      </rPr>
      <t>1</t>
    </r>
  </si>
  <si>
    <r>
      <t>Imbrium</t>
    </r>
    <r>
      <rPr>
        <vertAlign val="superscript"/>
        <sz val="12"/>
        <color theme="1"/>
        <rFont val="Calibri (Body)"/>
      </rPr>
      <t>1</t>
    </r>
  </si>
  <si>
    <r>
      <t>Mutus-Vlaq</t>
    </r>
    <r>
      <rPr>
        <vertAlign val="superscript"/>
        <sz val="12"/>
        <color theme="1"/>
        <rFont val="Calibri (Body)"/>
      </rPr>
      <t>1</t>
    </r>
    <r>
      <rPr>
        <sz val="12"/>
        <color theme="1"/>
        <rFont val="Calibri"/>
        <family val="2"/>
        <scheme val="minor"/>
      </rPr>
      <t>, Fecunditatis</t>
    </r>
    <r>
      <rPr>
        <vertAlign val="superscript"/>
        <sz val="12"/>
        <color theme="1"/>
        <rFont val="Calibri (Body)"/>
      </rPr>
      <t>1</t>
    </r>
    <r>
      <rPr>
        <sz val="12"/>
        <color theme="1"/>
        <rFont val="Calibri"/>
        <family val="2"/>
        <scheme val="minor"/>
      </rPr>
      <t>, Australe</t>
    </r>
    <r>
      <rPr>
        <vertAlign val="superscript"/>
        <sz val="12"/>
        <color theme="1"/>
        <rFont val="Calibri (Body)"/>
      </rPr>
      <t>1</t>
    </r>
    <r>
      <rPr>
        <sz val="12"/>
        <color theme="1"/>
        <rFont val="Calibri"/>
        <family val="2"/>
        <scheme val="minor"/>
      </rPr>
      <t>, SP-A</t>
    </r>
    <r>
      <rPr>
        <vertAlign val="superscript"/>
        <sz val="12"/>
        <color theme="1"/>
        <rFont val="Calibri (Body)"/>
      </rPr>
      <t>1</t>
    </r>
    <r>
      <rPr>
        <sz val="12"/>
        <color theme="1"/>
        <rFont val="Calibri"/>
        <family val="2"/>
        <scheme val="minor"/>
      </rPr>
      <t>, Serenitatis</t>
    </r>
    <r>
      <rPr>
        <vertAlign val="superscript"/>
        <sz val="12"/>
        <color theme="1"/>
        <rFont val="Calibri (Body)"/>
      </rPr>
      <t>2</t>
    </r>
  </si>
  <si>
    <r>
      <t>Orientale</t>
    </r>
    <r>
      <rPr>
        <vertAlign val="superscript"/>
        <sz val="12"/>
        <color theme="1"/>
        <rFont val="Calibri (Body)"/>
      </rPr>
      <t>1</t>
    </r>
    <r>
      <rPr>
        <sz val="12"/>
        <color theme="1"/>
        <rFont val="Calibri"/>
        <family val="2"/>
        <scheme val="minor"/>
      </rPr>
      <t>, Imbrium</t>
    </r>
    <r>
      <rPr>
        <vertAlign val="superscript"/>
        <sz val="12"/>
        <color theme="1"/>
        <rFont val="Calibri (Body)"/>
      </rPr>
      <t>1</t>
    </r>
  </si>
  <si>
    <r>
      <t>Nubium</t>
    </r>
    <r>
      <rPr>
        <vertAlign val="superscript"/>
        <sz val="12"/>
        <color theme="1"/>
        <rFont val="Calibri (Body)"/>
      </rPr>
      <t>1,2</t>
    </r>
    <r>
      <rPr>
        <sz val="12"/>
        <color theme="1"/>
        <rFont val="Calibri"/>
        <family val="2"/>
        <scheme val="minor"/>
      </rPr>
      <t>, Schiller-Zucchius</t>
    </r>
    <r>
      <rPr>
        <vertAlign val="superscript"/>
        <sz val="12"/>
        <color theme="1"/>
        <rFont val="Calibri (Body)"/>
      </rPr>
      <t>1</t>
    </r>
  </si>
  <si>
    <t xml:space="preserve"> </t>
  </si>
  <si>
    <r>
      <t>SP-A</t>
    </r>
    <r>
      <rPr>
        <vertAlign val="superscript"/>
        <sz val="12"/>
        <color theme="1"/>
        <rFont val="Calibri (Body)"/>
      </rPr>
      <t>1</t>
    </r>
    <r>
      <rPr>
        <sz val="12"/>
        <color theme="1"/>
        <rFont val="Calibri"/>
        <family val="2"/>
        <scheme val="minor"/>
      </rPr>
      <t>, Poincare</t>
    </r>
    <r>
      <rPr>
        <vertAlign val="superscript"/>
        <sz val="12"/>
        <color theme="1"/>
        <rFont val="Calibri (Body)"/>
      </rPr>
      <t>1</t>
    </r>
  </si>
  <si>
    <r>
      <t>Orientale</t>
    </r>
    <r>
      <rPr>
        <vertAlign val="superscript"/>
        <sz val="12"/>
        <color theme="1"/>
        <rFont val="Calibri (Body)"/>
      </rPr>
      <t>1</t>
    </r>
    <r>
      <rPr>
        <sz val="12"/>
        <color theme="1"/>
        <rFont val="Calibri"/>
        <family val="2"/>
        <scheme val="minor"/>
      </rPr>
      <t>, Mendel-Rydberg</t>
    </r>
    <r>
      <rPr>
        <vertAlign val="superscript"/>
        <sz val="12"/>
        <color theme="1"/>
        <rFont val="Calibri (Body)"/>
      </rPr>
      <t>2</t>
    </r>
  </si>
  <si>
    <r>
      <t>Imbrium</t>
    </r>
    <r>
      <rPr>
        <vertAlign val="superscript"/>
        <sz val="12"/>
        <color theme="1"/>
        <rFont val="Calibri (Body)"/>
      </rPr>
      <t>1</t>
    </r>
    <r>
      <rPr>
        <sz val="12"/>
        <color theme="1"/>
        <rFont val="Calibri"/>
        <family val="2"/>
        <scheme val="minor"/>
      </rPr>
      <t>, Humorum</t>
    </r>
    <r>
      <rPr>
        <vertAlign val="superscript"/>
        <sz val="12"/>
        <color theme="1"/>
        <rFont val="Calibri (Body)"/>
      </rPr>
      <t>1,2</t>
    </r>
  </si>
  <si>
    <r>
      <t>SP-A</t>
    </r>
    <r>
      <rPr>
        <vertAlign val="superscript"/>
        <sz val="12"/>
        <color theme="1"/>
        <rFont val="Calibri (Body)"/>
      </rPr>
      <t>1</t>
    </r>
  </si>
  <si>
    <r>
      <t>Crisium</t>
    </r>
    <r>
      <rPr>
        <vertAlign val="superscript"/>
        <sz val="12"/>
        <color theme="1"/>
        <rFont val="Calibri (Body)"/>
      </rPr>
      <t>1</t>
    </r>
    <r>
      <rPr>
        <sz val="12"/>
        <color theme="1"/>
        <rFont val="Calibri"/>
        <family val="2"/>
        <scheme val="minor"/>
      </rPr>
      <t>, Humorum</t>
    </r>
    <r>
      <rPr>
        <vertAlign val="superscript"/>
        <sz val="12"/>
        <color theme="1"/>
        <rFont val="Calibri (Body)"/>
      </rPr>
      <t>1</t>
    </r>
    <r>
      <rPr>
        <sz val="12"/>
        <color theme="1"/>
        <rFont val="Calibri"/>
        <family val="2"/>
        <scheme val="minor"/>
      </rPr>
      <t>, Nectaris</t>
    </r>
    <r>
      <rPr>
        <vertAlign val="superscript"/>
        <sz val="12"/>
        <color theme="1"/>
        <rFont val="Calibri (Body)"/>
      </rPr>
      <t>1</t>
    </r>
    <r>
      <rPr>
        <sz val="12"/>
        <color theme="1"/>
        <rFont val="Calibri"/>
        <family val="2"/>
        <scheme val="minor"/>
      </rPr>
      <t>, Serenitatis</t>
    </r>
    <r>
      <rPr>
        <vertAlign val="superscript"/>
        <sz val="12"/>
        <color theme="1"/>
        <rFont val="Calibri (Body)"/>
      </rPr>
      <t>1</t>
    </r>
    <r>
      <rPr>
        <sz val="12"/>
        <color theme="1"/>
        <rFont val="Calibri"/>
        <family val="2"/>
        <scheme val="minor"/>
      </rPr>
      <t>, Coulomb-Sarton</t>
    </r>
    <r>
      <rPr>
        <vertAlign val="superscript"/>
        <sz val="12"/>
        <color theme="1"/>
        <rFont val="Calibri (Body)"/>
      </rPr>
      <t>1</t>
    </r>
    <r>
      <rPr>
        <sz val="12"/>
        <color theme="1"/>
        <rFont val="Calibri"/>
        <family val="2"/>
        <scheme val="minor"/>
      </rPr>
      <t>, Birkhoff</t>
    </r>
    <r>
      <rPr>
        <vertAlign val="superscript"/>
        <sz val="12"/>
        <color theme="1"/>
        <rFont val="Calibri (Body)"/>
      </rPr>
      <t>1</t>
    </r>
    <r>
      <rPr>
        <sz val="12"/>
        <color theme="1"/>
        <rFont val="Calibri"/>
        <family val="2"/>
        <scheme val="minor"/>
      </rPr>
      <t>, Nubium</t>
    </r>
    <r>
      <rPr>
        <vertAlign val="superscript"/>
        <sz val="12"/>
        <color theme="1"/>
        <rFont val="Calibri (Body)"/>
      </rPr>
      <t>1</t>
    </r>
  </si>
  <si>
    <t>? Inside of SPA</t>
  </si>
  <si>
    <r>
      <t>Orientale</t>
    </r>
    <r>
      <rPr>
        <vertAlign val="superscript"/>
        <sz val="12"/>
        <color theme="1"/>
        <rFont val="Calibri (Body)"/>
      </rPr>
      <t>1</t>
    </r>
    <r>
      <rPr>
        <sz val="12"/>
        <color theme="1"/>
        <rFont val="Calibri"/>
        <family val="2"/>
        <scheme val="minor"/>
      </rPr>
      <t>, Hertzsprung</t>
    </r>
    <r>
      <rPr>
        <vertAlign val="superscript"/>
        <sz val="12"/>
        <color theme="1"/>
        <rFont val="Calibri (Body)"/>
      </rPr>
      <t>1,2</t>
    </r>
    <r>
      <rPr>
        <sz val="12"/>
        <color theme="1"/>
        <rFont val="Calibri (Body)"/>
      </rPr>
      <t>, Korolev</t>
    </r>
    <r>
      <rPr>
        <vertAlign val="superscript"/>
        <sz val="12"/>
        <color theme="1"/>
        <rFont val="Calibri (Body)"/>
      </rPr>
      <t>1,2</t>
    </r>
  </si>
  <si>
    <t>No Crisium ejecta or secondaries are found, if Crisium's ejecta is not highly asymmetric (page 173 in Wilhem book)</t>
  </si>
  <si>
    <r>
      <t>Imbrium</t>
    </r>
    <r>
      <rPr>
        <vertAlign val="superscript"/>
        <sz val="12"/>
        <color theme="1"/>
        <rFont val="Calibri (Body)"/>
      </rPr>
      <t>1</t>
    </r>
    <r>
      <rPr>
        <sz val="12"/>
        <color theme="1"/>
        <rFont val="Calibri"/>
        <family val="2"/>
        <scheme val="minor"/>
      </rPr>
      <t>, Nectaris</t>
    </r>
    <r>
      <rPr>
        <vertAlign val="superscript"/>
        <sz val="12"/>
        <color theme="1"/>
        <rFont val="Calibri (Body)"/>
      </rPr>
      <t>2</t>
    </r>
  </si>
  <si>
    <r>
      <t>Crisium</t>
    </r>
    <r>
      <rPr>
        <vertAlign val="superscript"/>
        <sz val="12"/>
        <color theme="1"/>
        <rFont val="Calibri (Body)"/>
      </rPr>
      <t>1</t>
    </r>
    <r>
      <rPr>
        <sz val="12"/>
        <color theme="1"/>
        <rFont val="Calibri"/>
        <family val="2"/>
        <scheme val="minor"/>
      </rPr>
      <t>, Humdoltianum</t>
    </r>
    <r>
      <rPr>
        <vertAlign val="superscript"/>
        <sz val="12"/>
        <color theme="1"/>
        <rFont val="Calibri (Body)"/>
      </rPr>
      <t>1</t>
    </r>
  </si>
  <si>
    <t>Inside SPA (page 65 in Wihlem, A-G is buried by Schrödinger's ejecta)</t>
  </si>
  <si>
    <r>
      <t>Sikorsky-Rittenhaus</t>
    </r>
    <r>
      <rPr>
        <vertAlign val="superscript"/>
        <sz val="12"/>
        <color theme="1"/>
        <rFont val="Calibri (Body)"/>
      </rPr>
      <t>1</t>
    </r>
    <r>
      <rPr>
        <sz val="12"/>
        <color theme="1"/>
        <rFont val="Calibri"/>
        <family val="2"/>
        <scheme val="minor"/>
      </rPr>
      <t>, Amundsen-Ganswindt</t>
    </r>
    <r>
      <rPr>
        <vertAlign val="superscript"/>
        <sz val="12"/>
        <color theme="1"/>
        <rFont val="Calibri (Body)"/>
      </rPr>
      <t>1,2</t>
    </r>
    <r>
      <rPr>
        <sz val="12"/>
        <color theme="1"/>
        <rFont val="Calibri"/>
        <family val="2"/>
        <scheme val="minor"/>
      </rPr>
      <t>, Poincare</t>
    </r>
    <r>
      <rPr>
        <vertAlign val="superscript"/>
        <sz val="12"/>
        <color theme="1"/>
        <rFont val="Calibri (Body)"/>
      </rPr>
      <t>1,2</t>
    </r>
    <r>
      <rPr>
        <sz val="12"/>
        <color theme="1"/>
        <rFont val="Calibri"/>
        <family val="2"/>
        <scheme val="minor"/>
      </rPr>
      <t>, Planck</t>
    </r>
    <r>
      <rPr>
        <vertAlign val="superscript"/>
        <sz val="12"/>
        <color theme="1"/>
        <rFont val="Calibri"/>
        <family val="2"/>
        <scheme val="minor"/>
      </rPr>
      <t>1,</t>
    </r>
    <r>
      <rPr>
        <vertAlign val="superscript"/>
        <sz val="12"/>
        <color theme="1"/>
        <rFont val="Calibri (Body)"/>
      </rPr>
      <t>2</t>
    </r>
    <r>
      <rPr>
        <sz val="12"/>
        <color theme="1"/>
        <rFont val="Calibri"/>
        <family val="2"/>
        <scheme val="minor"/>
      </rPr>
      <t>, SP-A</t>
    </r>
    <r>
      <rPr>
        <vertAlign val="superscript"/>
        <sz val="12"/>
        <color theme="1"/>
        <rFont val="Calibri (Body)"/>
      </rPr>
      <t>1</t>
    </r>
  </si>
  <si>
    <r>
      <t>Planck</t>
    </r>
    <r>
      <rPr>
        <vertAlign val="superscript"/>
        <sz val="12"/>
        <color theme="1"/>
        <rFont val="Calibri"/>
        <family val="2"/>
        <scheme val="minor"/>
      </rPr>
      <t>1</t>
    </r>
    <r>
      <rPr>
        <sz val="12"/>
        <color theme="1"/>
        <rFont val="Calibri"/>
        <family val="2"/>
        <scheme val="minor"/>
      </rPr>
      <t>, Schrödinger</t>
    </r>
    <r>
      <rPr>
        <vertAlign val="superscript"/>
        <sz val="12"/>
        <color theme="1"/>
        <rFont val="Calibri (Body)"/>
      </rPr>
      <t>1</t>
    </r>
  </si>
  <si>
    <t>d-Alembert</t>
  </si>
  <si>
    <t>Unnamed-3</t>
  </si>
  <si>
    <t>Unnamed-4</t>
  </si>
  <si>
    <t>Rupes-Rectaa</t>
  </si>
  <si>
    <t>Von-Karman</t>
  </si>
  <si>
    <r>
      <rPr>
        <vertAlign val="superscript"/>
        <sz val="12"/>
        <color theme="1"/>
        <rFont val="Calibri (Body)"/>
      </rPr>
      <t>1</t>
    </r>
    <r>
      <rPr>
        <sz val="12"/>
        <color theme="1"/>
        <rFont val="Calibri (Body)"/>
      </rPr>
      <t xml:space="preserve">Wilhelms et al., 1987 </t>
    </r>
    <r>
      <rPr>
        <vertAlign val="superscript"/>
        <sz val="12"/>
        <color theme="1"/>
        <rFont val="Calibri (Body)"/>
      </rPr>
      <t>2</t>
    </r>
    <r>
      <rPr>
        <sz val="12"/>
        <color theme="1"/>
        <rFont val="Calibri"/>
        <family val="2"/>
        <scheme val="minor"/>
      </rPr>
      <t>Fassett et al., 2012</t>
    </r>
  </si>
  <si>
    <t>Obs. age</t>
  </si>
  <si>
    <t>Model age</t>
  </si>
  <si>
    <t>Model age min</t>
  </si>
  <si>
    <t>Model age max</t>
  </si>
  <si>
    <t>Crüger-Sirsalis</t>
  </si>
  <si>
    <r>
      <t># of pixels inside density gradient&lt;5 kg m</t>
    </r>
    <r>
      <rPr>
        <b/>
        <vertAlign val="superscript"/>
        <sz val="12"/>
        <color theme="1"/>
        <rFont val="Calibri (Body)"/>
      </rPr>
      <t>-3</t>
    </r>
    <r>
      <rPr>
        <b/>
        <sz val="12"/>
        <color theme="1"/>
        <rFont val="Calibri"/>
        <family val="2"/>
        <scheme val="minor"/>
      </rPr>
      <t>km</t>
    </r>
    <r>
      <rPr>
        <b/>
        <vertAlign val="superscript"/>
        <sz val="12"/>
        <color theme="1"/>
        <rFont val="Calibri (Body)"/>
      </rPr>
      <t>-1</t>
    </r>
  </si>
  <si>
    <t># of pixels inside SPA</t>
  </si>
  <si>
    <t># of pixels for thorium &gt;3.5PPM</t>
  </si>
  <si>
    <t># of pixels in highlands</t>
  </si>
  <si>
    <t>Observed Asymetry in GRAIL-derived porosity distribution?</t>
  </si>
  <si>
    <t>Basin Name</t>
  </si>
  <si>
    <t>Basin name</t>
  </si>
  <si>
    <t>Assigned crater counting age (true only when column N is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</si>
</sst>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vertAlign val="superscript"/>
      <sz val="12"/>
      <color theme="1"/>
      <name val="Calibri (Body)"/>
    </font>
    <font>
      <sz val="12"/>
      <color theme="1"/>
      <name val="Calibri (Body)"/>
    </font>
    <font>
      <vertAlign val="superscript"/>
      <sz val="12"/>
      <color theme="1"/>
      <name val="Calibri"/>
      <family val="2"/>
      <scheme val="minor"/>
    </font>
    <font>
      <b/>
      <vertAlign val="superscript"/>
      <sz val="12"/>
      <color theme="1"/>
      <name val="Calibri (Body)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40FF"/>
        <bgColor indexed="64"/>
      </patternFill>
    </fill>
    <fill>
      <patternFill patternType="solid">
        <fgColor rgb="FF73FEFF"/>
        <bgColor indexed="64"/>
      </patternFill>
    </fill>
    <fill>
      <patternFill patternType="solid">
        <fgColor rgb="FFD5FC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2" xfId="0" applyFont="1" applyBorder="1" applyAlignment="1">
      <alignment horizontal="left"/>
    </xf>
    <xf numFmtId="0" fontId="1" fillId="0" borderId="2" xfId="0" applyFont="1" applyBorder="1"/>
    <xf numFmtId="0" fontId="1" fillId="2" borderId="3" xfId="0" applyFont="1" applyFill="1" applyBorder="1" applyAlignment="1">
      <alignment horizontal="center"/>
    </xf>
    <xf numFmtId="0" fontId="0" fillId="3" borderId="4" xfId="0" applyFill="1" applyBorder="1" applyAlignment="1">
      <alignment horizontal="center" wrapText="1"/>
    </xf>
    <xf numFmtId="0" fontId="0" fillId="4" borderId="4" xfId="0" applyFill="1" applyBorder="1" applyAlignment="1">
      <alignment horizontal="center"/>
    </xf>
    <xf numFmtId="0" fontId="0" fillId="5" borderId="4" xfId="0" applyFill="1" applyBorder="1" applyAlignment="1">
      <alignment horizontal="center" wrapText="1"/>
    </xf>
    <xf numFmtId="0" fontId="0" fillId="6" borderId="4" xfId="0" applyFill="1" applyBorder="1" applyAlignment="1">
      <alignment horizontal="center" wrapText="1"/>
    </xf>
    <xf numFmtId="0" fontId="0" fillId="7" borderId="4" xfId="0" applyFill="1" applyBorder="1" applyAlignment="1">
      <alignment horizontal="center" wrapText="1"/>
    </xf>
    <xf numFmtId="0" fontId="0" fillId="0" borderId="0" xfId="0" applyFill="1"/>
    <xf numFmtId="0" fontId="1" fillId="0" borderId="2" xfId="0" applyFont="1" applyFill="1" applyBorder="1" applyAlignment="1">
      <alignment horizontal="left"/>
    </xf>
    <xf numFmtId="0" fontId="0" fillId="8" borderId="4" xfId="0" applyFill="1" applyBorder="1" applyAlignment="1">
      <alignment horizontal="center" wrapText="1"/>
    </xf>
    <xf numFmtId="0" fontId="0" fillId="9" borderId="4" xfId="0" applyFill="1" applyBorder="1" applyAlignment="1">
      <alignment horizontal="center" wrapText="1"/>
    </xf>
    <xf numFmtId="0" fontId="0" fillId="0" borderId="8" xfId="0" applyFill="1" applyBorder="1" applyAlignment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/>
    </xf>
    <xf numFmtId="0" fontId="1" fillId="0" borderId="2" xfId="0" applyFont="1" applyFill="1" applyBorder="1"/>
    <xf numFmtId="0" fontId="0" fillId="0" borderId="0" xfId="0" applyFill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Fill="1" applyBorder="1"/>
    <xf numFmtId="164" fontId="0" fillId="0" borderId="0" xfId="0" applyNumberFormat="1" applyFill="1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0" fontId="0" fillId="0" borderId="1" xfId="0" applyFill="1" applyBorder="1" applyAlignment="1"/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6" xfId="0" applyFont="1" applyFill="1" applyBorder="1" applyAlignment="1">
      <alignment horizontal="left"/>
    </xf>
    <xf numFmtId="0" fontId="0" fillId="0" borderId="7" xfId="0" applyFill="1" applyBorder="1" applyAlignment="1">
      <alignment horizontal="center" vertical="center"/>
    </xf>
    <xf numFmtId="164" fontId="0" fillId="0" borderId="0" xfId="0" applyNumberFormat="1" applyFill="1"/>
    <xf numFmtId="0" fontId="1" fillId="2" borderId="3" xfId="0" applyFont="1" applyFill="1" applyBorder="1" applyAlignment="1">
      <alignment horizontal="center" vertical="top"/>
    </xf>
    <xf numFmtId="0" fontId="0" fillId="6" borderId="4" xfId="0" applyFill="1" applyBorder="1" applyAlignment="1">
      <alignment horizontal="center" vertical="top" wrapText="1"/>
    </xf>
    <xf numFmtId="0" fontId="0" fillId="8" borderId="4" xfId="0" applyFill="1" applyBorder="1" applyAlignment="1">
      <alignment horizontal="center" vertical="top" wrapText="1"/>
    </xf>
    <xf numFmtId="0" fontId="0" fillId="9" borderId="4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 wrapText="1"/>
    </xf>
    <xf numFmtId="0" fontId="0" fillId="4" borderId="4" xfId="0" applyFill="1" applyBorder="1" applyAlignment="1">
      <alignment horizontal="center" vertical="top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4" fontId="0" fillId="0" borderId="1" xfId="0" applyNumberFormat="1" applyBorder="1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/>
    </xf>
    <xf numFmtId="0" fontId="0" fillId="0" borderId="1" xfId="0" applyFill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164" fontId="0" fillId="0" borderId="7" xfId="0" applyNumberFormat="1" applyBorder="1" applyAlignment="1">
      <alignment horizontal="center" vertical="top"/>
    </xf>
    <xf numFmtId="0" fontId="0" fillId="0" borderId="7" xfId="0" applyFill="1" applyBorder="1" applyAlignment="1">
      <alignment horizontal="center" vertical="top"/>
    </xf>
    <xf numFmtId="0" fontId="0" fillId="0" borderId="7" xfId="0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0" fillId="5" borderId="4" xfId="0" applyFill="1" applyBorder="1" applyAlignment="1">
      <alignment horizontal="center" vertical="top" wrapText="1"/>
    </xf>
    <xf numFmtId="0" fontId="0" fillId="7" borderId="4" xfId="0" applyFill="1" applyBorder="1" applyAlignment="1">
      <alignment horizontal="center" vertical="top" wrapText="1"/>
    </xf>
    <xf numFmtId="164" fontId="0" fillId="0" borderId="1" xfId="0" applyNumberFormat="1" applyFill="1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164" fontId="2" fillId="0" borderId="1" xfId="0" applyNumberFormat="1" applyFont="1" applyFill="1" applyBorder="1" applyAlignment="1">
      <alignment horizontal="center" vertical="top"/>
    </xf>
    <xf numFmtId="164" fontId="0" fillId="0" borderId="7" xfId="0" applyNumberFormat="1" applyFill="1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0" fillId="0" borderId="4" xfId="0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wrapText="1"/>
    </xf>
    <xf numFmtId="0" fontId="0" fillId="0" borderId="5" xfId="0" applyFill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Fill="1" applyBorder="1" applyAlignment="1">
      <alignment vertical="top" wrapText="1"/>
    </xf>
    <xf numFmtId="0" fontId="1" fillId="0" borderId="5" xfId="0" applyFont="1" applyBorder="1" applyAlignment="1">
      <alignment vertical="center" wrapText="1"/>
    </xf>
    <xf numFmtId="0" fontId="0" fillId="0" borderId="2" xfId="0" applyFill="1" applyBorder="1" applyAlignment="1"/>
    <xf numFmtId="0" fontId="0" fillId="0" borderId="1" xfId="0" applyBorder="1" applyAlignment="1"/>
    <xf numFmtId="0" fontId="4" fillId="0" borderId="1" xfId="0" applyFont="1" applyFill="1" applyBorder="1" applyAlignment="1"/>
    <xf numFmtId="0" fontId="0" fillId="0" borderId="6" xfId="0" applyFill="1" applyBorder="1" applyAlignment="1"/>
    <xf numFmtId="0" fontId="0" fillId="0" borderId="7" xfId="0" applyFill="1" applyBorder="1" applyAlignment="1"/>
    <xf numFmtId="0" fontId="0" fillId="0" borderId="7" xfId="0" applyBorder="1" applyAlignment="1"/>
    <xf numFmtId="0" fontId="0" fillId="0" borderId="9" xfId="0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674C1"/>
      <color rgb="FF0432FF"/>
      <color rgb="FF00FA00"/>
      <color rgb="FFD5FC79"/>
      <color rgb="FF73FEFF"/>
      <color rgb="FFFF4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'All basins'!$C$2:$C$78</c:f>
              <c:strCache>
                <c:ptCount val="77"/>
                <c:pt idx="0">
                  <c:v>11.646</c:v>
                </c:pt>
                <c:pt idx="1">
                  <c:v>13.699</c:v>
                </c:pt>
                <c:pt idx="2">
                  <c:v>12.954</c:v>
                </c:pt>
                <c:pt idx="3">
                  <c:v>13.101</c:v>
                </c:pt>
                <c:pt idx="4">
                  <c:v>14.661</c:v>
                </c:pt>
                <c:pt idx="5">
                  <c:v>17.626</c:v>
                </c:pt>
                <c:pt idx="6">
                  <c:v>13.332</c:v>
                </c:pt>
                <c:pt idx="7">
                  <c:v>13.395</c:v>
                </c:pt>
                <c:pt idx="8">
                  <c:v>14.127</c:v>
                </c:pt>
                <c:pt idx="9">
                  <c:v>15.756</c:v>
                </c:pt>
                <c:pt idx="10">
                  <c:v>13.653</c:v>
                </c:pt>
                <c:pt idx="11">
                  <c:v>14.288</c:v>
                </c:pt>
                <c:pt idx="12">
                  <c:v>14.565</c:v>
                </c:pt>
                <c:pt idx="13">
                  <c:v>14.838</c:v>
                </c:pt>
                <c:pt idx="14">
                  <c:v>11.243</c:v>
                </c:pt>
                <c:pt idx="15">
                  <c:v>13.779</c:v>
                </c:pt>
                <c:pt idx="16">
                  <c:v>15.008</c:v>
                </c:pt>
                <c:pt idx="17">
                  <c:v>15.096</c:v>
                </c:pt>
                <c:pt idx="18">
                  <c:v>14.01</c:v>
                </c:pt>
                <c:pt idx="19">
                  <c:v>14.014</c:v>
                </c:pt>
                <c:pt idx="20">
                  <c:v>13.093</c:v>
                </c:pt>
                <c:pt idx="21">
                  <c:v>13.521</c:v>
                </c:pt>
                <c:pt idx="22">
                  <c:v>15.053</c:v>
                </c:pt>
                <c:pt idx="23">
                  <c:v>12.247</c:v>
                </c:pt>
                <c:pt idx="24">
                  <c:v>NaN</c:v>
                </c:pt>
                <c:pt idx="25">
                  <c:v>13.878</c:v>
                </c:pt>
                <c:pt idx="26">
                  <c:v>12.308</c:v>
                </c:pt>
                <c:pt idx="27">
                  <c:v>15.737</c:v>
                </c:pt>
                <c:pt idx="28">
                  <c:v>14.224</c:v>
                </c:pt>
                <c:pt idx="29">
                  <c:v>13.665</c:v>
                </c:pt>
                <c:pt idx="30">
                  <c:v>NaN</c:v>
                </c:pt>
                <c:pt idx="31">
                  <c:v>13.88</c:v>
                </c:pt>
                <c:pt idx="32">
                  <c:v>12.568</c:v>
                </c:pt>
                <c:pt idx="33">
                  <c:v>13.318</c:v>
                </c:pt>
                <c:pt idx="34">
                  <c:v>12.889</c:v>
                </c:pt>
                <c:pt idx="35">
                  <c:v>14.837</c:v>
                </c:pt>
                <c:pt idx="36">
                  <c:v>15.138</c:v>
                </c:pt>
                <c:pt idx="37">
                  <c:v>15.048</c:v>
                </c:pt>
                <c:pt idx="38">
                  <c:v>14.605</c:v>
                </c:pt>
                <c:pt idx="39">
                  <c:v>10.903</c:v>
                </c:pt>
                <c:pt idx="40">
                  <c:v>NaN</c:v>
                </c:pt>
                <c:pt idx="41">
                  <c:v>17.481</c:v>
                </c:pt>
                <c:pt idx="42">
                  <c:v>12.541</c:v>
                </c:pt>
                <c:pt idx="43">
                  <c:v>11.752</c:v>
                </c:pt>
                <c:pt idx="44">
                  <c:v>15.003</c:v>
                </c:pt>
                <c:pt idx="45">
                  <c:v>13.03</c:v>
                </c:pt>
                <c:pt idx="46">
                  <c:v>12.045</c:v>
                </c:pt>
                <c:pt idx="47">
                  <c:v>11.699</c:v>
                </c:pt>
                <c:pt idx="48">
                  <c:v>13.364</c:v>
                </c:pt>
                <c:pt idx="49">
                  <c:v>14.004</c:v>
                </c:pt>
                <c:pt idx="50">
                  <c:v>13.392</c:v>
                </c:pt>
                <c:pt idx="51">
                  <c:v>NaN</c:v>
                </c:pt>
                <c:pt idx="52">
                  <c:v>12.036</c:v>
                </c:pt>
                <c:pt idx="53">
                  <c:v>11.802</c:v>
                </c:pt>
                <c:pt idx="54">
                  <c:v>17.51</c:v>
                </c:pt>
                <c:pt idx="55">
                  <c:v>13.252</c:v>
                </c:pt>
                <c:pt idx="56">
                  <c:v>NaN</c:v>
                </c:pt>
                <c:pt idx="57">
                  <c:v>18.877</c:v>
                </c:pt>
                <c:pt idx="58">
                  <c:v>13.254</c:v>
                </c:pt>
                <c:pt idx="59">
                  <c:v>10.803</c:v>
                </c:pt>
                <c:pt idx="60">
                  <c:v>NaN</c:v>
                </c:pt>
                <c:pt idx="61">
                  <c:v>16.048</c:v>
                </c:pt>
                <c:pt idx="62">
                  <c:v>15.153</c:v>
                </c:pt>
                <c:pt idx="63">
                  <c:v>15.726</c:v>
                </c:pt>
                <c:pt idx="64">
                  <c:v>12.65</c:v>
                </c:pt>
                <c:pt idx="65">
                  <c:v>16.903</c:v>
                </c:pt>
                <c:pt idx="66">
                  <c:v>12.39</c:v>
                </c:pt>
                <c:pt idx="67">
                  <c:v>15.435</c:v>
                </c:pt>
                <c:pt idx="68">
                  <c:v>12.912</c:v>
                </c:pt>
                <c:pt idx="69">
                  <c:v>12.993</c:v>
                </c:pt>
                <c:pt idx="70">
                  <c:v>11.21</c:v>
                </c:pt>
                <c:pt idx="71">
                  <c:v>12.767</c:v>
                </c:pt>
                <c:pt idx="72">
                  <c:v>13.595</c:v>
                </c:pt>
                <c:pt idx="73">
                  <c:v>13.745</c:v>
                </c:pt>
                <c:pt idx="74">
                  <c:v>17.686</c:v>
                </c:pt>
                <c:pt idx="75">
                  <c:v>NaN</c:v>
                </c:pt>
                <c:pt idx="76">
                  <c:v>14.587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0432FF"/>
              </a:solidFill>
              <a:ln w="9525">
                <a:solidFill>
                  <a:srgbClr val="0432FF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'All basins'!$E$2:$E$78</c:f>
                <c:numCache>
                  <c:formatCode>General</c:formatCode>
                  <c:ptCount val="77"/>
                  <c:pt idx="0">
                    <c:v>1.4571000000000001</c:v>
                  </c:pt>
                  <c:pt idx="1">
                    <c:v>0.46840999999999999</c:v>
                  </c:pt>
                  <c:pt idx="2">
                    <c:v>1.4192</c:v>
                  </c:pt>
                  <c:pt idx="3">
                    <c:v>1.8504</c:v>
                  </c:pt>
                  <c:pt idx="4">
                    <c:v>1.6572</c:v>
                  </c:pt>
                  <c:pt idx="5">
                    <c:v>0.56386000000000003</c:v>
                  </c:pt>
                  <c:pt idx="6">
                    <c:v>1.5086999999999999</c:v>
                  </c:pt>
                  <c:pt idx="7">
                    <c:v>2.0244</c:v>
                  </c:pt>
                  <c:pt idx="8">
                    <c:v>1.9063000000000001</c:v>
                  </c:pt>
                  <c:pt idx="9">
                    <c:v>2.7046999999999999</c:v>
                  </c:pt>
                  <c:pt idx="10">
                    <c:v>1.7316</c:v>
                  </c:pt>
                  <c:pt idx="11">
                    <c:v>1.7101</c:v>
                  </c:pt>
                  <c:pt idx="12">
                    <c:v>2.9344999999999999</c:v>
                  </c:pt>
                  <c:pt idx="13">
                    <c:v>1.9843999999999999</c:v>
                  </c:pt>
                  <c:pt idx="14">
                    <c:v>0.21723000000000001</c:v>
                  </c:pt>
                  <c:pt idx="15">
                    <c:v>0.91069</c:v>
                  </c:pt>
                  <c:pt idx="16">
                    <c:v>1.6135999999999999</c:v>
                  </c:pt>
                  <c:pt idx="17">
                    <c:v>2.7149999999999999</c:v>
                  </c:pt>
                  <c:pt idx="18">
                    <c:v>1.6918</c:v>
                  </c:pt>
                  <c:pt idx="19">
                    <c:v>1.8229</c:v>
                  </c:pt>
                  <c:pt idx="20">
                    <c:v>2.5748000000000002</c:v>
                  </c:pt>
                  <c:pt idx="21">
                    <c:v>3.1616</c:v>
                  </c:pt>
                  <c:pt idx="22">
                    <c:v>2.1692999999999998</c:v>
                  </c:pt>
                  <c:pt idx="23">
                    <c:v>1.5484</c:v>
                  </c:pt>
                  <c:pt idx="24">
                    <c:v>0</c:v>
                  </c:pt>
                  <c:pt idx="25">
                    <c:v>2.7972000000000001</c:v>
                  </c:pt>
                  <c:pt idx="26">
                    <c:v>1.3306</c:v>
                  </c:pt>
                  <c:pt idx="27">
                    <c:v>1.2978000000000001</c:v>
                  </c:pt>
                  <c:pt idx="28">
                    <c:v>1.6552</c:v>
                  </c:pt>
                  <c:pt idx="29">
                    <c:v>2.2019000000000002</c:v>
                  </c:pt>
                  <c:pt idx="30">
                    <c:v>0</c:v>
                  </c:pt>
                  <c:pt idx="31">
                    <c:v>2.3344</c:v>
                  </c:pt>
                  <c:pt idx="32">
                    <c:v>2.0261999999999998</c:v>
                  </c:pt>
                  <c:pt idx="33">
                    <c:v>1.8118000000000001</c:v>
                  </c:pt>
                  <c:pt idx="34">
                    <c:v>2.2972000000000001</c:v>
                  </c:pt>
                  <c:pt idx="35">
                    <c:v>1.1101000000000001</c:v>
                  </c:pt>
                  <c:pt idx="36">
                    <c:v>1.1689000000000001</c:v>
                  </c:pt>
                  <c:pt idx="37">
                    <c:v>1.6492</c:v>
                  </c:pt>
                  <c:pt idx="38">
                    <c:v>1.6109</c:v>
                  </c:pt>
                  <c:pt idx="39">
                    <c:v>1.4274</c:v>
                  </c:pt>
                  <c:pt idx="40">
                    <c:v>0</c:v>
                  </c:pt>
                  <c:pt idx="41">
                    <c:v>0.98645000000000005</c:v>
                  </c:pt>
                  <c:pt idx="42">
                    <c:v>1.6915</c:v>
                  </c:pt>
                  <c:pt idx="43">
                    <c:v>1.8039000000000001</c:v>
                  </c:pt>
                  <c:pt idx="44">
                    <c:v>1.871</c:v>
                  </c:pt>
                  <c:pt idx="45">
                    <c:v>0.98736000000000002</c:v>
                  </c:pt>
                  <c:pt idx="46">
                    <c:v>1.165</c:v>
                  </c:pt>
                  <c:pt idx="47">
                    <c:v>0.58948999999999996</c:v>
                  </c:pt>
                  <c:pt idx="48">
                    <c:v>0.13754</c:v>
                  </c:pt>
                  <c:pt idx="49">
                    <c:v>1.3939999999999999</c:v>
                  </c:pt>
                  <c:pt idx="50">
                    <c:v>1.0789</c:v>
                  </c:pt>
                  <c:pt idx="51">
                    <c:v>0</c:v>
                  </c:pt>
                  <c:pt idx="52">
                    <c:v>2.0068000000000001</c:v>
                  </c:pt>
                  <c:pt idx="53">
                    <c:v>0.54588000000000003</c:v>
                  </c:pt>
                  <c:pt idx="54">
                    <c:v>1.2292000000000001</c:v>
                  </c:pt>
                  <c:pt idx="55">
                    <c:v>0.89012000000000002</c:v>
                  </c:pt>
                  <c:pt idx="56">
                    <c:v>0</c:v>
                  </c:pt>
                  <c:pt idx="57">
                    <c:v>0</c:v>
                  </c:pt>
                  <c:pt idx="58">
                    <c:v>1.7208000000000001</c:v>
                  </c:pt>
                  <c:pt idx="59">
                    <c:v>1.5158</c:v>
                  </c:pt>
                  <c:pt idx="60">
                    <c:v>0</c:v>
                  </c:pt>
                  <c:pt idx="61">
                    <c:v>2.0823</c:v>
                  </c:pt>
                  <c:pt idx="62">
                    <c:v>0.94594</c:v>
                  </c:pt>
                  <c:pt idx="63">
                    <c:v>0.77231000000000005</c:v>
                  </c:pt>
                  <c:pt idx="64">
                    <c:v>0.93472</c:v>
                  </c:pt>
                  <c:pt idx="65">
                    <c:v>1.6668000000000001</c:v>
                  </c:pt>
                  <c:pt idx="66">
                    <c:v>0.84936</c:v>
                  </c:pt>
                  <c:pt idx="67">
                    <c:v>1.3057000000000001</c:v>
                  </c:pt>
                  <c:pt idx="68">
                    <c:v>1.0215000000000001</c:v>
                  </c:pt>
                  <c:pt idx="69">
                    <c:v>1.0975999999999999</c:v>
                  </c:pt>
                  <c:pt idx="70">
                    <c:v>0.22264999999999999</c:v>
                  </c:pt>
                  <c:pt idx="71">
                    <c:v>2.0649999999999999</c:v>
                  </c:pt>
                  <c:pt idx="72">
                    <c:v>1.4504999999999999</c:v>
                  </c:pt>
                  <c:pt idx="73">
                    <c:v>1.7790999999999999</c:v>
                  </c:pt>
                  <c:pt idx="74">
                    <c:v>1.6843999999999999</c:v>
                  </c:pt>
                  <c:pt idx="75">
                    <c:v>0</c:v>
                  </c:pt>
                  <c:pt idx="76">
                    <c:v>1.1459999999999999</c:v>
                  </c:pt>
                </c:numCache>
              </c:numRef>
            </c:plus>
            <c:minus>
              <c:numRef>
                <c:f>'All basins'!$E$2:$E$78</c:f>
                <c:numCache>
                  <c:formatCode>General</c:formatCode>
                  <c:ptCount val="77"/>
                  <c:pt idx="0">
                    <c:v>1.4571000000000001</c:v>
                  </c:pt>
                  <c:pt idx="1">
                    <c:v>0.46840999999999999</c:v>
                  </c:pt>
                  <c:pt idx="2">
                    <c:v>1.4192</c:v>
                  </c:pt>
                  <c:pt idx="3">
                    <c:v>1.8504</c:v>
                  </c:pt>
                  <c:pt idx="4">
                    <c:v>1.6572</c:v>
                  </c:pt>
                  <c:pt idx="5">
                    <c:v>0.56386000000000003</c:v>
                  </c:pt>
                  <c:pt idx="6">
                    <c:v>1.5086999999999999</c:v>
                  </c:pt>
                  <c:pt idx="7">
                    <c:v>2.0244</c:v>
                  </c:pt>
                  <c:pt idx="8">
                    <c:v>1.9063000000000001</c:v>
                  </c:pt>
                  <c:pt idx="9">
                    <c:v>2.7046999999999999</c:v>
                  </c:pt>
                  <c:pt idx="10">
                    <c:v>1.7316</c:v>
                  </c:pt>
                  <c:pt idx="11">
                    <c:v>1.7101</c:v>
                  </c:pt>
                  <c:pt idx="12">
                    <c:v>2.9344999999999999</c:v>
                  </c:pt>
                  <c:pt idx="13">
                    <c:v>1.9843999999999999</c:v>
                  </c:pt>
                  <c:pt idx="14">
                    <c:v>0.21723000000000001</c:v>
                  </c:pt>
                  <c:pt idx="15">
                    <c:v>0.91069</c:v>
                  </c:pt>
                  <c:pt idx="16">
                    <c:v>1.6135999999999999</c:v>
                  </c:pt>
                  <c:pt idx="17">
                    <c:v>2.7149999999999999</c:v>
                  </c:pt>
                  <c:pt idx="18">
                    <c:v>1.6918</c:v>
                  </c:pt>
                  <c:pt idx="19">
                    <c:v>1.8229</c:v>
                  </c:pt>
                  <c:pt idx="20">
                    <c:v>2.5748000000000002</c:v>
                  </c:pt>
                  <c:pt idx="21">
                    <c:v>3.1616</c:v>
                  </c:pt>
                  <c:pt idx="22">
                    <c:v>2.1692999999999998</c:v>
                  </c:pt>
                  <c:pt idx="23">
                    <c:v>1.5484</c:v>
                  </c:pt>
                  <c:pt idx="24">
                    <c:v>0</c:v>
                  </c:pt>
                  <c:pt idx="25">
                    <c:v>2.7972000000000001</c:v>
                  </c:pt>
                  <c:pt idx="26">
                    <c:v>1.3306</c:v>
                  </c:pt>
                  <c:pt idx="27">
                    <c:v>1.2978000000000001</c:v>
                  </c:pt>
                  <c:pt idx="28">
                    <c:v>1.6552</c:v>
                  </c:pt>
                  <c:pt idx="29">
                    <c:v>2.2019000000000002</c:v>
                  </c:pt>
                  <c:pt idx="30">
                    <c:v>0</c:v>
                  </c:pt>
                  <c:pt idx="31">
                    <c:v>2.3344</c:v>
                  </c:pt>
                  <c:pt idx="32">
                    <c:v>2.0261999999999998</c:v>
                  </c:pt>
                  <c:pt idx="33">
                    <c:v>1.8118000000000001</c:v>
                  </c:pt>
                  <c:pt idx="34">
                    <c:v>2.2972000000000001</c:v>
                  </c:pt>
                  <c:pt idx="35">
                    <c:v>1.1101000000000001</c:v>
                  </c:pt>
                  <c:pt idx="36">
                    <c:v>1.1689000000000001</c:v>
                  </c:pt>
                  <c:pt idx="37">
                    <c:v>1.6492</c:v>
                  </c:pt>
                  <c:pt idx="38">
                    <c:v>1.6109</c:v>
                  </c:pt>
                  <c:pt idx="39">
                    <c:v>1.4274</c:v>
                  </c:pt>
                  <c:pt idx="40">
                    <c:v>0</c:v>
                  </c:pt>
                  <c:pt idx="41">
                    <c:v>0.98645000000000005</c:v>
                  </c:pt>
                  <c:pt idx="42">
                    <c:v>1.6915</c:v>
                  </c:pt>
                  <c:pt idx="43">
                    <c:v>1.8039000000000001</c:v>
                  </c:pt>
                  <c:pt idx="44">
                    <c:v>1.871</c:v>
                  </c:pt>
                  <c:pt idx="45">
                    <c:v>0.98736000000000002</c:v>
                  </c:pt>
                  <c:pt idx="46">
                    <c:v>1.165</c:v>
                  </c:pt>
                  <c:pt idx="47">
                    <c:v>0.58948999999999996</c:v>
                  </c:pt>
                  <c:pt idx="48">
                    <c:v>0.13754</c:v>
                  </c:pt>
                  <c:pt idx="49">
                    <c:v>1.3939999999999999</c:v>
                  </c:pt>
                  <c:pt idx="50">
                    <c:v>1.0789</c:v>
                  </c:pt>
                  <c:pt idx="51">
                    <c:v>0</c:v>
                  </c:pt>
                  <c:pt idx="52">
                    <c:v>2.0068000000000001</c:v>
                  </c:pt>
                  <c:pt idx="53">
                    <c:v>0.54588000000000003</c:v>
                  </c:pt>
                  <c:pt idx="54">
                    <c:v>1.2292000000000001</c:v>
                  </c:pt>
                  <c:pt idx="55">
                    <c:v>0.89012000000000002</c:v>
                  </c:pt>
                  <c:pt idx="56">
                    <c:v>0</c:v>
                  </c:pt>
                  <c:pt idx="57">
                    <c:v>0</c:v>
                  </c:pt>
                  <c:pt idx="58">
                    <c:v>1.7208000000000001</c:v>
                  </c:pt>
                  <c:pt idx="59">
                    <c:v>1.5158</c:v>
                  </c:pt>
                  <c:pt idx="60">
                    <c:v>0</c:v>
                  </c:pt>
                  <c:pt idx="61">
                    <c:v>2.0823</c:v>
                  </c:pt>
                  <c:pt idx="62">
                    <c:v>0.94594</c:v>
                  </c:pt>
                  <c:pt idx="63">
                    <c:v>0.77231000000000005</c:v>
                  </c:pt>
                  <c:pt idx="64">
                    <c:v>0.93472</c:v>
                  </c:pt>
                  <c:pt idx="65">
                    <c:v>1.6668000000000001</c:v>
                  </c:pt>
                  <c:pt idx="66">
                    <c:v>0.84936</c:v>
                  </c:pt>
                  <c:pt idx="67">
                    <c:v>1.3057000000000001</c:v>
                  </c:pt>
                  <c:pt idx="68">
                    <c:v>1.0215000000000001</c:v>
                  </c:pt>
                  <c:pt idx="69">
                    <c:v>1.0975999999999999</c:v>
                  </c:pt>
                  <c:pt idx="70">
                    <c:v>0.22264999999999999</c:v>
                  </c:pt>
                  <c:pt idx="71">
                    <c:v>2.0649999999999999</c:v>
                  </c:pt>
                  <c:pt idx="72">
                    <c:v>1.4504999999999999</c:v>
                  </c:pt>
                  <c:pt idx="73">
                    <c:v>1.7790999999999999</c:v>
                  </c:pt>
                  <c:pt idx="74">
                    <c:v>1.6843999999999999</c:v>
                  </c:pt>
                  <c:pt idx="75">
                    <c:v>0</c:v>
                  </c:pt>
                  <c:pt idx="76">
                    <c:v>1.1459999999999999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0432FF"/>
                </a:solidFill>
                <a:round/>
              </a:ln>
              <a:effectLst/>
            </c:spPr>
          </c:errBars>
          <c:cat>
            <c:strRef>
              <c:f>'All basins'!$B$2:$B$78</c:f>
              <c:strCache>
                <c:ptCount val="77"/>
                <c:pt idx="0">
                  <c:v>Amundsen-Ganswindt</c:v>
                </c:pt>
                <c:pt idx="1">
                  <c:v>Apollo</c:v>
                </c:pt>
                <c:pt idx="2">
                  <c:v>Birkhoff</c:v>
                </c:pt>
                <c:pt idx="3">
                  <c:v>Coulomb-Sarton</c:v>
                </c:pt>
                <c:pt idx="4">
                  <c:v>Crisium</c:v>
                </c:pt>
                <c:pt idx="5">
                  <c:v>Crüger-Sirsalis</c:v>
                </c:pt>
                <c:pt idx="6">
                  <c:v>Dirichlet-Jackson</c:v>
                </c:pt>
                <c:pt idx="7">
                  <c:v>Fitzgerald-Jackson</c:v>
                </c:pt>
                <c:pt idx="8">
                  <c:v>Freundlich-Sharonov</c:v>
                </c:pt>
                <c:pt idx="9">
                  <c:v>Grimaldi</c:v>
                </c:pt>
                <c:pt idx="10">
                  <c:v>Hertzsprung</c:v>
                </c:pt>
                <c:pt idx="11">
                  <c:v>Humboldtianum</c:v>
                </c:pt>
                <c:pt idx="12">
                  <c:v>Humorum</c:v>
                </c:pt>
                <c:pt idx="13">
                  <c:v>Imbrium</c:v>
                </c:pt>
                <c:pt idx="14">
                  <c:v>Ingenii</c:v>
                </c:pt>
                <c:pt idx="15">
                  <c:v>Korolev</c:v>
                </c:pt>
                <c:pt idx="16">
                  <c:v>Lorentz</c:v>
                </c:pt>
                <c:pt idx="17">
                  <c:v>Mendel-Rydberg</c:v>
                </c:pt>
                <c:pt idx="18">
                  <c:v>Mendeleev</c:v>
                </c:pt>
                <c:pt idx="19">
                  <c:v>Moscoviense</c:v>
                </c:pt>
                <c:pt idx="20">
                  <c:v>Nectaris</c:v>
                </c:pt>
                <c:pt idx="21">
                  <c:v>Nubium</c:v>
                </c:pt>
                <c:pt idx="22">
                  <c:v>Oirentale</c:v>
                </c:pt>
                <c:pt idx="23">
                  <c:v>Planck</c:v>
                </c:pt>
                <c:pt idx="24">
                  <c:v>Poincare</c:v>
                </c:pt>
                <c:pt idx="25">
                  <c:v>Schiller-Zucchius</c:v>
                </c:pt>
                <c:pt idx="26">
                  <c:v>Schrodinger</c:v>
                </c:pt>
                <c:pt idx="27">
                  <c:v>Serenitatis</c:v>
                </c:pt>
                <c:pt idx="28">
                  <c:v>Smythii</c:v>
                </c:pt>
                <c:pt idx="29">
                  <c:v>South Pole-Aitken</c:v>
                </c:pt>
                <c:pt idx="30">
                  <c:v>Aestuum</c:v>
                </c:pt>
                <c:pt idx="31">
                  <c:v>Asperitatis</c:v>
                </c:pt>
                <c:pt idx="32">
                  <c:v>Australe</c:v>
                </c:pt>
                <c:pt idx="33">
                  <c:v>Australe North</c:v>
                </c:pt>
                <c:pt idx="34">
                  <c:v>Bailly</c:v>
                </c:pt>
                <c:pt idx="35">
                  <c:v>Balmer-Kapteyn</c:v>
                </c:pt>
                <c:pt idx="36">
                  <c:v>Bartles-V</c:v>
                </c:pt>
                <c:pt idx="37">
                  <c:v>Belkovich</c:v>
                </c:pt>
                <c:pt idx="38">
                  <c:v>Campbell</c:v>
                </c:pt>
                <c:pt idx="39">
                  <c:v>Clavius</c:v>
                </c:pt>
                <c:pt idx="40">
                  <c:v>Copernicus-H</c:v>
                </c:pt>
                <c:pt idx="41">
                  <c:v>Crisium-East</c:v>
                </c:pt>
                <c:pt idx="42">
                  <c:v>d’Alembert</c:v>
                </c:pt>
                <c:pt idx="43">
                  <c:v>Deslandres</c:v>
                </c:pt>
                <c:pt idx="44">
                  <c:v>Fecunditatis</c:v>
                </c:pt>
                <c:pt idx="45">
                  <c:v>Fermi</c:v>
                </c:pt>
                <c:pt idx="46">
                  <c:v>Fowler-Charlier</c:v>
                </c:pt>
                <c:pt idx="47">
                  <c:v>Gagarin</c:v>
                </c:pt>
                <c:pt idx="48">
                  <c:v>Galois</c:v>
                </c:pt>
                <c:pt idx="49">
                  <c:v>Harkhebi</c:v>
                </c:pt>
                <c:pt idx="50">
                  <c:v>Humboldt</c:v>
                </c:pt>
                <c:pt idx="51">
                  <c:v>Iridum</c:v>
                </c:pt>
                <c:pt idx="52">
                  <c:v>Janssen</c:v>
                </c:pt>
                <c:pt idx="53">
                  <c:v>Keeler-West</c:v>
                </c:pt>
                <c:pt idx="54">
                  <c:v>Lamont</c:v>
                </c:pt>
                <c:pt idx="55">
                  <c:v>Landau</c:v>
                </c:pt>
                <c:pt idx="56">
                  <c:v>Leibnitz</c:v>
                </c:pt>
                <c:pt idx="57">
                  <c:v>Medii</c:v>
                </c:pt>
                <c:pt idx="58">
                  <c:v>Milne</c:v>
                </c:pt>
                <c:pt idx="59">
                  <c:v>Mutus-Vlacq</c:v>
                </c:pt>
                <c:pt idx="60">
                  <c:v>Oppenheimer</c:v>
                </c:pt>
                <c:pt idx="61">
                  <c:v>Orientale-Southwest</c:v>
                </c:pt>
                <c:pt idx="62">
                  <c:v>Pasteur</c:v>
                </c:pt>
                <c:pt idx="63">
                  <c:v>Poczobutt</c:v>
                </c:pt>
                <c:pt idx="64">
                  <c:v>Rupes Rectaa</c:v>
                </c:pt>
                <c:pt idx="65">
                  <c:v>Schickard</c:v>
                </c:pt>
                <c:pt idx="66">
                  <c:v>Schwartzchild</c:v>
                </c:pt>
                <c:pt idx="67">
                  <c:v>Serenitatis-North</c:v>
                </c:pt>
                <c:pt idx="68">
                  <c:v>Sikorsky-Rittenhaus</c:v>
                </c:pt>
                <c:pt idx="69">
                  <c:v>Szilard-North</c:v>
                </c:pt>
                <c:pt idx="70">
                  <c:v>TOPO-13</c:v>
                </c:pt>
                <c:pt idx="71">
                  <c:v>TOPO-22</c:v>
                </c:pt>
                <c:pt idx="72">
                  <c:v>Unnamed 1</c:v>
                </c:pt>
                <c:pt idx="73">
                  <c:v>Unnamed 2</c:v>
                </c:pt>
                <c:pt idx="74">
                  <c:v>Vaporum</c:v>
                </c:pt>
                <c:pt idx="75">
                  <c:v>Von Karman</c:v>
                </c:pt>
                <c:pt idx="76">
                  <c:v>Wegener-Winlock</c:v>
                </c:pt>
              </c:strCache>
            </c:strRef>
          </c:cat>
          <c:val>
            <c:numRef>
              <c:f>'All basins'!$C$2:$C$78</c:f>
              <c:numCache>
                <c:formatCode>General</c:formatCode>
                <c:ptCount val="77"/>
                <c:pt idx="0">
                  <c:v>11.646000000000001</c:v>
                </c:pt>
                <c:pt idx="1">
                  <c:v>13.699</c:v>
                </c:pt>
                <c:pt idx="2">
                  <c:v>12.954000000000001</c:v>
                </c:pt>
                <c:pt idx="3">
                  <c:v>13.101000000000001</c:v>
                </c:pt>
                <c:pt idx="4">
                  <c:v>14.661</c:v>
                </c:pt>
                <c:pt idx="5">
                  <c:v>17.626000000000001</c:v>
                </c:pt>
                <c:pt idx="6">
                  <c:v>13.332000000000001</c:v>
                </c:pt>
                <c:pt idx="7">
                  <c:v>13.395</c:v>
                </c:pt>
                <c:pt idx="8">
                  <c:v>14.127000000000001</c:v>
                </c:pt>
                <c:pt idx="9">
                  <c:v>15.756</c:v>
                </c:pt>
                <c:pt idx="10">
                  <c:v>13.653</c:v>
                </c:pt>
                <c:pt idx="11">
                  <c:v>14.288</c:v>
                </c:pt>
                <c:pt idx="12">
                  <c:v>14.565</c:v>
                </c:pt>
                <c:pt idx="13">
                  <c:v>14.837999999999999</c:v>
                </c:pt>
                <c:pt idx="14">
                  <c:v>11.243</c:v>
                </c:pt>
                <c:pt idx="15">
                  <c:v>13.779</c:v>
                </c:pt>
                <c:pt idx="16">
                  <c:v>15.007999999999999</c:v>
                </c:pt>
                <c:pt idx="17">
                  <c:v>15.096</c:v>
                </c:pt>
                <c:pt idx="18">
                  <c:v>14.01</c:v>
                </c:pt>
                <c:pt idx="19">
                  <c:v>14.013999999999999</c:v>
                </c:pt>
                <c:pt idx="20">
                  <c:v>13.093</c:v>
                </c:pt>
                <c:pt idx="21">
                  <c:v>13.521000000000001</c:v>
                </c:pt>
                <c:pt idx="22">
                  <c:v>15.053000000000001</c:v>
                </c:pt>
                <c:pt idx="23">
                  <c:v>12.247</c:v>
                </c:pt>
                <c:pt idx="24">
                  <c:v>0</c:v>
                </c:pt>
                <c:pt idx="25">
                  <c:v>13.878</c:v>
                </c:pt>
                <c:pt idx="26">
                  <c:v>12.308</c:v>
                </c:pt>
                <c:pt idx="27">
                  <c:v>15.737</c:v>
                </c:pt>
                <c:pt idx="28">
                  <c:v>14.224</c:v>
                </c:pt>
                <c:pt idx="29">
                  <c:v>13.664999999999999</c:v>
                </c:pt>
                <c:pt idx="30">
                  <c:v>0</c:v>
                </c:pt>
                <c:pt idx="31">
                  <c:v>13.88</c:v>
                </c:pt>
                <c:pt idx="32">
                  <c:v>12.568</c:v>
                </c:pt>
                <c:pt idx="33">
                  <c:v>13.318</c:v>
                </c:pt>
                <c:pt idx="34">
                  <c:v>12.888999999999999</c:v>
                </c:pt>
                <c:pt idx="35">
                  <c:v>14.837</c:v>
                </c:pt>
                <c:pt idx="36">
                  <c:v>15.138</c:v>
                </c:pt>
                <c:pt idx="37">
                  <c:v>15.048</c:v>
                </c:pt>
                <c:pt idx="38">
                  <c:v>14.605</c:v>
                </c:pt>
                <c:pt idx="39">
                  <c:v>10.903</c:v>
                </c:pt>
                <c:pt idx="40">
                  <c:v>0</c:v>
                </c:pt>
                <c:pt idx="41">
                  <c:v>17.481000000000002</c:v>
                </c:pt>
                <c:pt idx="42">
                  <c:v>12.541</c:v>
                </c:pt>
                <c:pt idx="43">
                  <c:v>11.752000000000001</c:v>
                </c:pt>
                <c:pt idx="44">
                  <c:v>15.003</c:v>
                </c:pt>
                <c:pt idx="45">
                  <c:v>13.03</c:v>
                </c:pt>
                <c:pt idx="46">
                  <c:v>12.045</c:v>
                </c:pt>
                <c:pt idx="47">
                  <c:v>11.699</c:v>
                </c:pt>
                <c:pt idx="48">
                  <c:v>13.364000000000001</c:v>
                </c:pt>
                <c:pt idx="49">
                  <c:v>14.004</c:v>
                </c:pt>
                <c:pt idx="50">
                  <c:v>13.391999999999999</c:v>
                </c:pt>
                <c:pt idx="51">
                  <c:v>0</c:v>
                </c:pt>
                <c:pt idx="52">
                  <c:v>12.036</c:v>
                </c:pt>
                <c:pt idx="53">
                  <c:v>11.802</c:v>
                </c:pt>
                <c:pt idx="54">
                  <c:v>17.510000000000002</c:v>
                </c:pt>
                <c:pt idx="55">
                  <c:v>13.252000000000001</c:v>
                </c:pt>
                <c:pt idx="56">
                  <c:v>0</c:v>
                </c:pt>
                <c:pt idx="57">
                  <c:v>18.876999999999999</c:v>
                </c:pt>
                <c:pt idx="58">
                  <c:v>13.254</c:v>
                </c:pt>
                <c:pt idx="59">
                  <c:v>10.803000000000001</c:v>
                </c:pt>
                <c:pt idx="60">
                  <c:v>0</c:v>
                </c:pt>
                <c:pt idx="61">
                  <c:v>16.047999999999998</c:v>
                </c:pt>
                <c:pt idx="62">
                  <c:v>15.153</c:v>
                </c:pt>
                <c:pt idx="63">
                  <c:v>15.726000000000001</c:v>
                </c:pt>
                <c:pt idx="64">
                  <c:v>12.65</c:v>
                </c:pt>
                <c:pt idx="65">
                  <c:v>16.902999999999999</c:v>
                </c:pt>
                <c:pt idx="66">
                  <c:v>12.39</c:v>
                </c:pt>
                <c:pt idx="67">
                  <c:v>15.435</c:v>
                </c:pt>
                <c:pt idx="68">
                  <c:v>12.912000000000001</c:v>
                </c:pt>
                <c:pt idx="69">
                  <c:v>12.993</c:v>
                </c:pt>
                <c:pt idx="70">
                  <c:v>11.21</c:v>
                </c:pt>
                <c:pt idx="71">
                  <c:v>12.766999999999999</c:v>
                </c:pt>
                <c:pt idx="72">
                  <c:v>13.595000000000001</c:v>
                </c:pt>
                <c:pt idx="73">
                  <c:v>13.744999999999999</c:v>
                </c:pt>
                <c:pt idx="74">
                  <c:v>17.686</c:v>
                </c:pt>
                <c:pt idx="75">
                  <c:v>0</c:v>
                </c:pt>
                <c:pt idx="76">
                  <c:v>14.587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F0-F141-AAEE-112F93406A8A}"/>
            </c:ext>
          </c:extLst>
        </c:ser>
        <c:ser>
          <c:idx val="1"/>
          <c:order val="1"/>
          <c:tx>
            <c:strRef>
              <c:f>'All basins'!$D$2:$D$78</c:f>
              <c:strCache>
                <c:ptCount val="77"/>
                <c:pt idx="0">
                  <c:v>12.869</c:v>
                </c:pt>
                <c:pt idx="1">
                  <c:v>14.104</c:v>
                </c:pt>
                <c:pt idx="2">
                  <c:v>12.451</c:v>
                </c:pt>
                <c:pt idx="3">
                  <c:v>12.589</c:v>
                </c:pt>
                <c:pt idx="4">
                  <c:v>14.514</c:v>
                </c:pt>
                <c:pt idx="5">
                  <c:v>16.95</c:v>
                </c:pt>
                <c:pt idx="6">
                  <c:v>13.133</c:v>
                </c:pt>
                <c:pt idx="7">
                  <c:v>12.97</c:v>
                </c:pt>
                <c:pt idx="8">
                  <c:v>13.398</c:v>
                </c:pt>
                <c:pt idx="9">
                  <c:v>15.886</c:v>
                </c:pt>
                <c:pt idx="10">
                  <c:v>14.314</c:v>
                </c:pt>
                <c:pt idx="11">
                  <c:v>14.194</c:v>
                </c:pt>
                <c:pt idx="12">
                  <c:v>14.698</c:v>
                </c:pt>
                <c:pt idx="13">
                  <c:v>14.578</c:v>
                </c:pt>
                <c:pt idx="14">
                  <c:v>11.353</c:v>
                </c:pt>
                <c:pt idx="15">
                  <c:v>13.105</c:v>
                </c:pt>
                <c:pt idx="16">
                  <c:v>13.442</c:v>
                </c:pt>
                <c:pt idx="17">
                  <c:v>14.885</c:v>
                </c:pt>
                <c:pt idx="18">
                  <c:v>13.468</c:v>
                </c:pt>
                <c:pt idx="19">
                  <c:v>13.501</c:v>
                </c:pt>
                <c:pt idx="20">
                  <c:v>13.973</c:v>
                </c:pt>
                <c:pt idx="21">
                  <c:v>14.048</c:v>
                </c:pt>
                <c:pt idx="22">
                  <c:v>15.188</c:v>
                </c:pt>
                <c:pt idx="23">
                  <c:v>13.772</c:v>
                </c:pt>
                <c:pt idx="24">
                  <c:v>NaN</c:v>
                </c:pt>
                <c:pt idx="25">
                  <c:v>13.299</c:v>
                </c:pt>
                <c:pt idx="26">
                  <c:v>13.751</c:v>
                </c:pt>
                <c:pt idx="27">
                  <c:v>15.891</c:v>
                </c:pt>
                <c:pt idx="28">
                  <c:v>13.706</c:v>
                </c:pt>
                <c:pt idx="29">
                  <c:v>13.639</c:v>
                </c:pt>
                <c:pt idx="30">
                  <c:v>NaN</c:v>
                </c:pt>
                <c:pt idx="31">
                  <c:v>14.617</c:v>
                </c:pt>
                <c:pt idx="32">
                  <c:v>12.907</c:v>
                </c:pt>
                <c:pt idx="33">
                  <c:v>13.216</c:v>
                </c:pt>
                <c:pt idx="34">
                  <c:v>12.436</c:v>
                </c:pt>
                <c:pt idx="35">
                  <c:v>15.06</c:v>
                </c:pt>
                <c:pt idx="36">
                  <c:v>13.489</c:v>
                </c:pt>
                <c:pt idx="37">
                  <c:v>14.689</c:v>
                </c:pt>
                <c:pt idx="38">
                  <c:v>13.868</c:v>
                </c:pt>
                <c:pt idx="39">
                  <c:v>12.021</c:v>
                </c:pt>
                <c:pt idx="40">
                  <c:v>NaN</c:v>
                </c:pt>
                <c:pt idx="41">
                  <c:v>16.613</c:v>
                </c:pt>
                <c:pt idx="42">
                  <c:v>12.213</c:v>
                </c:pt>
                <c:pt idx="43">
                  <c:v>13.496</c:v>
                </c:pt>
                <c:pt idx="44">
                  <c:v>15.181</c:v>
                </c:pt>
                <c:pt idx="45">
                  <c:v>11.55</c:v>
                </c:pt>
                <c:pt idx="46">
                  <c:v>12.117</c:v>
                </c:pt>
                <c:pt idx="47">
                  <c:v>11.418</c:v>
                </c:pt>
                <c:pt idx="48">
                  <c:v>13.601</c:v>
                </c:pt>
                <c:pt idx="49">
                  <c:v>14.031</c:v>
                </c:pt>
                <c:pt idx="50">
                  <c:v>13.864</c:v>
                </c:pt>
                <c:pt idx="51">
                  <c:v>NaN</c:v>
                </c:pt>
                <c:pt idx="52">
                  <c:v>13.074</c:v>
                </c:pt>
                <c:pt idx="53">
                  <c:v>12.007</c:v>
                </c:pt>
                <c:pt idx="54">
                  <c:v>16.643</c:v>
                </c:pt>
                <c:pt idx="55">
                  <c:v>12.93</c:v>
                </c:pt>
                <c:pt idx="56">
                  <c:v>NaN</c:v>
                </c:pt>
                <c:pt idx="57">
                  <c:v>16.36</c:v>
                </c:pt>
                <c:pt idx="58">
                  <c:v>12.276</c:v>
                </c:pt>
                <c:pt idx="59">
                  <c:v>12.257</c:v>
                </c:pt>
                <c:pt idx="60">
                  <c:v>NaN</c:v>
                </c:pt>
                <c:pt idx="61">
                  <c:v>16.588</c:v>
                </c:pt>
                <c:pt idx="62">
                  <c:v>12.826</c:v>
                </c:pt>
                <c:pt idx="63">
                  <c:v>13.677</c:v>
                </c:pt>
                <c:pt idx="64">
                  <c:v>14.092</c:v>
                </c:pt>
                <c:pt idx="65">
                  <c:v>15.418</c:v>
                </c:pt>
                <c:pt idx="66">
                  <c:v>12.224</c:v>
                </c:pt>
                <c:pt idx="67">
                  <c:v>16.658</c:v>
                </c:pt>
                <c:pt idx="68">
                  <c:v>14.005</c:v>
                </c:pt>
                <c:pt idx="69">
                  <c:v>13.037</c:v>
                </c:pt>
                <c:pt idx="70">
                  <c:v>11.381</c:v>
                </c:pt>
                <c:pt idx="71">
                  <c:v>12.502</c:v>
                </c:pt>
                <c:pt idx="72">
                  <c:v>12.478</c:v>
                </c:pt>
                <c:pt idx="73">
                  <c:v>13.627</c:v>
                </c:pt>
                <c:pt idx="74">
                  <c:v>16.608</c:v>
                </c:pt>
                <c:pt idx="75">
                  <c:v>NaN</c:v>
                </c:pt>
                <c:pt idx="76">
                  <c:v>13.296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00FA00"/>
              </a:solidFill>
              <a:ln w="9525">
                <a:solidFill>
                  <a:srgbClr val="00FA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'All basins'!$F$2:$F$78</c:f>
                <c:numCache>
                  <c:formatCode>General</c:formatCode>
                  <c:ptCount val="77"/>
                  <c:pt idx="0">
                    <c:v>1.6493</c:v>
                  </c:pt>
                  <c:pt idx="1">
                    <c:v>0.57225999999999999</c:v>
                  </c:pt>
                  <c:pt idx="2">
                    <c:v>0.96289999999999998</c:v>
                  </c:pt>
                  <c:pt idx="3">
                    <c:v>1.0551999999999999</c:v>
                  </c:pt>
                  <c:pt idx="4">
                    <c:v>1.5114000000000001</c:v>
                  </c:pt>
                  <c:pt idx="5">
                    <c:v>0.33422000000000002</c:v>
                  </c:pt>
                  <c:pt idx="6">
                    <c:v>1.405</c:v>
                  </c:pt>
                  <c:pt idx="7">
                    <c:v>1.5013000000000001</c:v>
                  </c:pt>
                  <c:pt idx="8">
                    <c:v>1.645</c:v>
                  </c:pt>
                  <c:pt idx="9">
                    <c:v>1.4134</c:v>
                  </c:pt>
                  <c:pt idx="10">
                    <c:v>1.986</c:v>
                  </c:pt>
                  <c:pt idx="11">
                    <c:v>1.8171999999999999</c:v>
                  </c:pt>
                  <c:pt idx="12">
                    <c:v>1.9944</c:v>
                  </c:pt>
                  <c:pt idx="13">
                    <c:v>1.6181000000000001</c:v>
                  </c:pt>
                  <c:pt idx="14">
                    <c:v>0.70643</c:v>
                  </c:pt>
                  <c:pt idx="15">
                    <c:v>1.3234999999999999</c:v>
                  </c:pt>
                  <c:pt idx="16">
                    <c:v>0.55410999999999999</c:v>
                  </c:pt>
                  <c:pt idx="17">
                    <c:v>2.3895</c:v>
                  </c:pt>
                  <c:pt idx="18">
                    <c:v>1.6914</c:v>
                  </c:pt>
                  <c:pt idx="19">
                    <c:v>1.4803999999999999</c:v>
                  </c:pt>
                  <c:pt idx="20">
                    <c:v>1.6656</c:v>
                  </c:pt>
                  <c:pt idx="21">
                    <c:v>1.8857999999999999</c:v>
                  </c:pt>
                  <c:pt idx="22">
                    <c:v>1.7555000000000001</c:v>
                  </c:pt>
                  <c:pt idx="23">
                    <c:v>1.212</c:v>
                  </c:pt>
                  <c:pt idx="24">
                    <c:v>0</c:v>
                  </c:pt>
                  <c:pt idx="25">
                    <c:v>1.8783000000000001</c:v>
                  </c:pt>
                  <c:pt idx="26">
                    <c:v>1.2023999999999999</c:v>
                  </c:pt>
                  <c:pt idx="27">
                    <c:v>0.96569000000000005</c:v>
                  </c:pt>
                  <c:pt idx="28">
                    <c:v>1.6051</c:v>
                  </c:pt>
                  <c:pt idx="29">
                    <c:v>1.8453999999999999</c:v>
                  </c:pt>
                  <c:pt idx="30">
                    <c:v>0</c:v>
                  </c:pt>
                  <c:pt idx="31">
                    <c:v>1.3997999999999999</c:v>
                  </c:pt>
                  <c:pt idx="32">
                    <c:v>1.4712000000000001</c:v>
                  </c:pt>
                  <c:pt idx="33">
                    <c:v>1.4923999999999999</c:v>
                  </c:pt>
                  <c:pt idx="34">
                    <c:v>1.4823999999999999</c:v>
                  </c:pt>
                  <c:pt idx="35">
                    <c:v>0.81064999999999998</c:v>
                  </c:pt>
                  <c:pt idx="36">
                    <c:v>0.59036</c:v>
                  </c:pt>
                  <c:pt idx="37">
                    <c:v>1.0900000000000001</c:v>
                  </c:pt>
                  <c:pt idx="38">
                    <c:v>1.1052</c:v>
                  </c:pt>
                  <c:pt idx="39">
                    <c:v>1.0462</c:v>
                  </c:pt>
                  <c:pt idx="40">
                    <c:v>0</c:v>
                  </c:pt>
                  <c:pt idx="41">
                    <c:v>0.45155000000000001</c:v>
                  </c:pt>
                  <c:pt idx="42">
                    <c:v>1.2001999999999999</c:v>
                  </c:pt>
                  <c:pt idx="43">
                    <c:v>1.1144000000000001</c:v>
                  </c:pt>
                  <c:pt idx="44">
                    <c:v>1.1117999999999999</c:v>
                  </c:pt>
                  <c:pt idx="45">
                    <c:v>0.62099000000000004</c:v>
                  </c:pt>
                  <c:pt idx="46">
                    <c:v>0.84379999999999999</c:v>
                  </c:pt>
                  <c:pt idx="47">
                    <c:v>0.56425000000000003</c:v>
                  </c:pt>
                  <c:pt idx="48">
                    <c:v>0.38962999999999998</c:v>
                  </c:pt>
                  <c:pt idx="49">
                    <c:v>1.2301</c:v>
                  </c:pt>
                  <c:pt idx="50">
                    <c:v>0.63200000000000001</c:v>
                  </c:pt>
                  <c:pt idx="51">
                    <c:v>0</c:v>
                  </c:pt>
                  <c:pt idx="52">
                    <c:v>1.2238</c:v>
                  </c:pt>
                  <c:pt idx="53">
                    <c:v>0.65942999999999996</c:v>
                  </c:pt>
                  <c:pt idx="54">
                    <c:v>0.25516</c:v>
                  </c:pt>
                  <c:pt idx="55">
                    <c:v>0.63449</c:v>
                  </c:pt>
                  <c:pt idx="56">
                    <c:v>0</c:v>
                  </c:pt>
                  <c:pt idx="57">
                    <c:v>0</c:v>
                  </c:pt>
                  <c:pt idx="58">
                    <c:v>0.47537000000000001</c:v>
                  </c:pt>
                  <c:pt idx="59">
                    <c:v>1.3056000000000001</c:v>
                  </c:pt>
                  <c:pt idx="60">
                    <c:v>0</c:v>
                  </c:pt>
                  <c:pt idx="61">
                    <c:v>1.6387</c:v>
                  </c:pt>
                  <c:pt idx="62">
                    <c:v>0.92867</c:v>
                  </c:pt>
                  <c:pt idx="63">
                    <c:v>0.33522999999999997</c:v>
                  </c:pt>
                  <c:pt idx="64">
                    <c:v>0.35829</c:v>
                  </c:pt>
                  <c:pt idx="65">
                    <c:v>1.0467</c:v>
                  </c:pt>
                  <c:pt idx="66">
                    <c:v>1.2226999999999999</c:v>
                  </c:pt>
                  <c:pt idx="67">
                    <c:v>0.34995999999999999</c:v>
                  </c:pt>
                  <c:pt idx="68">
                    <c:v>0.80306</c:v>
                  </c:pt>
                  <c:pt idx="69">
                    <c:v>0.73663999999999996</c:v>
                  </c:pt>
                  <c:pt idx="70">
                    <c:v>0.32951000000000003</c:v>
                  </c:pt>
                  <c:pt idx="71">
                    <c:v>1.5823</c:v>
                  </c:pt>
                  <c:pt idx="72">
                    <c:v>1.3181</c:v>
                  </c:pt>
                  <c:pt idx="73">
                    <c:v>1.6365000000000001</c:v>
                  </c:pt>
                  <c:pt idx="74">
                    <c:v>0.35002</c:v>
                  </c:pt>
                  <c:pt idx="75">
                    <c:v>0</c:v>
                  </c:pt>
                  <c:pt idx="76">
                    <c:v>0.64468999999999999</c:v>
                  </c:pt>
                </c:numCache>
              </c:numRef>
            </c:plus>
            <c:minus>
              <c:numRef>
                <c:f>'All basins'!$F$2:$F$78</c:f>
                <c:numCache>
                  <c:formatCode>General</c:formatCode>
                  <c:ptCount val="77"/>
                  <c:pt idx="0">
                    <c:v>1.6493</c:v>
                  </c:pt>
                  <c:pt idx="1">
                    <c:v>0.57225999999999999</c:v>
                  </c:pt>
                  <c:pt idx="2">
                    <c:v>0.96289999999999998</c:v>
                  </c:pt>
                  <c:pt idx="3">
                    <c:v>1.0551999999999999</c:v>
                  </c:pt>
                  <c:pt idx="4">
                    <c:v>1.5114000000000001</c:v>
                  </c:pt>
                  <c:pt idx="5">
                    <c:v>0.33422000000000002</c:v>
                  </c:pt>
                  <c:pt idx="6">
                    <c:v>1.405</c:v>
                  </c:pt>
                  <c:pt idx="7">
                    <c:v>1.5013000000000001</c:v>
                  </c:pt>
                  <c:pt idx="8">
                    <c:v>1.645</c:v>
                  </c:pt>
                  <c:pt idx="9">
                    <c:v>1.4134</c:v>
                  </c:pt>
                  <c:pt idx="10">
                    <c:v>1.986</c:v>
                  </c:pt>
                  <c:pt idx="11">
                    <c:v>1.8171999999999999</c:v>
                  </c:pt>
                  <c:pt idx="12">
                    <c:v>1.9944</c:v>
                  </c:pt>
                  <c:pt idx="13">
                    <c:v>1.6181000000000001</c:v>
                  </c:pt>
                  <c:pt idx="14">
                    <c:v>0.70643</c:v>
                  </c:pt>
                  <c:pt idx="15">
                    <c:v>1.3234999999999999</c:v>
                  </c:pt>
                  <c:pt idx="16">
                    <c:v>0.55410999999999999</c:v>
                  </c:pt>
                  <c:pt idx="17">
                    <c:v>2.3895</c:v>
                  </c:pt>
                  <c:pt idx="18">
                    <c:v>1.6914</c:v>
                  </c:pt>
                  <c:pt idx="19">
                    <c:v>1.4803999999999999</c:v>
                  </c:pt>
                  <c:pt idx="20">
                    <c:v>1.6656</c:v>
                  </c:pt>
                  <c:pt idx="21">
                    <c:v>1.8857999999999999</c:v>
                  </c:pt>
                  <c:pt idx="22">
                    <c:v>1.7555000000000001</c:v>
                  </c:pt>
                  <c:pt idx="23">
                    <c:v>1.212</c:v>
                  </c:pt>
                  <c:pt idx="24">
                    <c:v>0</c:v>
                  </c:pt>
                  <c:pt idx="25">
                    <c:v>1.8783000000000001</c:v>
                  </c:pt>
                  <c:pt idx="26">
                    <c:v>1.2023999999999999</c:v>
                  </c:pt>
                  <c:pt idx="27">
                    <c:v>0.96569000000000005</c:v>
                  </c:pt>
                  <c:pt idx="28">
                    <c:v>1.6051</c:v>
                  </c:pt>
                  <c:pt idx="29">
                    <c:v>1.8453999999999999</c:v>
                  </c:pt>
                  <c:pt idx="30">
                    <c:v>0</c:v>
                  </c:pt>
                  <c:pt idx="31">
                    <c:v>1.3997999999999999</c:v>
                  </c:pt>
                  <c:pt idx="32">
                    <c:v>1.4712000000000001</c:v>
                  </c:pt>
                  <c:pt idx="33">
                    <c:v>1.4923999999999999</c:v>
                  </c:pt>
                  <c:pt idx="34">
                    <c:v>1.4823999999999999</c:v>
                  </c:pt>
                  <c:pt idx="35">
                    <c:v>0.81064999999999998</c:v>
                  </c:pt>
                  <c:pt idx="36">
                    <c:v>0.59036</c:v>
                  </c:pt>
                  <c:pt idx="37">
                    <c:v>1.0900000000000001</c:v>
                  </c:pt>
                  <c:pt idx="38">
                    <c:v>1.1052</c:v>
                  </c:pt>
                  <c:pt idx="39">
                    <c:v>1.0462</c:v>
                  </c:pt>
                  <c:pt idx="40">
                    <c:v>0</c:v>
                  </c:pt>
                  <c:pt idx="41">
                    <c:v>0.45155000000000001</c:v>
                  </c:pt>
                  <c:pt idx="42">
                    <c:v>1.2001999999999999</c:v>
                  </c:pt>
                  <c:pt idx="43">
                    <c:v>1.1144000000000001</c:v>
                  </c:pt>
                  <c:pt idx="44">
                    <c:v>1.1117999999999999</c:v>
                  </c:pt>
                  <c:pt idx="45">
                    <c:v>0.62099000000000004</c:v>
                  </c:pt>
                  <c:pt idx="46">
                    <c:v>0.84379999999999999</c:v>
                  </c:pt>
                  <c:pt idx="47">
                    <c:v>0.56425000000000003</c:v>
                  </c:pt>
                  <c:pt idx="48">
                    <c:v>0.38962999999999998</c:v>
                  </c:pt>
                  <c:pt idx="49">
                    <c:v>1.2301</c:v>
                  </c:pt>
                  <c:pt idx="50">
                    <c:v>0.63200000000000001</c:v>
                  </c:pt>
                  <c:pt idx="51">
                    <c:v>0</c:v>
                  </c:pt>
                  <c:pt idx="52">
                    <c:v>1.2238</c:v>
                  </c:pt>
                  <c:pt idx="53">
                    <c:v>0.65942999999999996</c:v>
                  </c:pt>
                  <c:pt idx="54">
                    <c:v>0.25516</c:v>
                  </c:pt>
                  <c:pt idx="55">
                    <c:v>0.63449</c:v>
                  </c:pt>
                  <c:pt idx="56">
                    <c:v>0</c:v>
                  </c:pt>
                  <c:pt idx="57">
                    <c:v>0</c:v>
                  </c:pt>
                  <c:pt idx="58">
                    <c:v>0.47537000000000001</c:v>
                  </c:pt>
                  <c:pt idx="59">
                    <c:v>1.3056000000000001</c:v>
                  </c:pt>
                  <c:pt idx="60">
                    <c:v>0</c:v>
                  </c:pt>
                  <c:pt idx="61">
                    <c:v>1.6387</c:v>
                  </c:pt>
                  <c:pt idx="62">
                    <c:v>0.92867</c:v>
                  </c:pt>
                  <c:pt idx="63">
                    <c:v>0.33522999999999997</c:v>
                  </c:pt>
                  <c:pt idx="64">
                    <c:v>0.35829</c:v>
                  </c:pt>
                  <c:pt idx="65">
                    <c:v>1.0467</c:v>
                  </c:pt>
                  <c:pt idx="66">
                    <c:v>1.2226999999999999</c:v>
                  </c:pt>
                  <c:pt idx="67">
                    <c:v>0.34995999999999999</c:v>
                  </c:pt>
                  <c:pt idx="68">
                    <c:v>0.80306</c:v>
                  </c:pt>
                  <c:pt idx="69">
                    <c:v>0.73663999999999996</c:v>
                  </c:pt>
                  <c:pt idx="70">
                    <c:v>0.32951000000000003</c:v>
                  </c:pt>
                  <c:pt idx="71">
                    <c:v>1.5823</c:v>
                  </c:pt>
                  <c:pt idx="72">
                    <c:v>1.3181</c:v>
                  </c:pt>
                  <c:pt idx="73">
                    <c:v>1.6365000000000001</c:v>
                  </c:pt>
                  <c:pt idx="74">
                    <c:v>0.35002</c:v>
                  </c:pt>
                  <c:pt idx="75">
                    <c:v>0</c:v>
                  </c:pt>
                  <c:pt idx="76">
                    <c:v>0.64468999999999999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00FA00"/>
                </a:solidFill>
                <a:round/>
              </a:ln>
              <a:effectLst/>
            </c:spPr>
          </c:errBars>
          <c:cat>
            <c:strRef>
              <c:f>'All basins'!$B$2:$B$78</c:f>
              <c:strCache>
                <c:ptCount val="77"/>
                <c:pt idx="0">
                  <c:v>Amundsen-Ganswindt</c:v>
                </c:pt>
                <c:pt idx="1">
                  <c:v>Apollo</c:v>
                </c:pt>
                <c:pt idx="2">
                  <c:v>Birkhoff</c:v>
                </c:pt>
                <c:pt idx="3">
                  <c:v>Coulomb-Sarton</c:v>
                </c:pt>
                <c:pt idx="4">
                  <c:v>Crisium</c:v>
                </c:pt>
                <c:pt idx="5">
                  <c:v>Crüger-Sirsalis</c:v>
                </c:pt>
                <c:pt idx="6">
                  <c:v>Dirichlet-Jackson</c:v>
                </c:pt>
                <c:pt idx="7">
                  <c:v>Fitzgerald-Jackson</c:v>
                </c:pt>
                <c:pt idx="8">
                  <c:v>Freundlich-Sharonov</c:v>
                </c:pt>
                <c:pt idx="9">
                  <c:v>Grimaldi</c:v>
                </c:pt>
                <c:pt idx="10">
                  <c:v>Hertzsprung</c:v>
                </c:pt>
                <c:pt idx="11">
                  <c:v>Humboldtianum</c:v>
                </c:pt>
                <c:pt idx="12">
                  <c:v>Humorum</c:v>
                </c:pt>
                <c:pt idx="13">
                  <c:v>Imbrium</c:v>
                </c:pt>
                <c:pt idx="14">
                  <c:v>Ingenii</c:v>
                </c:pt>
                <c:pt idx="15">
                  <c:v>Korolev</c:v>
                </c:pt>
                <c:pt idx="16">
                  <c:v>Lorentz</c:v>
                </c:pt>
                <c:pt idx="17">
                  <c:v>Mendel-Rydberg</c:v>
                </c:pt>
                <c:pt idx="18">
                  <c:v>Mendeleev</c:v>
                </c:pt>
                <c:pt idx="19">
                  <c:v>Moscoviense</c:v>
                </c:pt>
                <c:pt idx="20">
                  <c:v>Nectaris</c:v>
                </c:pt>
                <c:pt idx="21">
                  <c:v>Nubium</c:v>
                </c:pt>
                <c:pt idx="22">
                  <c:v>Oirentale</c:v>
                </c:pt>
                <c:pt idx="23">
                  <c:v>Planck</c:v>
                </c:pt>
                <c:pt idx="24">
                  <c:v>Poincare</c:v>
                </c:pt>
                <c:pt idx="25">
                  <c:v>Schiller-Zucchius</c:v>
                </c:pt>
                <c:pt idx="26">
                  <c:v>Schrodinger</c:v>
                </c:pt>
                <c:pt idx="27">
                  <c:v>Serenitatis</c:v>
                </c:pt>
                <c:pt idx="28">
                  <c:v>Smythii</c:v>
                </c:pt>
                <c:pt idx="29">
                  <c:v>South Pole-Aitken</c:v>
                </c:pt>
                <c:pt idx="30">
                  <c:v>Aestuum</c:v>
                </c:pt>
                <c:pt idx="31">
                  <c:v>Asperitatis</c:v>
                </c:pt>
                <c:pt idx="32">
                  <c:v>Australe</c:v>
                </c:pt>
                <c:pt idx="33">
                  <c:v>Australe North</c:v>
                </c:pt>
                <c:pt idx="34">
                  <c:v>Bailly</c:v>
                </c:pt>
                <c:pt idx="35">
                  <c:v>Balmer-Kapteyn</c:v>
                </c:pt>
                <c:pt idx="36">
                  <c:v>Bartles-V</c:v>
                </c:pt>
                <c:pt idx="37">
                  <c:v>Belkovich</c:v>
                </c:pt>
                <c:pt idx="38">
                  <c:v>Campbell</c:v>
                </c:pt>
                <c:pt idx="39">
                  <c:v>Clavius</c:v>
                </c:pt>
                <c:pt idx="40">
                  <c:v>Copernicus-H</c:v>
                </c:pt>
                <c:pt idx="41">
                  <c:v>Crisium-East</c:v>
                </c:pt>
                <c:pt idx="42">
                  <c:v>d’Alembert</c:v>
                </c:pt>
                <c:pt idx="43">
                  <c:v>Deslandres</c:v>
                </c:pt>
                <c:pt idx="44">
                  <c:v>Fecunditatis</c:v>
                </c:pt>
                <c:pt idx="45">
                  <c:v>Fermi</c:v>
                </c:pt>
                <c:pt idx="46">
                  <c:v>Fowler-Charlier</c:v>
                </c:pt>
                <c:pt idx="47">
                  <c:v>Gagarin</c:v>
                </c:pt>
                <c:pt idx="48">
                  <c:v>Galois</c:v>
                </c:pt>
                <c:pt idx="49">
                  <c:v>Harkhebi</c:v>
                </c:pt>
                <c:pt idx="50">
                  <c:v>Humboldt</c:v>
                </c:pt>
                <c:pt idx="51">
                  <c:v>Iridum</c:v>
                </c:pt>
                <c:pt idx="52">
                  <c:v>Janssen</c:v>
                </c:pt>
                <c:pt idx="53">
                  <c:v>Keeler-West</c:v>
                </c:pt>
                <c:pt idx="54">
                  <c:v>Lamont</c:v>
                </c:pt>
                <c:pt idx="55">
                  <c:v>Landau</c:v>
                </c:pt>
                <c:pt idx="56">
                  <c:v>Leibnitz</c:v>
                </c:pt>
                <c:pt idx="57">
                  <c:v>Medii</c:v>
                </c:pt>
                <c:pt idx="58">
                  <c:v>Milne</c:v>
                </c:pt>
                <c:pt idx="59">
                  <c:v>Mutus-Vlacq</c:v>
                </c:pt>
                <c:pt idx="60">
                  <c:v>Oppenheimer</c:v>
                </c:pt>
                <c:pt idx="61">
                  <c:v>Orientale-Southwest</c:v>
                </c:pt>
                <c:pt idx="62">
                  <c:v>Pasteur</c:v>
                </c:pt>
                <c:pt idx="63">
                  <c:v>Poczobutt</c:v>
                </c:pt>
                <c:pt idx="64">
                  <c:v>Rupes Rectaa</c:v>
                </c:pt>
                <c:pt idx="65">
                  <c:v>Schickard</c:v>
                </c:pt>
                <c:pt idx="66">
                  <c:v>Schwartzchild</c:v>
                </c:pt>
                <c:pt idx="67">
                  <c:v>Serenitatis-North</c:v>
                </c:pt>
                <c:pt idx="68">
                  <c:v>Sikorsky-Rittenhaus</c:v>
                </c:pt>
                <c:pt idx="69">
                  <c:v>Szilard-North</c:v>
                </c:pt>
                <c:pt idx="70">
                  <c:v>TOPO-13</c:v>
                </c:pt>
                <c:pt idx="71">
                  <c:v>TOPO-22</c:v>
                </c:pt>
                <c:pt idx="72">
                  <c:v>Unnamed 1</c:v>
                </c:pt>
                <c:pt idx="73">
                  <c:v>Unnamed 2</c:v>
                </c:pt>
                <c:pt idx="74">
                  <c:v>Vaporum</c:v>
                </c:pt>
                <c:pt idx="75">
                  <c:v>Von Karman</c:v>
                </c:pt>
                <c:pt idx="76">
                  <c:v>Wegener-Winlock</c:v>
                </c:pt>
              </c:strCache>
            </c:strRef>
          </c:cat>
          <c:val>
            <c:numRef>
              <c:f>'All basins'!$D$2:$D$78</c:f>
              <c:numCache>
                <c:formatCode>General</c:formatCode>
                <c:ptCount val="77"/>
                <c:pt idx="0">
                  <c:v>12.869</c:v>
                </c:pt>
                <c:pt idx="1">
                  <c:v>14.103999999999999</c:v>
                </c:pt>
                <c:pt idx="2">
                  <c:v>12.451000000000001</c:v>
                </c:pt>
                <c:pt idx="3">
                  <c:v>12.589</c:v>
                </c:pt>
                <c:pt idx="4">
                  <c:v>14.513999999999999</c:v>
                </c:pt>
                <c:pt idx="5">
                  <c:v>16.95</c:v>
                </c:pt>
                <c:pt idx="6">
                  <c:v>13.132999999999999</c:v>
                </c:pt>
                <c:pt idx="7">
                  <c:v>12.97</c:v>
                </c:pt>
                <c:pt idx="8">
                  <c:v>13.398</c:v>
                </c:pt>
                <c:pt idx="9">
                  <c:v>15.885999999999999</c:v>
                </c:pt>
                <c:pt idx="10">
                  <c:v>14.314</c:v>
                </c:pt>
                <c:pt idx="11">
                  <c:v>14.194000000000001</c:v>
                </c:pt>
                <c:pt idx="12">
                  <c:v>14.698</c:v>
                </c:pt>
                <c:pt idx="13">
                  <c:v>14.577999999999999</c:v>
                </c:pt>
                <c:pt idx="14">
                  <c:v>11.353</c:v>
                </c:pt>
                <c:pt idx="15">
                  <c:v>13.105</c:v>
                </c:pt>
                <c:pt idx="16">
                  <c:v>13.442</c:v>
                </c:pt>
                <c:pt idx="17">
                  <c:v>14.885</c:v>
                </c:pt>
                <c:pt idx="18">
                  <c:v>13.468</c:v>
                </c:pt>
                <c:pt idx="19">
                  <c:v>13.500999999999999</c:v>
                </c:pt>
                <c:pt idx="20">
                  <c:v>13.973000000000001</c:v>
                </c:pt>
                <c:pt idx="21">
                  <c:v>14.048</c:v>
                </c:pt>
                <c:pt idx="22">
                  <c:v>15.188000000000001</c:v>
                </c:pt>
                <c:pt idx="23">
                  <c:v>13.772</c:v>
                </c:pt>
                <c:pt idx="24">
                  <c:v>0</c:v>
                </c:pt>
                <c:pt idx="25">
                  <c:v>13.298999999999999</c:v>
                </c:pt>
                <c:pt idx="26">
                  <c:v>13.750999999999999</c:v>
                </c:pt>
                <c:pt idx="27">
                  <c:v>15.891</c:v>
                </c:pt>
                <c:pt idx="28">
                  <c:v>13.706</c:v>
                </c:pt>
                <c:pt idx="29">
                  <c:v>13.638999999999999</c:v>
                </c:pt>
                <c:pt idx="30">
                  <c:v>0</c:v>
                </c:pt>
                <c:pt idx="31">
                  <c:v>14.617000000000001</c:v>
                </c:pt>
                <c:pt idx="32">
                  <c:v>12.907</c:v>
                </c:pt>
                <c:pt idx="33">
                  <c:v>13.215999999999999</c:v>
                </c:pt>
                <c:pt idx="34">
                  <c:v>12.436</c:v>
                </c:pt>
                <c:pt idx="35">
                  <c:v>15.06</c:v>
                </c:pt>
                <c:pt idx="36">
                  <c:v>13.489000000000001</c:v>
                </c:pt>
                <c:pt idx="37">
                  <c:v>14.689</c:v>
                </c:pt>
                <c:pt idx="38">
                  <c:v>13.868</c:v>
                </c:pt>
                <c:pt idx="39">
                  <c:v>12.021000000000001</c:v>
                </c:pt>
                <c:pt idx="40">
                  <c:v>0</c:v>
                </c:pt>
                <c:pt idx="41">
                  <c:v>16.613</c:v>
                </c:pt>
                <c:pt idx="42">
                  <c:v>12.212999999999999</c:v>
                </c:pt>
                <c:pt idx="43">
                  <c:v>13.496</c:v>
                </c:pt>
                <c:pt idx="44">
                  <c:v>15.180999999999999</c:v>
                </c:pt>
                <c:pt idx="45">
                  <c:v>11.55</c:v>
                </c:pt>
                <c:pt idx="46">
                  <c:v>12.117000000000001</c:v>
                </c:pt>
                <c:pt idx="47">
                  <c:v>11.417999999999999</c:v>
                </c:pt>
                <c:pt idx="48">
                  <c:v>13.601000000000001</c:v>
                </c:pt>
                <c:pt idx="49">
                  <c:v>14.031000000000001</c:v>
                </c:pt>
                <c:pt idx="50">
                  <c:v>13.864000000000001</c:v>
                </c:pt>
                <c:pt idx="51">
                  <c:v>0</c:v>
                </c:pt>
                <c:pt idx="52">
                  <c:v>13.074</c:v>
                </c:pt>
                <c:pt idx="53">
                  <c:v>12.007</c:v>
                </c:pt>
                <c:pt idx="54">
                  <c:v>16.643000000000001</c:v>
                </c:pt>
                <c:pt idx="55">
                  <c:v>12.93</c:v>
                </c:pt>
                <c:pt idx="56">
                  <c:v>0</c:v>
                </c:pt>
                <c:pt idx="57">
                  <c:v>16.36</c:v>
                </c:pt>
                <c:pt idx="58">
                  <c:v>12.276</c:v>
                </c:pt>
                <c:pt idx="59">
                  <c:v>12.257</c:v>
                </c:pt>
                <c:pt idx="60">
                  <c:v>0</c:v>
                </c:pt>
                <c:pt idx="61">
                  <c:v>16.588000000000001</c:v>
                </c:pt>
                <c:pt idx="62">
                  <c:v>12.826000000000001</c:v>
                </c:pt>
                <c:pt idx="63">
                  <c:v>13.677</c:v>
                </c:pt>
                <c:pt idx="64">
                  <c:v>14.092000000000001</c:v>
                </c:pt>
                <c:pt idx="65">
                  <c:v>15.417999999999999</c:v>
                </c:pt>
                <c:pt idx="66">
                  <c:v>12.224</c:v>
                </c:pt>
                <c:pt idx="67">
                  <c:v>16.658000000000001</c:v>
                </c:pt>
                <c:pt idx="68">
                  <c:v>14.005000000000001</c:v>
                </c:pt>
                <c:pt idx="69">
                  <c:v>13.037000000000001</c:v>
                </c:pt>
                <c:pt idx="70">
                  <c:v>11.381</c:v>
                </c:pt>
                <c:pt idx="71">
                  <c:v>12.502000000000001</c:v>
                </c:pt>
                <c:pt idx="72">
                  <c:v>12.478</c:v>
                </c:pt>
                <c:pt idx="73">
                  <c:v>13.627000000000001</c:v>
                </c:pt>
                <c:pt idx="74">
                  <c:v>16.608000000000001</c:v>
                </c:pt>
                <c:pt idx="75">
                  <c:v>0</c:v>
                </c:pt>
                <c:pt idx="76">
                  <c:v>13.295999999999999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F0-F141-AAEE-112F93406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2231775"/>
        <c:axId val="1949759871"/>
      </c:lineChart>
      <c:catAx>
        <c:axId val="1912231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9759871"/>
        <c:crosses val="autoZero"/>
        <c:auto val="1"/>
        <c:lblAlgn val="ctr"/>
        <c:lblOffset val="100"/>
        <c:noMultiLvlLbl val="0"/>
      </c:catAx>
      <c:valAx>
        <c:axId val="1949759871"/>
        <c:scaling>
          <c:orientation val="minMax"/>
          <c:max val="20"/>
          <c:min val="9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Porosity</a:t>
                </a:r>
                <a:r>
                  <a:rPr lang="en-US" sz="1600" baseline="0"/>
                  <a:t> (%)</a:t>
                </a:r>
                <a:endParaRPr lang="en-US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2231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'Dated basins'!$C$2:$C$32</c:f>
              <c:strCache>
                <c:ptCount val="31"/>
                <c:pt idx="0">
                  <c:v>11.646</c:v>
                </c:pt>
                <c:pt idx="1">
                  <c:v>13.699</c:v>
                </c:pt>
                <c:pt idx="2">
                  <c:v>12.954</c:v>
                </c:pt>
                <c:pt idx="3">
                  <c:v>13.101</c:v>
                </c:pt>
                <c:pt idx="4">
                  <c:v>14.661</c:v>
                </c:pt>
                <c:pt idx="5">
                  <c:v>17.626</c:v>
                </c:pt>
                <c:pt idx="6">
                  <c:v>13.332</c:v>
                </c:pt>
                <c:pt idx="7">
                  <c:v>13.395</c:v>
                </c:pt>
                <c:pt idx="8">
                  <c:v>14.127</c:v>
                </c:pt>
                <c:pt idx="9">
                  <c:v>15.756</c:v>
                </c:pt>
                <c:pt idx="10">
                  <c:v>13.653</c:v>
                </c:pt>
                <c:pt idx="11">
                  <c:v>14.288</c:v>
                </c:pt>
                <c:pt idx="12">
                  <c:v>14.565</c:v>
                </c:pt>
                <c:pt idx="13">
                  <c:v>14.838</c:v>
                </c:pt>
                <c:pt idx="14">
                  <c:v>11.243</c:v>
                </c:pt>
                <c:pt idx="15">
                  <c:v>13.779</c:v>
                </c:pt>
                <c:pt idx="16">
                  <c:v>15.008</c:v>
                </c:pt>
                <c:pt idx="17">
                  <c:v>15.096</c:v>
                </c:pt>
                <c:pt idx="18">
                  <c:v>14.01</c:v>
                </c:pt>
                <c:pt idx="19">
                  <c:v>14.014</c:v>
                </c:pt>
                <c:pt idx="20">
                  <c:v>13.093</c:v>
                </c:pt>
                <c:pt idx="21">
                  <c:v>13.521</c:v>
                </c:pt>
                <c:pt idx="22">
                  <c:v>15.053</c:v>
                </c:pt>
                <c:pt idx="23">
                  <c:v>12.247</c:v>
                </c:pt>
                <c:pt idx="24">
                  <c:v>NaN</c:v>
                </c:pt>
                <c:pt idx="25">
                  <c:v>13.878</c:v>
                </c:pt>
                <c:pt idx="26">
                  <c:v>12.308</c:v>
                </c:pt>
                <c:pt idx="27">
                  <c:v>15.737</c:v>
                </c:pt>
                <c:pt idx="28">
                  <c:v>14.224</c:v>
                </c:pt>
                <c:pt idx="29">
                  <c:v>13.665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0432FF"/>
              </a:solidFill>
              <a:ln w="9525">
                <a:solidFill>
                  <a:srgbClr val="0432FF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'Dated basins'!$E$2:$E$32</c:f>
                <c:numCache>
                  <c:formatCode>General</c:formatCode>
                  <c:ptCount val="31"/>
                  <c:pt idx="0">
                    <c:v>1.4571000000000001</c:v>
                  </c:pt>
                  <c:pt idx="1">
                    <c:v>0.46840999999999999</c:v>
                  </c:pt>
                  <c:pt idx="2">
                    <c:v>1.4192</c:v>
                  </c:pt>
                  <c:pt idx="3">
                    <c:v>1.8504</c:v>
                  </c:pt>
                  <c:pt idx="4">
                    <c:v>1.6572</c:v>
                  </c:pt>
                  <c:pt idx="5">
                    <c:v>0.56386000000000003</c:v>
                  </c:pt>
                  <c:pt idx="6">
                    <c:v>1.5086999999999999</c:v>
                  </c:pt>
                  <c:pt idx="7">
                    <c:v>2.0244</c:v>
                  </c:pt>
                  <c:pt idx="8">
                    <c:v>1.9063000000000001</c:v>
                  </c:pt>
                  <c:pt idx="9">
                    <c:v>2.7046999999999999</c:v>
                  </c:pt>
                  <c:pt idx="10">
                    <c:v>1.7316</c:v>
                  </c:pt>
                  <c:pt idx="11">
                    <c:v>1.7101</c:v>
                  </c:pt>
                  <c:pt idx="12">
                    <c:v>2.9344999999999999</c:v>
                  </c:pt>
                  <c:pt idx="13">
                    <c:v>1.9843999999999999</c:v>
                  </c:pt>
                  <c:pt idx="14">
                    <c:v>0.21723000000000001</c:v>
                  </c:pt>
                  <c:pt idx="15">
                    <c:v>0.91069</c:v>
                  </c:pt>
                  <c:pt idx="16">
                    <c:v>1.6135999999999999</c:v>
                  </c:pt>
                  <c:pt idx="17">
                    <c:v>2.7149999999999999</c:v>
                  </c:pt>
                  <c:pt idx="18">
                    <c:v>1.6918</c:v>
                  </c:pt>
                  <c:pt idx="19">
                    <c:v>1.8229</c:v>
                  </c:pt>
                  <c:pt idx="20">
                    <c:v>2.5748000000000002</c:v>
                  </c:pt>
                  <c:pt idx="21">
                    <c:v>3.1616</c:v>
                  </c:pt>
                  <c:pt idx="22">
                    <c:v>2.1692999999999998</c:v>
                  </c:pt>
                  <c:pt idx="23">
                    <c:v>1.5484</c:v>
                  </c:pt>
                  <c:pt idx="24">
                    <c:v>0</c:v>
                  </c:pt>
                  <c:pt idx="25">
                    <c:v>2.7972000000000001</c:v>
                  </c:pt>
                  <c:pt idx="26">
                    <c:v>1.3306</c:v>
                  </c:pt>
                  <c:pt idx="27">
                    <c:v>1.2978000000000001</c:v>
                  </c:pt>
                  <c:pt idx="28">
                    <c:v>1.6552</c:v>
                  </c:pt>
                  <c:pt idx="29">
                    <c:v>2.2019000000000002</c:v>
                  </c:pt>
                </c:numCache>
              </c:numRef>
            </c:plus>
            <c:minus>
              <c:numRef>
                <c:f>'Dated basins'!$E$2:$E$32</c:f>
                <c:numCache>
                  <c:formatCode>General</c:formatCode>
                  <c:ptCount val="31"/>
                  <c:pt idx="0">
                    <c:v>1.4571000000000001</c:v>
                  </c:pt>
                  <c:pt idx="1">
                    <c:v>0.46840999999999999</c:v>
                  </c:pt>
                  <c:pt idx="2">
                    <c:v>1.4192</c:v>
                  </c:pt>
                  <c:pt idx="3">
                    <c:v>1.8504</c:v>
                  </c:pt>
                  <c:pt idx="4">
                    <c:v>1.6572</c:v>
                  </c:pt>
                  <c:pt idx="5">
                    <c:v>0.56386000000000003</c:v>
                  </c:pt>
                  <c:pt idx="6">
                    <c:v>1.5086999999999999</c:v>
                  </c:pt>
                  <c:pt idx="7">
                    <c:v>2.0244</c:v>
                  </c:pt>
                  <c:pt idx="8">
                    <c:v>1.9063000000000001</c:v>
                  </c:pt>
                  <c:pt idx="9">
                    <c:v>2.7046999999999999</c:v>
                  </c:pt>
                  <c:pt idx="10">
                    <c:v>1.7316</c:v>
                  </c:pt>
                  <c:pt idx="11">
                    <c:v>1.7101</c:v>
                  </c:pt>
                  <c:pt idx="12">
                    <c:v>2.9344999999999999</c:v>
                  </c:pt>
                  <c:pt idx="13">
                    <c:v>1.9843999999999999</c:v>
                  </c:pt>
                  <c:pt idx="14">
                    <c:v>0.21723000000000001</c:v>
                  </c:pt>
                  <c:pt idx="15">
                    <c:v>0.91069</c:v>
                  </c:pt>
                  <c:pt idx="16">
                    <c:v>1.6135999999999999</c:v>
                  </c:pt>
                  <c:pt idx="17">
                    <c:v>2.7149999999999999</c:v>
                  </c:pt>
                  <c:pt idx="18">
                    <c:v>1.6918</c:v>
                  </c:pt>
                  <c:pt idx="19">
                    <c:v>1.8229</c:v>
                  </c:pt>
                  <c:pt idx="20">
                    <c:v>2.5748000000000002</c:v>
                  </c:pt>
                  <c:pt idx="21">
                    <c:v>3.1616</c:v>
                  </c:pt>
                  <c:pt idx="22">
                    <c:v>2.1692999999999998</c:v>
                  </c:pt>
                  <c:pt idx="23">
                    <c:v>1.5484</c:v>
                  </c:pt>
                  <c:pt idx="24">
                    <c:v>0</c:v>
                  </c:pt>
                  <c:pt idx="25">
                    <c:v>2.7972000000000001</c:v>
                  </c:pt>
                  <c:pt idx="26">
                    <c:v>1.3306</c:v>
                  </c:pt>
                  <c:pt idx="27">
                    <c:v>1.2978000000000001</c:v>
                  </c:pt>
                  <c:pt idx="28">
                    <c:v>1.6552</c:v>
                  </c:pt>
                  <c:pt idx="29">
                    <c:v>2.2019000000000002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0432FF"/>
                </a:solidFill>
                <a:round/>
              </a:ln>
              <a:effectLst/>
            </c:spPr>
          </c:errBars>
          <c:cat>
            <c:strRef>
              <c:f>'Dated basins'!$B$2:$B$32</c:f>
              <c:strCache>
                <c:ptCount val="30"/>
                <c:pt idx="0">
                  <c:v>Amundsen-Ganswindt</c:v>
                </c:pt>
                <c:pt idx="1">
                  <c:v>Apollo</c:v>
                </c:pt>
                <c:pt idx="2">
                  <c:v>Birkhoff</c:v>
                </c:pt>
                <c:pt idx="3">
                  <c:v>Coulomb-Sarton</c:v>
                </c:pt>
                <c:pt idx="4">
                  <c:v>Crisium</c:v>
                </c:pt>
                <c:pt idx="5">
                  <c:v>Crüger-Sirsalis</c:v>
                </c:pt>
                <c:pt idx="6">
                  <c:v>Dirichlet-Jackson</c:v>
                </c:pt>
                <c:pt idx="7">
                  <c:v>Fitzgerald-Jackson</c:v>
                </c:pt>
                <c:pt idx="8">
                  <c:v>Freundlich-Sharonov</c:v>
                </c:pt>
                <c:pt idx="9">
                  <c:v>Grimaldi</c:v>
                </c:pt>
                <c:pt idx="10">
                  <c:v>Hertzsprung</c:v>
                </c:pt>
                <c:pt idx="11">
                  <c:v>Humboldtianum</c:v>
                </c:pt>
                <c:pt idx="12">
                  <c:v>Humorum</c:v>
                </c:pt>
                <c:pt idx="13">
                  <c:v>Imbrium</c:v>
                </c:pt>
                <c:pt idx="14">
                  <c:v>Ingenii</c:v>
                </c:pt>
                <c:pt idx="15">
                  <c:v>Korolev</c:v>
                </c:pt>
                <c:pt idx="16">
                  <c:v>Lorentz</c:v>
                </c:pt>
                <c:pt idx="17">
                  <c:v>Mendel-Rydberg</c:v>
                </c:pt>
                <c:pt idx="18">
                  <c:v>Mendeleev</c:v>
                </c:pt>
                <c:pt idx="19">
                  <c:v>Moscoviense</c:v>
                </c:pt>
                <c:pt idx="20">
                  <c:v>Nectaris</c:v>
                </c:pt>
                <c:pt idx="21">
                  <c:v>Nubium</c:v>
                </c:pt>
                <c:pt idx="22">
                  <c:v>Oirentale</c:v>
                </c:pt>
                <c:pt idx="23">
                  <c:v>Planck</c:v>
                </c:pt>
                <c:pt idx="24">
                  <c:v>Poincare</c:v>
                </c:pt>
                <c:pt idx="25">
                  <c:v>Schiller-Zucchius</c:v>
                </c:pt>
                <c:pt idx="26">
                  <c:v>Schrodinger</c:v>
                </c:pt>
                <c:pt idx="27">
                  <c:v>Serenitatis</c:v>
                </c:pt>
                <c:pt idx="28">
                  <c:v>Smythii</c:v>
                </c:pt>
                <c:pt idx="29">
                  <c:v>South Pole-Aitken</c:v>
                </c:pt>
              </c:strCache>
            </c:strRef>
          </c:cat>
          <c:val>
            <c:numRef>
              <c:f>'Dated basins'!$C$2:$C$32</c:f>
              <c:numCache>
                <c:formatCode>General</c:formatCode>
                <c:ptCount val="31"/>
                <c:pt idx="0">
                  <c:v>11.646000000000001</c:v>
                </c:pt>
                <c:pt idx="1">
                  <c:v>13.699</c:v>
                </c:pt>
                <c:pt idx="2">
                  <c:v>12.954000000000001</c:v>
                </c:pt>
                <c:pt idx="3">
                  <c:v>13.101000000000001</c:v>
                </c:pt>
                <c:pt idx="4">
                  <c:v>14.661</c:v>
                </c:pt>
                <c:pt idx="5">
                  <c:v>17.626000000000001</c:v>
                </c:pt>
                <c:pt idx="6">
                  <c:v>13.332000000000001</c:v>
                </c:pt>
                <c:pt idx="7">
                  <c:v>13.395</c:v>
                </c:pt>
                <c:pt idx="8">
                  <c:v>14.127000000000001</c:v>
                </c:pt>
                <c:pt idx="9">
                  <c:v>15.756</c:v>
                </c:pt>
                <c:pt idx="10">
                  <c:v>13.653</c:v>
                </c:pt>
                <c:pt idx="11">
                  <c:v>14.288</c:v>
                </c:pt>
                <c:pt idx="12">
                  <c:v>14.565</c:v>
                </c:pt>
                <c:pt idx="13">
                  <c:v>14.837999999999999</c:v>
                </c:pt>
                <c:pt idx="14">
                  <c:v>11.243</c:v>
                </c:pt>
                <c:pt idx="15">
                  <c:v>13.779</c:v>
                </c:pt>
                <c:pt idx="16">
                  <c:v>15.007999999999999</c:v>
                </c:pt>
                <c:pt idx="17">
                  <c:v>15.096</c:v>
                </c:pt>
                <c:pt idx="18">
                  <c:v>14.01</c:v>
                </c:pt>
                <c:pt idx="19">
                  <c:v>14.013999999999999</c:v>
                </c:pt>
                <c:pt idx="20">
                  <c:v>13.093</c:v>
                </c:pt>
                <c:pt idx="21">
                  <c:v>13.521000000000001</c:v>
                </c:pt>
                <c:pt idx="22">
                  <c:v>15.053000000000001</c:v>
                </c:pt>
                <c:pt idx="23">
                  <c:v>12.247</c:v>
                </c:pt>
                <c:pt idx="24">
                  <c:v>0</c:v>
                </c:pt>
                <c:pt idx="25">
                  <c:v>13.878</c:v>
                </c:pt>
                <c:pt idx="26">
                  <c:v>12.308</c:v>
                </c:pt>
                <c:pt idx="27">
                  <c:v>15.737</c:v>
                </c:pt>
                <c:pt idx="28">
                  <c:v>14.224</c:v>
                </c:pt>
                <c:pt idx="29">
                  <c:v>13.664999999999999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8E-2C4A-8750-D519342F59CD}"/>
            </c:ext>
          </c:extLst>
        </c:ser>
        <c:ser>
          <c:idx val="1"/>
          <c:order val="1"/>
          <c:tx>
            <c:strRef>
              <c:f>'Dated basins'!$D$2:$D$32</c:f>
              <c:strCache>
                <c:ptCount val="31"/>
                <c:pt idx="0">
                  <c:v>12.869</c:v>
                </c:pt>
                <c:pt idx="1">
                  <c:v>14.104</c:v>
                </c:pt>
                <c:pt idx="2">
                  <c:v>12.451</c:v>
                </c:pt>
                <c:pt idx="3">
                  <c:v>12.589</c:v>
                </c:pt>
                <c:pt idx="4">
                  <c:v>14.514</c:v>
                </c:pt>
                <c:pt idx="5">
                  <c:v>16.95</c:v>
                </c:pt>
                <c:pt idx="6">
                  <c:v>13.133</c:v>
                </c:pt>
                <c:pt idx="7">
                  <c:v>12.97</c:v>
                </c:pt>
                <c:pt idx="8">
                  <c:v>13.398</c:v>
                </c:pt>
                <c:pt idx="9">
                  <c:v>15.886</c:v>
                </c:pt>
                <c:pt idx="10">
                  <c:v>14.314</c:v>
                </c:pt>
                <c:pt idx="11">
                  <c:v>14.194</c:v>
                </c:pt>
                <c:pt idx="12">
                  <c:v>14.698</c:v>
                </c:pt>
                <c:pt idx="13">
                  <c:v>14.578</c:v>
                </c:pt>
                <c:pt idx="14">
                  <c:v>11.353</c:v>
                </c:pt>
                <c:pt idx="15">
                  <c:v>13.105</c:v>
                </c:pt>
                <c:pt idx="16">
                  <c:v>13.442</c:v>
                </c:pt>
                <c:pt idx="17">
                  <c:v>14.885</c:v>
                </c:pt>
                <c:pt idx="18">
                  <c:v>13.468</c:v>
                </c:pt>
                <c:pt idx="19">
                  <c:v>13.501</c:v>
                </c:pt>
                <c:pt idx="20">
                  <c:v>13.973</c:v>
                </c:pt>
                <c:pt idx="21">
                  <c:v>14.048</c:v>
                </c:pt>
                <c:pt idx="22">
                  <c:v>15.188</c:v>
                </c:pt>
                <c:pt idx="23">
                  <c:v>13.772</c:v>
                </c:pt>
                <c:pt idx="24">
                  <c:v>NaN</c:v>
                </c:pt>
                <c:pt idx="25">
                  <c:v>13.299</c:v>
                </c:pt>
                <c:pt idx="26">
                  <c:v>13.751</c:v>
                </c:pt>
                <c:pt idx="27">
                  <c:v>15.891</c:v>
                </c:pt>
                <c:pt idx="28">
                  <c:v>13.706</c:v>
                </c:pt>
                <c:pt idx="29">
                  <c:v>13.639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00FA00"/>
              </a:solidFill>
              <a:ln w="9525">
                <a:solidFill>
                  <a:srgbClr val="00FA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'Dated basins'!$F$2:$F$32</c:f>
                <c:numCache>
                  <c:formatCode>General</c:formatCode>
                  <c:ptCount val="31"/>
                  <c:pt idx="0">
                    <c:v>1.6493</c:v>
                  </c:pt>
                  <c:pt idx="1">
                    <c:v>0.57225999999999999</c:v>
                  </c:pt>
                  <c:pt idx="2">
                    <c:v>0.96289999999999998</c:v>
                  </c:pt>
                  <c:pt idx="3">
                    <c:v>1.0551999999999999</c:v>
                  </c:pt>
                  <c:pt idx="4">
                    <c:v>1.5114000000000001</c:v>
                  </c:pt>
                  <c:pt idx="5">
                    <c:v>0.33422000000000002</c:v>
                  </c:pt>
                  <c:pt idx="6">
                    <c:v>1.405</c:v>
                  </c:pt>
                  <c:pt idx="7">
                    <c:v>1.5013000000000001</c:v>
                  </c:pt>
                  <c:pt idx="8">
                    <c:v>1.645</c:v>
                  </c:pt>
                  <c:pt idx="9">
                    <c:v>1.4134</c:v>
                  </c:pt>
                  <c:pt idx="10">
                    <c:v>1.986</c:v>
                  </c:pt>
                  <c:pt idx="11">
                    <c:v>1.8171999999999999</c:v>
                  </c:pt>
                  <c:pt idx="12">
                    <c:v>1.9944</c:v>
                  </c:pt>
                  <c:pt idx="13">
                    <c:v>1.6181000000000001</c:v>
                  </c:pt>
                  <c:pt idx="14">
                    <c:v>0.70643</c:v>
                  </c:pt>
                  <c:pt idx="15">
                    <c:v>1.3234999999999999</c:v>
                  </c:pt>
                  <c:pt idx="16">
                    <c:v>0.55410999999999999</c:v>
                  </c:pt>
                  <c:pt idx="17">
                    <c:v>2.3895</c:v>
                  </c:pt>
                  <c:pt idx="18">
                    <c:v>1.6914</c:v>
                  </c:pt>
                  <c:pt idx="19">
                    <c:v>1.4803999999999999</c:v>
                  </c:pt>
                  <c:pt idx="20">
                    <c:v>1.6656</c:v>
                  </c:pt>
                  <c:pt idx="21">
                    <c:v>1.8857999999999999</c:v>
                  </c:pt>
                  <c:pt idx="22">
                    <c:v>1.7555000000000001</c:v>
                  </c:pt>
                  <c:pt idx="23">
                    <c:v>1.212</c:v>
                  </c:pt>
                  <c:pt idx="24">
                    <c:v>0</c:v>
                  </c:pt>
                  <c:pt idx="25">
                    <c:v>1.8783000000000001</c:v>
                  </c:pt>
                  <c:pt idx="26">
                    <c:v>1.2023999999999999</c:v>
                  </c:pt>
                  <c:pt idx="27">
                    <c:v>0.96569000000000005</c:v>
                  </c:pt>
                  <c:pt idx="28">
                    <c:v>1.6051</c:v>
                  </c:pt>
                  <c:pt idx="29">
                    <c:v>1.8453999999999999</c:v>
                  </c:pt>
                </c:numCache>
              </c:numRef>
            </c:plus>
            <c:minus>
              <c:numRef>
                <c:f>'Dated basins'!$F$2:$F$32</c:f>
                <c:numCache>
                  <c:formatCode>General</c:formatCode>
                  <c:ptCount val="31"/>
                  <c:pt idx="0">
                    <c:v>1.6493</c:v>
                  </c:pt>
                  <c:pt idx="1">
                    <c:v>0.57225999999999999</c:v>
                  </c:pt>
                  <c:pt idx="2">
                    <c:v>0.96289999999999998</c:v>
                  </c:pt>
                  <c:pt idx="3">
                    <c:v>1.0551999999999999</c:v>
                  </c:pt>
                  <c:pt idx="4">
                    <c:v>1.5114000000000001</c:v>
                  </c:pt>
                  <c:pt idx="5">
                    <c:v>0.33422000000000002</c:v>
                  </c:pt>
                  <c:pt idx="6">
                    <c:v>1.405</c:v>
                  </c:pt>
                  <c:pt idx="7">
                    <c:v>1.5013000000000001</c:v>
                  </c:pt>
                  <c:pt idx="8">
                    <c:v>1.645</c:v>
                  </c:pt>
                  <c:pt idx="9">
                    <c:v>1.4134</c:v>
                  </c:pt>
                  <c:pt idx="10">
                    <c:v>1.986</c:v>
                  </c:pt>
                  <c:pt idx="11">
                    <c:v>1.8171999999999999</c:v>
                  </c:pt>
                  <c:pt idx="12">
                    <c:v>1.9944</c:v>
                  </c:pt>
                  <c:pt idx="13">
                    <c:v>1.6181000000000001</c:v>
                  </c:pt>
                  <c:pt idx="14">
                    <c:v>0.70643</c:v>
                  </c:pt>
                  <c:pt idx="15">
                    <c:v>1.3234999999999999</c:v>
                  </c:pt>
                  <c:pt idx="16">
                    <c:v>0.55410999999999999</c:v>
                  </c:pt>
                  <c:pt idx="17">
                    <c:v>2.3895</c:v>
                  </c:pt>
                  <c:pt idx="18">
                    <c:v>1.6914</c:v>
                  </c:pt>
                  <c:pt idx="19">
                    <c:v>1.4803999999999999</c:v>
                  </c:pt>
                  <c:pt idx="20">
                    <c:v>1.6656</c:v>
                  </c:pt>
                  <c:pt idx="21">
                    <c:v>1.8857999999999999</c:v>
                  </c:pt>
                  <c:pt idx="22">
                    <c:v>1.7555000000000001</c:v>
                  </c:pt>
                  <c:pt idx="23">
                    <c:v>1.212</c:v>
                  </c:pt>
                  <c:pt idx="24">
                    <c:v>0</c:v>
                  </c:pt>
                  <c:pt idx="25">
                    <c:v>1.8783000000000001</c:v>
                  </c:pt>
                  <c:pt idx="26">
                    <c:v>1.2023999999999999</c:v>
                  </c:pt>
                  <c:pt idx="27">
                    <c:v>0.96569000000000005</c:v>
                  </c:pt>
                  <c:pt idx="28">
                    <c:v>1.6051</c:v>
                  </c:pt>
                  <c:pt idx="29">
                    <c:v>1.8453999999999999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00FA00"/>
                </a:solidFill>
                <a:round/>
              </a:ln>
              <a:effectLst/>
            </c:spPr>
          </c:errBars>
          <c:cat>
            <c:strRef>
              <c:f>'Dated basins'!$B$2:$B$32</c:f>
              <c:strCache>
                <c:ptCount val="30"/>
                <c:pt idx="0">
                  <c:v>Amundsen-Ganswindt</c:v>
                </c:pt>
                <c:pt idx="1">
                  <c:v>Apollo</c:v>
                </c:pt>
                <c:pt idx="2">
                  <c:v>Birkhoff</c:v>
                </c:pt>
                <c:pt idx="3">
                  <c:v>Coulomb-Sarton</c:v>
                </c:pt>
                <c:pt idx="4">
                  <c:v>Crisium</c:v>
                </c:pt>
                <c:pt idx="5">
                  <c:v>Crüger-Sirsalis</c:v>
                </c:pt>
                <c:pt idx="6">
                  <c:v>Dirichlet-Jackson</c:v>
                </c:pt>
                <c:pt idx="7">
                  <c:v>Fitzgerald-Jackson</c:v>
                </c:pt>
                <c:pt idx="8">
                  <c:v>Freundlich-Sharonov</c:v>
                </c:pt>
                <c:pt idx="9">
                  <c:v>Grimaldi</c:v>
                </c:pt>
                <c:pt idx="10">
                  <c:v>Hertzsprung</c:v>
                </c:pt>
                <c:pt idx="11">
                  <c:v>Humboldtianum</c:v>
                </c:pt>
                <c:pt idx="12">
                  <c:v>Humorum</c:v>
                </c:pt>
                <c:pt idx="13">
                  <c:v>Imbrium</c:v>
                </c:pt>
                <c:pt idx="14">
                  <c:v>Ingenii</c:v>
                </c:pt>
                <c:pt idx="15">
                  <c:v>Korolev</c:v>
                </c:pt>
                <c:pt idx="16">
                  <c:v>Lorentz</c:v>
                </c:pt>
                <c:pt idx="17">
                  <c:v>Mendel-Rydberg</c:v>
                </c:pt>
                <c:pt idx="18">
                  <c:v>Mendeleev</c:v>
                </c:pt>
                <c:pt idx="19">
                  <c:v>Moscoviense</c:v>
                </c:pt>
                <c:pt idx="20">
                  <c:v>Nectaris</c:v>
                </c:pt>
                <c:pt idx="21">
                  <c:v>Nubium</c:v>
                </c:pt>
                <c:pt idx="22">
                  <c:v>Oirentale</c:v>
                </c:pt>
                <c:pt idx="23">
                  <c:v>Planck</c:v>
                </c:pt>
                <c:pt idx="24">
                  <c:v>Poincare</c:v>
                </c:pt>
                <c:pt idx="25">
                  <c:v>Schiller-Zucchius</c:v>
                </c:pt>
                <c:pt idx="26">
                  <c:v>Schrodinger</c:v>
                </c:pt>
                <c:pt idx="27">
                  <c:v>Serenitatis</c:v>
                </c:pt>
                <c:pt idx="28">
                  <c:v>Smythii</c:v>
                </c:pt>
                <c:pt idx="29">
                  <c:v>South Pole-Aitken</c:v>
                </c:pt>
              </c:strCache>
            </c:strRef>
          </c:cat>
          <c:val>
            <c:numRef>
              <c:f>'Dated basins'!$D$2:$D$32</c:f>
              <c:numCache>
                <c:formatCode>General</c:formatCode>
                <c:ptCount val="31"/>
                <c:pt idx="0">
                  <c:v>12.869</c:v>
                </c:pt>
                <c:pt idx="1">
                  <c:v>14.103999999999999</c:v>
                </c:pt>
                <c:pt idx="2">
                  <c:v>12.451000000000001</c:v>
                </c:pt>
                <c:pt idx="3">
                  <c:v>12.589</c:v>
                </c:pt>
                <c:pt idx="4">
                  <c:v>14.513999999999999</c:v>
                </c:pt>
                <c:pt idx="5">
                  <c:v>16.95</c:v>
                </c:pt>
                <c:pt idx="6">
                  <c:v>13.132999999999999</c:v>
                </c:pt>
                <c:pt idx="7">
                  <c:v>12.97</c:v>
                </c:pt>
                <c:pt idx="8">
                  <c:v>13.398</c:v>
                </c:pt>
                <c:pt idx="9">
                  <c:v>15.885999999999999</c:v>
                </c:pt>
                <c:pt idx="10">
                  <c:v>14.314</c:v>
                </c:pt>
                <c:pt idx="11">
                  <c:v>14.194000000000001</c:v>
                </c:pt>
                <c:pt idx="12">
                  <c:v>14.698</c:v>
                </c:pt>
                <c:pt idx="13">
                  <c:v>14.577999999999999</c:v>
                </c:pt>
                <c:pt idx="14">
                  <c:v>11.353</c:v>
                </c:pt>
                <c:pt idx="15">
                  <c:v>13.105</c:v>
                </c:pt>
                <c:pt idx="16">
                  <c:v>13.442</c:v>
                </c:pt>
                <c:pt idx="17">
                  <c:v>14.885</c:v>
                </c:pt>
                <c:pt idx="18">
                  <c:v>13.468</c:v>
                </c:pt>
                <c:pt idx="19">
                  <c:v>13.500999999999999</c:v>
                </c:pt>
                <c:pt idx="20">
                  <c:v>13.973000000000001</c:v>
                </c:pt>
                <c:pt idx="21">
                  <c:v>14.048</c:v>
                </c:pt>
                <c:pt idx="22">
                  <c:v>15.188000000000001</c:v>
                </c:pt>
                <c:pt idx="23">
                  <c:v>13.772</c:v>
                </c:pt>
                <c:pt idx="24">
                  <c:v>0</c:v>
                </c:pt>
                <c:pt idx="25">
                  <c:v>13.298999999999999</c:v>
                </c:pt>
                <c:pt idx="26">
                  <c:v>13.750999999999999</c:v>
                </c:pt>
                <c:pt idx="27">
                  <c:v>15.891</c:v>
                </c:pt>
                <c:pt idx="28">
                  <c:v>13.706</c:v>
                </c:pt>
                <c:pt idx="29">
                  <c:v>13.638999999999999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8E-2C4A-8750-D519342F59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2231775"/>
        <c:axId val="1949759871"/>
      </c:lineChart>
      <c:catAx>
        <c:axId val="1912231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9759871"/>
        <c:crosses val="autoZero"/>
        <c:auto val="1"/>
        <c:lblAlgn val="ctr"/>
        <c:lblOffset val="100"/>
        <c:noMultiLvlLbl val="0"/>
      </c:catAx>
      <c:valAx>
        <c:axId val="1949759871"/>
        <c:scaling>
          <c:orientation val="minMax"/>
          <c:max val="20"/>
          <c:min val="9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Porosity</a:t>
                </a:r>
                <a:r>
                  <a:rPr lang="en-US" sz="1600" baseline="0"/>
                  <a:t> (%)</a:t>
                </a:r>
                <a:endParaRPr lang="en-US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2231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'Undated basins'!$C$2:$C$48</c:f>
              <c:strCache>
                <c:ptCount val="47"/>
                <c:pt idx="0">
                  <c:v>NaN</c:v>
                </c:pt>
                <c:pt idx="1">
                  <c:v>13.880</c:v>
                </c:pt>
                <c:pt idx="2">
                  <c:v>12.568</c:v>
                </c:pt>
                <c:pt idx="3">
                  <c:v>13.318</c:v>
                </c:pt>
                <c:pt idx="4">
                  <c:v>12.889</c:v>
                </c:pt>
                <c:pt idx="5">
                  <c:v>14.837</c:v>
                </c:pt>
                <c:pt idx="6">
                  <c:v>15.138</c:v>
                </c:pt>
                <c:pt idx="7">
                  <c:v>15.048</c:v>
                </c:pt>
                <c:pt idx="8">
                  <c:v>14.605</c:v>
                </c:pt>
                <c:pt idx="9">
                  <c:v>10.903</c:v>
                </c:pt>
                <c:pt idx="10">
                  <c:v>NaN</c:v>
                </c:pt>
                <c:pt idx="11">
                  <c:v>17.481</c:v>
                </c:pt>
                <c:pt idx="12">
                  <c:v>12.541</c:v>
                </c:pt>
                <c:pt idx="13">
                  <c:v>11.752</c:v>
                </c:pt>
                <c:pt idx="14">
                  <c:v>15.003</c:v>
                </c:pt>
                <c:pt idx="15">
                  <c:v>13.030</c:v>
                </c:pt>
                <c:pt idx="16">
                  <c:v>12.045</c:v>
                </c:pt>
                <c:pt idx="17">
                  <c:v>11.699</c:v>
                </c:pt>
                <c:pt idx="18">
                  <c:v>13.364</c:v>
                </c:pt>
                <c:pt idx="19">
                  <c:v>14.004</c:v>
                </c:pt>
                <c:pt idx="20">
                  <c:v>13.392</c:v>
                </c:pt>
                <c:pt idx="21">
                  <c:v>NaN</c:v>
                </c:pt>
                <c:pt idx="22">
                  <c:v>12.036</c:v>
                </c:pt>
                <c:pt idx="23">
                  <c:v>11.802</c:v>
                </c:pt>
                <c:pt idx="24">
                  <c:v>17.510</c:v>
                </c:pt>
                <c:pt idx="25">
                  <c:v>13.252</c:v>
                </c:pt>
                <c:pt idx="26">
                  <c:v>NaN</c:v>
                </c:pt>
                <c:pt idx="27">
                  <c:v>18.877</c:v>
                </c:pt>
                <c:pt idx="28">
                  <c:v>13.254</c:v>
                </c:pt>
                <c:pt idx="29">
                  <c:v>10.803</c:v>
                </c:pt>
                <c:pt idx="30">
                  <c:v>NaN</c:v>
                </c:pt>
                <c:pt idx="31">
                  <c:v>16.048</c:v>
                </c:pt>
                <c:pt idx="32">
                  <c:v>15.153</c:v>
                </c:pt>
                <c:pt idx="33">
                  <c:v>15.726</c:v>
                </c:pt>
                <c:pt idx="34">
                  <c:v>12.650</c:v>
                </c:pt>
                <c:pt idx="35">
                  <c:v>16.903</c:v>
                </c:pt>
                <c:pt idx="36">
                  <c:v>12.390</c:v>
                </c:pt>
                <c:pt idx="37">
                  <c:v>15.435</c:v>
                </c:pt>
                <c:pt idx="38">
                  <c:v>12.912</c:v>
                </c:pt>
                <c:pt idx="39">
                  <c:v>12.993</c:v>
                </c:pt>
                <c:pt idx="40">
                  <c:v>11.210</c:v>
                </c:pt>
                <c:pt idx="41">
                  <c:v>12.767</c:v>
                </c:pt>
                <c:pt idx="42">
                  <c:v>13.595</c:v>
                </c:pt>
                <c:pt idx="43">
                  <c:v>13.745</c:v>
                </c:pt>
                <c:pt idx="44">
                  <c:v>17.686</c:v>
                </c:pt>
                <c:pt idx="45">
                  <c:v>NaN</c:v>
                </c:pt>
                <c:pt idx="46">
                  <c:v>14.587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0432FF"/>
              </a:solidFill>
              <a:ln w="9525">
                <a:solidFill>
                  <a:srgbClr val="0432FF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'Undated basins'!$E$2:$E$48</c:f>
                <c:numCache>
                  <c:formatCode>General</c:formatCode>
                  <c:ptCount val="47"/>
                  <c:pt idx="0">
                    <c:v>0</c:v>
                  </c:pt>
                  <c:pt idx="1">
                    <c:v>2.3344</c:v>
                  </c:pt>
                  <c:pt idx="2">
                    <c:v>2.0261999999999998</c:v>
                  </c:pt>
                  <c:pt idx="3">
                    <c:v>1.8118000000000001</c:v>
                  </c:pt>
                  <c:pt idx="4">
                    <c:v>2.2972000000000001</c:v>
                  </c:pt>
                  <c:pt idx="5">
                    <c:v>1.1101000000000001</c:v>
                  </c:pt>
                  <c:pt idx="6">
                    <c:v>1.1689000000000001</c:v>
                  </c:pt>
                  <c:pt idx="7">
                    <c:v>1.6492</c:v>
                  </c:pt>
                  <c:pt idx="8">
                    <c:v>1.6109</c:v>
                  </c:pt>
                  <c:pt idx="9">
                    <c:v>1.4274</c:v>
                  </c:pt>
                  <c:pt idx="10">
                    <c:v>0</c:v>
                  </c:pt>
                  <c:pt idx="11">
                    <c:v>0.98645000000000005</c:v>
                  </c:pt>
                  <c:pt idx="12">
                    <c:v>1.6915</c:v>
                  </c:pt>
                  <c:pt idx="13">
                    <c:v>1.8039000000000001</c:v>
                  </c:pt>
                  <c:pt idx="14">
                    <c:v>1.871</c:v>
                  </c:pt>
                  <c:pt idx="15">
                    <c:v>0.98736000000000002</c:v>
                  </c:pt>
                  <c:pt idx="16">
                    <c:v>1.165</c:v>
                  </c:pt>
                  <c:pt idx="17">
                    <c:v>0.58948999999999996</c:v>
                  </c:pt>
                  <c:pt idx="18">
                    <c:v>0.13754</c:v>
                  </c:pt>
                  <c:pt idx="19">
                    <c:v>1.3939999999999999</c:v>
                  </c:pt>
                  <c:pt idx="20">
                    <c:v>1.0789</c:v>
                  </c:pt>
                  <c:pt idx="21">
                    <c:v>0</c:v>
                  </c:pt>
                  <c:pt idx="22">
                    <c:v>2.0068000000000001</c:v>
                  </c:pt>
                  <c:pt idx="23">
                    <c:v>0.54588000000000003</c:v>
                  </c:pt>
                  <c:pt idx="24">
                    <c:v>1.2292000000000001</c:v>
                  </c:pt>
                  <c:pt idx="25">
                    <c:v>0.89012000000000002</c:v>
                  </c:pt>
                  <c:pt idx="26">
                    <c:v>0</c:v>
                  </c:pt>
                  <c:pt idx="27">
                    <c:v>0</c:v>
                  </c:pt>
                  <c:pt idx="28">
                    <c:v>1.7208000000000001</c:v>
                  </c:pt>
                  <c:pt idx="29">
                    <c:v>1.5158</c:v>
                  </c:pt>
                  <c:pt idx="30">
                    <c:v>0</c:v>
                  </c:pt>
                  <c:pt idx="31">
                    <c:v>2.0823</c:v>
                  </c:pt>
                  <c:pt idx="32">
                    <c:v>0.94594</c:v>
                  </c:pt>
                  <c:pt idx="33">
                    <c:v>0.77231000000000005</c:v>
                  </c:pt>
                  <c:pt idx="34">
                    <c:v>0.93472</c:v>
                  </c:pt>
                  <c:pt idx="35">
                    <c:v>1.6668000000000001</c:v>
                  </c:pt>
                  <c:pt idx="36">
                    <c:v>0.84936</c:v>
                  </c:pt>
                  <c:pt idx="37">
                    <c:v>1.3057000000000001</c:v>
                  </c:pt>
                  <c:pt idx="38">
                    <c:v>1.0215000000000001</c:v>
                  </c:pt>
                  <c:pt idx="39">
                    <c:v>1.0975999999999999</c:v>
                  </c:pt>
                  <c:pt idx="40">
                    <c:v>0.22264999999999999</c:v>
                  </c:pt>
                  <c:pt idx="41">
                    <c:v>2.0649999999999999</c:v>
                  </c:pt>
                  <c:pt idx="42">
                    <c:v>1.4504999999999999</c:v>
                  </c:pt>
                  <c:pt idx="43">
                    <c:v>1.7790999999999999</c:v>
                  </c:pt>
                  <c:pt idx="44">
                    <c:v>1.6843999999999999</c:v>
                  </c:pt>
                  <c:pt idx="45">
                    <c:v>0</c:v>
                  </c:pt>
                  <c:pt idx="46">
                    <c:v>1.1459999999999999</c:v>
                  </c:pt>
                </c:numCache>
              </c:numRef>
            </c:plus>
            <c:minus>
              <c:numRef>
                <c:f>'Undated basins'!$E$2:$E$48</c:f>
                <c:numCache>
                  <c:formatCode>General</c:formatCode>
                  <c:ptCount val="47"/>
                  <c:pt idx="0">
                    <c:v>0</c:v>
                  </c:pt>
                  <c:pt idx="1">
                    <c:v>2.3344</c:v>
                  </c:pt>
                  <c:pt idx="2">
                    <c:v>2.0261999999999998</c:v>
                  </c:pt>
                  <c:pt idx="3">
                    <c:v>1.8118000000000001</c:v>
                  </c:pt>
                  <c:pt idx="4">
                    <c:v>2.2972000000000001</c:v>
                  </c:pt>
                  <c:pt idx="5">
                    <c:v>1.1101000000000001</c:v>
                  </c:pt>
                  <c:pt idx="6">
                    <c:v>1.1689000000000001</c:v>
                  </c:pt>
                  <c:pt idx="7">
                    <c:v>1.6492</c:v>
                  </c:pt>
                  <c:pt idx="8">
                    <c:v>1.6109</c:v>
                  </c:pt>
                  <c:pt idx="9">
                    <c:v>1.4274</c:v>
                  </c:pt>
                  <c:pt idx="10">
                    <c:v>0</c:v>
                  </c:pt>
                  <c:pt idx="11">
                    <c:v>0.98645000000000005</c:v>
                  </c:pt>
                  <c:pt idx="12">
                    <c:v>1.6915</c:v>
                  </c:pt>
                  <c:pt idx="13">
                    <c:v>1.8039000000000001</c:v>
                  </c:pt>
                  <c:pt idx="14">
                    <c:v>1.871</c:v>
                  </c:pt>
                  <c:pt idx="15">
                    <c:v>0.98736000000000002</c:v>
                  </c:pt>
                  <c:pt idx="16">
                    <c:v>1.165</c:v>
                  </c:pt>
                  <c:pt idx="17">
                    <c:v>0.58948999999999996</c:v>
                  </c:pt>
                  <c:pt idx="18">
                    <c:v>0.13754</c:v>
                  </c:pt>
                  <c:pt idx="19">
                    <c:v>1.3939999999999999</c:v>
                  </c:pt>
                  <c:pt idx="20">
                    <c:v>1.0789</c:v>
                  </c:pt>
                  <c:pt idx="21">
                    <c:v>0</c:v>
                  </c:pt>
                  <c:pt idx="22">
                    <c:v>2.0068000000000001</c:v>
                  </c:pt>
                  <c:pt idx="23">
                    <c:v>0.54588000000000003</c:v>
                  </c:pt>
                  <c:pt idx="24">
                    <c:v>1.2292000000000001</c:v>
                  </c:pt>
                  <c:pt idx="25">
                    <c:v>0.89012000000000002</c:v>
                  </c:pt>
                  <c:pt idx="26">
                    <c:v>0</c:v>
                  </c:pt>
                  <c:pt idx="27">
                    <c:v>0</c:v>
                  </c:pt>
                  <c:pt idx="28">
                    <c:v>1.7208000000000001</c:v>
                  </c:pt>
                  <c:pt idx="29">
                    <c:v>1.5158</c:v>
                  </c:pt>
                  <c:pt idx="30">
                    <c:v>0</c:v>
                  </c:pt>
                  <c:pt idx="31">
                    <c:v>2.0823</c:v>
                  </c:pt>
                  <c:pt idx="32">
                    <c:v>0.94594</c:v>
                  </c:pt>
                  <c:pt idx="33">
                    <c:v>0.77231000000000005</c:v>
                  </c:pt>
                  <c:pt idx="34">
                    <c:v>0.93472</c:v>
                  </c:pt>
                  <c:pt idx="35">
                    <c:v>1.6668000000000001</c:v>
                  </c:pt>
                  <c:pt idx="36">
                    <c:v>0.84936</c:v>
                  </c:pt>
                  <c:pt idx="37">
                    <c:v>1.3057000000000001</c:v>
                  </c:pt>
                  <c:pt idx="38">
                    <c:v>1.0215000000000001</c:v>
                  </c:pt>
                  <c:pt idx="39">
                    <c:v>1.0975999999999999</c:v>
                  </c:pt>
                  <c:pt idx="40">
                    <c:v>0.22264999999999999</c:v>
                  </c:pt>
                  <c:pt idx="41">
                    <c:v>2.0649999999999999</c:v>
                  </c:pt>
                  <c:pt idx="42">
                    <c:v>1.4504999999999999</c:v>
                  </c:pt>
                  <c:pt idx="43">
                    <c:v>1.7790999999999999</c:v>
                  </c:pt>
                  <c:pt idx="44">
                    <c:v>1.6843999999999999</c:v>
                  </c:pt>
                  <c:pt idx="45">
                    <c:v>0</c:v>
                  </c:pt>
                  <c:pt idx="46">
                    <c:v>1.1459999999999999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0432FF"/>
                </a:solidFill>
                <a:round/>
              </a:ln>
              <a:effectLst/>
            </c:spPr>
          </c:errBars>
          <c:cat>
            <c:strRef>
              <c:f>'Undated basins'!$B$2:$B$48</c:f>
              <c:strCache>
                <c:ptCount val="47"/>
                <c:pt idx="0">
                  <c:v>Aestuum</c:v>
                </c:pt>
                <c:pt idx="1">
                  <c:v>Asperitatis</c:v>
                </c:pt>
                <c:pt idx="2">
                  <c:v>Australe</c:v>
                </c:pt>
                <c:pt idx="3">
                  <c:v>Australe North</c:v>
                </c:pt>
                <c:pt idx="4">
                  <c:v>Bailly</c:v>
                </c:pt>
                <c:pt idx="5">
                  <c:v>Balmer-Kapteyn</c:v>
                </c:pt>
                <c:pt idx="6">
                  <c:v>Bartles-V</c:v>
                </c:pt>
                <c:pt idx="7">
                  <c:v>Belkovich</c:v>
                </c:pt>
                <c:pt idx="8">
                  <c:v>Campbell</c:v>
                </c:pt>
                <c:pt idx="9">
                  <c:v>Clavius</c:v>
                </c:pt>
                <c:pt idx="10">
                  <c:v>Copernicus-H</c:v>
                </c:pt>
                <c:pt idx="11">
                  <c:v>Crisium-East</c:v>
                </c:pt>
                <c:pt idx="12">
                  <c:v>d’Alembert</c:v>
                </c:pt>
                <c:pt idx="13">
                  <c:v>Deslandres</c:v>
                </c:pt>
                <c:pt idx="14">
                  <c:v>Fecunditatis</c:v>
                </c:pt>
                <c:pt idx="15">
                  <c:v>Fermi</c:v>
                </c:pt>
                <c:pt idx="16">
                  <c:v>Fowler-Charlier</c:v>
                </c:pt>
                <c:pt idx="17">
                  <c:v>Gagarin</c:v>
                </c:pt>
                <c:pt idx="18">
                  <c:v>Galois</c:v>
                </c:pt>
                <c:pt idx="19">
                  <c:v>Harkhebi</c:v>
                </c:pt>
                <c:pt idx="20">
                  <c:v>Humboldt</c:v>
                </c:pt>
                <c:pt idx="21">
                  <c:v>Iridum</c:v>
                </c:pt>
                <c:pt idx="22">
                  <c:v>Janssen</c:v>
                </c:pt>
                <c:pt idx="23">
                  <c:v>Keeler-West</c:v>
                </c:pt>
                <c:pt idx="24">
                  <c:v>Lamont</c:v>
                </c:pt>
                <c:pt idx="25">
                  <c:v>Landau</c:v>
                </c:pt>
                <c:pt idx="26">
                  <c:v>Leibnitz</c:v>
                </c:pt>
                <c:pt idx="27">
                  <c:v>Medii</c:v>
                </c:pt>
                <c:pt idx="28">
                  <c:v>Milne</c:v>
                </c:pt>
                <c:pt idx="29">
                  <c:v>Mutus-Vlacq</c:v>
                </c:pt>
                <c:pt idx="30">
                  <c:v>Oppenheimer</c:v>
                </c:pt>
                <c:pt idx="31">
                  <c:v>Orientale-Southwest</c:v>
                </c:pt>
                <c:pt idx="32">
                  <c:v>Pasteur</c:v>
                </c:pt>
                <c:pt idx="33">
                  <c:v>Poczobutt</c:v>
                </c:pt>
                <c:pt idx="34">
                  <c:v>Rupes Rectaa</c:v>
                </c:pt>
                <c:pt idx="35">
                  <c:v>Schickard</c:v>
                </c:pt>
                <c:pt idx="36">
                  <c:v>Schwartzchild</c:v>
                </c:pt>
                <c:pt idx="37">
                  <c:v>Serenitatis-North</c:v>
                </c:pt>
                <c:pt idx="38">
                  <c:v>Sikorsky-Rittenhaus</c:v>
                </c:pt>
                <c:pt idx="39">
                  <c:v>Szilard-North</c:v>
                </c:pt>
                <c:pt idx="40">
                  <c:v>TOPO-13</c:v>
                </c:pt>
                <c:pt idx="41">
                  <c:v>TOPO-22</c:v>
                </c:pt>
                <c:pt idx="42">
                  <c:v>Unnamed 1</c:v>
                </c:pt>
                <c:pt idx="43">
                  <c:v>Unnamed 2</c:v>
                </c:pt>
                <c:pt idx="44">
                  <c:v>Vaporum</c:v>
                </c:pt>
                <c:pt idx="45">
                  <c:v>Von Karman</c:v>
                </c:pt>
                <c:pt idx="46">
                  <c:v>Wegener-Winlock</c:v>
                </c:pt>
              </c:strCache>
            </c:strRef>
          </c:cat>
          <c:val>
            <c:numRef>
              <c:f>'Undated basins'!$C$2:$C$48</c:f>
              <c:numCache>
                <c:formatCode>0.000</c:formatCode>
                <c:ptCount val="47"/>
                <c:pt idx="0">
                  <c:v>0</c:v>
                </c:pt>
                <c:pt idx="1">
                  <c:v>13.88</c:v>
                </c:pt>
                <c:pt idx="2">
                  <c:v>12.568</c:v>
                </c:pt>
                <c:pt idx="3">
                  <c:v>13.318</c:v>
                </c:pt>
                <c:pt idx="4">
                  <c:v>12.888999999999999</c:v>
                </c:pt>
                <c:pt idx="5">
                  <c:v>14.837</c:v>
                </c:pt>
                <c:pt idx="6">
                  <c:v>15.138</c:v>
                </c:pt>
                <c:pt idx="7">
                  <c:v>15.048</c:v>
                </c:pt>
                <c:pt idx="8">
                  <c:v>14.605</c:v>
                </c:pt>
                <c:pt idx="9">
                  <c:v>10.903</c:v>
                </c:pt>
                <c:pt idx="10">
                  <c:v>0</c:v>
                </c:pt>
                <c:pt idx="11">
                  <c:v>17.481000000000002</c:v>
                </c:pt>
                <c:pt idx="12">
                  <c:v>12.541</c:v>
                </c:pt>
                <c:pt idx="13">
                  <c:v>11.752000000000001</c:v>
                </c:pt>
                <c:pt idx="14">
                  <c:v>15.003</c:v>
                </c:pt>
                <c:pt idx="15">
                  <c:v>13.03</c:v>
                </c:pt>
                <c:pt idx="16">
                  <c:v>12.045</c:v>
                </c:pt>
                <c:pt idx="17">
                  <c:v>11.699</c:v>
                </c:pt>
                <c:pt idx="18">
                  <c:v>13.364000000000001</c:v>
                </c:pt>
                <c:pt idx="19">
                  <c:v>14.004</c:v>
                </c:pt>
                <c:pt idx="20">
                  <c:v>13.391999999999999</c:v>
                </c:pt>
                <c:pt idx="21">
                  <c:v>0</c:v>
                </c:pt>
                <c:pt idx="22">
                  <c:v>12.036</c:v>
                </c:pt>
                <c:pt idx="23">
                  <c:v>11.802</c:v>
                </c:pt>
                <c:pt idx="24">
                  <c:v>17.510000000000002</c:v>
                </c:pt>
                <c:pt idx="25">
                  <c:v>13.252000000000001</c:v>
                </c:pt>
                <c:pt idx="26">
                  <c:v>0</c:v>
                </c:pt>
                <c:pt idx="27">
                  <c:v>18.876999999999999</c:v>
                </c:pt>
                <c:pt idx="28">
                  <c:v>13.254</c:v>
                </c:pt>
                <c:pt idx="29">
                  <c:v>10.803000000000001</c:v>
                </c:pt>
                <c:pt idx="30">
                  <c:v>0</c:v>
                </c:pt>
                <c:pt idx="31">
                  <c:v>16.047999999999998</c:v>
                </c:pt>
                <c:pt idx="32">
                  <c:v>15.153</c:v>
                </c:pt>
                <c:pt idx="33">
                  <c:v>15.726000000000001</c:v>
                </c:pt>
                <c:pt idx="34">
                  <c:v>12.65</c:v>
                </c:pt>
                <c:pt idx="35">
                  <c:v>16.902999999999999</c:v>
                </c:pt>
                <c:pt idx="36">
                  <c:v>12.39</c:v>
                </c:pt>
                <c:pt idx="37">
                  <c:v>15.435</c:v>
                </c:pt>
                <c:pt idx="38">
                  <c:v>12.912000000000001</c:v>
                </c:pt>
                <c:pt idx="39">
                  <c:v>12.993</c:v>
                </c:pt>
                <c:pt idx="40">
                  <c:v>11.21</c:v>
                </c:pt>
                <c:pt idx="41">
                  <c:v>12.766999999999999</c:v>
                </c:pt>
                <c:pt idx="42">
                  <c:v>13.595000000000001</c:v>
                </c:pt>
                <c:pt idx="43">
                  <c:v>13.744999999999999</c:v>
                </c:pt>
                <c:pt idx="44">
                  <c:v>17.686</c:v>
                </c:pt>
                <c:pt idx="45">
                  <c:v>0</c:v>
                </c:pt>
                <c:pt idx="46">
                  <c:v>14.587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DD-9140-A995-8AC7D015D725}"/>
            </c:ext>
          </c:extLst>
        </c:ser>
        <c:ser>
          <c:idx val="1"/>
          <c:order val="1"/>
          <c:tx>
            <c:strRef>
              <c:f>'Undated basins'!$D$2:$D$48</c:f>
              <c:strCache>
                <c:ptCount val="47"/>
                <c:pt idx="0">
                  <c:v>NaN</c:v>
                </c:pt>
                <c:pt idx="1">
                  <c:v>14.617</c:v>
                </c:pt>
                <c:pt idx="2">
                  <c:v>12.907</c:v>
                </c:pt>
                <c:pt idx="3">
                  <c:v>13.216</c:v>
                </c:pt>
                <c:pt idx="4">
                  <c:v>12.436</c:v>
                </c:pt>
                <c:pt idx="5">
                  <c:v>15.06</c:v>
                </c:pt>
                <c:pt idx="6">
                  <c:v>13.489</c:v>
                </c:pt>
                <c:pt idx="7">
                  <c:v>14.689</c:v>
                </c:pt>
                <c:pt idx="8">
                  <c:v>13.868</c:v>
                </c:pt>
                <c:pt idx="9">
                  <c:v>12.021</c:v>
                </c:pt>
                <c:pt idx="10">
                  <c:v>NaN</c:v>
                </c:pt>
                <c:pt idx="11">
                  <c:v>16.613</c:v>
                </c:pt>
                <c:pt idx="12">
                  <c:v>12.213</c:v>
                </c:pt>
                <c:pt idx="13">
                  <c:v>13.496</c:v>
                </c:pt>
                <c:pt idx="14">
                  <c:v>15.181</c:v>
                </c:pt>
                <c:pt idx="15">
                  <c:v>11.55</c:v>
                </c:pt>
                <c:pt idx="16">
                  <c:v>12.117</c:v>
                </c:pt>
                <c:pt idx="17">
                  <c:v>11.418</c:v>
                </c:pt>
                <c:pt idx="18">
                  <c:v>13.601</c:v>
                </c:pt>
                <c:pt idx="19">
                  <c:v>14.031</c:v>
                </c:pt>
                <c:pt idx="20">
                  <c:v>13.864</c:v>
                </c:pt>
                <c:pt idx="21">
                  <c:v>NaN</c:v>
                </c:pt>
                <c:pt idx="22">
                  <c:v>13.074</c:v>
                </c:pt>
                <c:pt idx="23">
                  <c:v>12.007</c:v>
                </c:pt>
                <c:pt idx="24">
                  <c:v>16.643</c:v>
                </c:pt>
                <c:pt idx="25">
                  <c:v>12.93</c:v>
                </c:pt>
                <c:pt idx="26">
                  <c:v>NaN</c:v>
                </c:pt>
                <c:pt idx="27">
                  <c:v>16.36</c:v>
                </c:pt>
                <c:pt idx="28">
                  <c:v>12.276</c:v>
                </c:pt>
                <c:pt idx="29">
                  <c:v>12.257</c:v>
                </c:pt>
                <c:pt idx="30">
                  <c:v>NaN</c:v>
                </c:pt>
                <c:pt idx="31">
                  <c:v>16.588</c:v>
                </c:pt>
                <c:pt idx="32">
                  <c:v>12.826</c:v>
                </c:pt>
                <c:pt idx="33">
                  <c:v>13.677</c:v>
                </c:pt>
                <c:pt idx="34">
                  <c:v>14.092</c:v>
                </c:pt>
                <c:pt idx="35">
                  <c:v>15.418</c:v>
                </c:pt>
                <c:pt idx="36">
                  <c:v>12.224</c:v>
                </c:pt>
                <c:pt idx="37">
                  <c:v>16.658</c:v>
                </c:pt>
                <c:pt idx="38">
                  <c:v>14.005</c:v>
                </c:pt>
                <c:pt idx="39">
                  <c:v>13.037</c:v>
                </c:pt>
                <c:pt idx="40">
                  <c:v>11.381</c:v>
                </c:pt>
                <c:pt idx="41">
                  <c:v>12.502</c:v>
                </c:pt>
                <c:pt idx="42">
                  <c:v>12.478</c:v>
                </c:pt>
                <c:pt idx="43">
                  <c:v>13.627</c:v>
                </c:pt>
                <c:pt idx="44">
                  <c:v>16.608</c:v>
                </c:pt>
                <c:pt idx="45">
                  <c:v>NaN</c:v>
                </c:pt>
                <c:pt idx="46">
                  <c:v>13.296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00FA00"/>
              </a:solidFill>
              <a:ln w="9525">
                <a:solidFill>
                  <a:srgbClr val="00FA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'Undated basins'!$F$2:$F$48</c:f>
                <c:numCache>
                  <c:formatCode>General</c:formatCode>
                  <c:ptCount val="47"/>
                  <c:pt idx="0">
                    <c:v>0</c:v>
                  </c:pt>
                  <c:pt idx="1">
                    <c:v>1.3997999999999999</c:v>
                  </c:pt>
                  <c:pt idx="2">
                    <c:v>1.4712000000000001</c:v>
                  </c:pt>
                  <c:pt idx="3">
                    <c:v>1.4923999999999999</c:v>
                  </c:pt>
                  <c:pt idx="4">
                    <c:v>1.4823999999999999</c:v>
                  </c:pt>
                  <c:pt idx="5">
                    <c:v>0.81064999999999998</c:v>
                  </c:pt>
                  <c:pt idx="6">
                    <c:v>0.59036</c:v>
                  </c:pt>
                  <c:pt idx="7">
                    <c:v>1.0900000000000001</c:v>
                  </c:pt>
                  <c:pt idx="8">
                    <c:v>1.1052</c:v>
                  </c:pt>
                  <c:pt idx="9">
                    <c:v>1.0462</c:v>
                  </c:pt>
                  <c:pt idx="10">
                    <c:v>0</c:v>
                  </c:pt>
                  <c:pt idx="11">
                    <c:v>0.45155000000000001</c:v>
                  </c:pt>
                  <c:pt idx="12">
                    <c:v>1.2001999999999999</c:v>
                  </c:pt>
                  <c:pt idx="13">
                    <c:v>1.1144000000000001</c:v>
                  </c:pt>
                  <c:pt idx="14">
                    <c:v>1.1117999999999999</c:v>
                  </c:pt>
                  <c:pt idx="15">
                    <c:v>0.62099000000000004</c:v>
                  </c:pt>
                  <c:pt idx="16">
                    <c:v>0.84379999999999999</c:v>
                  </c:pt>
                  <c:pt idx="17">
                    <c:v>0.56425000000000003</c:v>
                  </c:pt>
                  <c:pt idx="18">
                    <c:v>0.38962999999999998</c:v>
                  </c:pt>
                  <c:pt idx="19">
                    <c:v>1.2301</c:v>
                  </c:pt>
                  <c:pt idx="20">
                    <c:v>0.63200000000000001</c:v>
                  </c:pt>
                  <c:pt idx="21">
                    <c:v>0</c:v>
                  </c:pt>
                  <c:pt idx="22">
                    <c:v>1.2238</c:v>
                  </c:pt>
                  <c:pt idx="23">
                    <c:v>0.65942999999999996</c:v>
                  </c:pt>
                  <c:pt idx="24">
                    <c:v>0.25516</c:v>
                  </c:pt>
                  <c:pt idx="25">
                    <c:v>0.63449</c:v>
                  </c:pt>
                  <c:pt idx="26">
                    <c:v>0</c:v>
                  </c:pt>
                  <c:pt idx="27">
                    <c:v>0</c:v>
                  </c:pt>
                  <c:pt idx="28">
                    <c:v>0.47537000000000001</c:v>
                  </c:pt>
                  <c:pt idx="29">
                    <c:v>1.3056000000000001</c:v>
                  </c:pt>
                  <c:pt idx="30">
                    <c:v>0</c:v>
                  </c:pt>
                  <c:pt idx="31">
                    <c:v>1.6387</c:v>
                  </c:pt>
                  <c:pt idx="32">
                    <c:v>0.92867</c:v>
                  </c:pt>
                  <c:pt idx="33">
                    <c:v>0.33522999999999997</c:v>
                  </c:pt>
                  <c:pt idx="34">
                    <c:v>0.35829</c:v>
                  </c:pt>
                  <c:pt idx="35">
                    <c:v>1.0467</c:v>
                  </c:pt>
                  <c:pt idx="36">
                    <c:v>1.2226999999999999</c:v>
                  </c:pt>
                  <c:pt idx="37">
                    <c:v>0.34995999999999999</c:v>
                  </c:pt>
                  <c:pt idx="38">
                    <c:v>0.80306</c:v>
                  </c:pt>
                  <c:pt idx="39">
                    <c:v>0.73663999999999996</c:v>
                  </c:pt>
                  <c:pt idx="40">
                    <c:v>0.32951000000000003</c:v>
                  </c:pt>
                  <c:pt idx="41">
                    <c:v>1.5823</c:v>
                  </c:pt>
                  <c:pt idx="42">
                    <c:v>1.3181</c:v>
                  </c:pt>
                  <c:pt idx="43">
                    <c:v>1.6365000000000001</c:v>
                  </c:pt>
                  <c:pt idx="44">
                    <c:v>0.35002</c:v>
                  </c:pt>
                  <c:pt idx="45">
                    <c:v>0</c:v>
                  </c:pt>
                  <c:pt idx="46">
                    <c:v>0.64468999999999999</c:v>
                  </c:pt>
                </c:numCache>
              </c:numRef>
            </c:plus>
            <c:minus>
              <c:numRef>
                <c:f>'Undated basins'!$F$2:$F$48</c:f>
                <c:numCache>
                  <c:formatCode>General</c:formatCode>
                  <c:ptCount val="47"/>
                  <c:pt idx="0">
                    <c:v>0</c:v>
                  </c:pt>
                  <c:pt idx="1">
                    <c:v>1.3997999999999999</c:v>
                  </c:pt>
                  <c:pt idx="2">
                    <c:v>1.4712000000000001</c:v>
                  </c:pt>
                  <c:pt idx="3">
                    <c:v>1.4923999999999999</c:v>
                  </c:pt>
                  <c:pt idx="4">
                    <c:v>1.4823999999999999</c:v>
                  </c:pt>
                  <c:pt idx="5">
                    <c:v>0.81064999999999998</c:v>
                  </c:pt>
                  <c:pt idx="6">
                    <c:v>0.59036</c:v>
                  </c:pt>
                  <c:pt idx="7">
                    <c:v>1.0900000000000001</c:v>
                  </c:pt>
                  <c:pt idx="8">
                    <c:v>1.1052</c:v>
                  </c:pt>
                  <c:pt idx="9">
                    <c:v>1.0462</c:v>
                  </c:pt>
                  <c:pt idx="10">
                    <c:v>0</c:v>
                  </c:pt>
                  <c:pt idx="11">
                    <c:v>0.45155000000000001</c:v>
                  </c:pt>
                  <c:pt idx="12">
                    <c:v>1.2001999999999999</c:v>
                  </c:pt>
                  <c:pt idx="13">
                    <c:v>1.1144000000000001</c:v>
                  </c:pt>
                  <c:pt idx="14">
                    <c:v>1.1117999999999999</c:v>
                  </c:pt>
                  <c:pt idx="15">
                    <c:v>0.62099000000000004</c:v>
                  </c:pt>
                  <c:pt idx="16">
                    <c:v>0.84379999999999999</c:v>
                  </c:pt>
                  <c:pt idx="17">
                    <c:v>0.56425000000000003</c:v>
                  </c:pt>
                  <c:pt idx="18">
                    <c:v>0.38962999999999998</c:v>
                  </c:pt>
                  <c:pt idx="19">
                    <c:v>1.2301</c:v>
                  </c:pt>
                  <c:pt idx="20">
                    <c:v>0.63200000000000001</c:v>
                  </c:pt>
                  <c:pt idx="21">
                    <c:v>0</c:v>
                  </c:pt>
                  <c:pt idx="22">
                    <c:v>1.2238</c:v>
                  </c:pt>
                  <c:pt idx="23">
                    <c:v>0.65942999999999996</c:v>
                  </c:pt>
                  <c:pt idx="24">
                    <c:v>0.25516</c:v>
                  </c:pt>
                  <c:pt idx="25">
                    <c:v>0.63449</c:v>
                  </c:pt>
                  <c:pt idx="26">
                    <c:v>0</c:v>
                  </c:pt>
                  <c:pt idx="27">
                    <c:v>0</c:v>
                  </c:pt>
                  <c:pt idx="28">
                    <c:v>0.47537000000000001</c:v>
                  </c:pt>
                  <c:pt idx="29">
                    <c:v>1.3056000000000001</c:v>
                  </c:pt>
                  <c:pt idx="30">
                    <c:v>0</c:v>
                  </c:pt>
                  <c:pt idx="31">
                    <c:v>1.6387</c:v>
                  </c:pt>
                  <c:pt idx="32">
                    <c:v>0.92867</c:v>
                  </c:pt>
                  <c:pt idx="33">
                    <c:v>0.33522999999999997</c:v>
                  </c:pt>
                  <c:pt idx="34">
                    <c:v>0.35829</c:v>
                  </c:pt>
                  <c:pt idx="35">
                    <c:v>1.0467</c:v>
                  </c:pt>
                  <c:pt idx="36">
                    <c:v>1.2226999999999999</c:v>
                  </c:pt>
                  <c:pt idx="37">
                    <c:v>0.34995999999999999</c:v>
                  </c:pt>
                  <c:pt idx="38">
                    <c:v>0.80306</c:v>
                  </c:pt>
                  <c:pt idx="39">
                    <c:v>0.73663999999999996</c:v>
                  </c:pt>
                  <c:pt idx="40">
                    <c:v>0.32951000000000003</c:v>
                  </c:pt>
                  <c:pt idx="41">
                    <c:v>1.5823</c:v>
                  </c:pt>
                  <c:pt idx="42">
                    <c:v>1.3181</c:v>
                  </c:pt>
                  <c:pt idx="43">
                    <c:v>1.6365000000000001</c:v>
                  </c:pt>
                  <c:pt idx="44">
                    <c:v>0.35002</c:v>
                  </c:pt>
                  <c:pt idx="45">
                    <c:v>0</c:v>
                  </c:pt>
                  <c:pt idx="46">
                    <c:v>0.64468999999999999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00FA00"/>
                </a:solidFill>
                <a:round/>
              </a:ln>
              <a:effectLst/>
            </c:spPr>
          </c:errBars>
          <c:cat>
            <c:strRef>
              <c:f>'Undated basins'!$B$2:$B$48</c:f>
              <c:strCache>
                <c:ptCount val="47"/>
                <c:pt idx="0">
                  <c:v>Aestuum</c:v>
                </c:pt>
                <c:pt idx="1">
                  <c:v>Asperitatis</c:v>
                </c:pt>
                <c:pt idx="2">
                  <c:v>Australe</c:v>
                </c:pt>
                <c:pt idx="3">
                  <c:v>Australe North</c:v>
                </c:pt>
                <c:pt idx="4">
                  <c:v>Bailly</c:v>
                </c:pt>
                <c:pt idx="5">
                  <c:v>Balmer-Kapteyn</c:v>
                </c:pt>
                <c:pt idx="6">
                  <c:v>Bartles-V</c:v>
                </c:pt>
                <c:pt idx="7">
                  <c:v>Belkovich</c:v>
                </c:pt>
                <c:pt idx="8">
                  <c:v>Campbell</c:v>
                </c:pt>
                <c:pt idx="9">
                  <c:v>Clavius</c:v>
                </c:pt>
                <c:pt idx="10">
                  <c:v>Copernicus-H</c:v>
                </c:pt>
                <c:pt idx="11">
                  <c:v>Crisium-East</c:v>
                </c:pt>
                <c:pt idx="12">
                  <c:v>d’Alembert</c:v>
                </c:pt>
                <c:pt idx="13">
                  <c:v>Deslandres</c:v>
                </c:pt>
                <c:pt idx="14">
                  <c:v>Fecunditatis</c:v>
                </c:pt>
                <c:pt idx="15">
                  <c:v>Fermi</c:v>
                </c:pt>
                <c:pt idx="16">
                  <c:v>Fowler-Charlier</c:v>
                </c:pt>
                <c:pt idx="17">
                  <c:v>Gagarin</c:v>
                </c:pt>
                <c:pt idx="18">
                  <c:v>Galois</c:v>
                </c:pt>
                <c:pt idx="19">
                  <c:v>Harkhebi</c:v>
                </c:pt>
                <c:pt idx="20">
                  <c:v>Humboldt</c:v>
                </c:pt>
                <c:pt idx="21">
                  <c:v>Iridum</c:v>
                </c:pt>
                <c:pt idx="22">
                  <c:v>Janssen</c:v>
                </c:pt>
                <c:pt idx="23">
                  <c:v>Keeler-West</c:v>
                </c:pt>
                <c:pt idx="24">
                  <c:v>Lamont</c:v>
                </c:pt>
                <c:pt idx="25">
                  <c:v>Landau</c:v>
                </c:pt>
                <c:pt idx="26">
                  <c:v>Leibnitz</c:v>
                </c:pt>
                <c:pt idx="27">
                  <c:v>Medii</c:v>
                </c:pt>
                <c:pt idx="28">
                  <c:v>Milne</c:v>
                </c:pt>
                <c:pt idx="29">
                  <c:v>Mutus-Vlacq</c:v>
                </c:pt>
                <c:pt idx="30">
                  <c:v>Oppenheimer</c:v>
                </c:pt>
                <c:pt idx="31">
                  <c:v>Orientale-Southwest</c:v>
                </c:pt>
                <c:pt idx="32">
                  <c:v>Pasteur</c:v>
                </c:pt>
                <c:pt idx="33">
                  <c:v>Poczobutt</c:v>
                </c:pt>
                <c:pt idx="34">
                  <c:v>Rupes Rectaa</c:v>
                </c:pt>
                <c:pt idx="35">
                  <c:v>Schickard</c:v>
                </c:pt>
                <c:pt idx="36">
                  <c:v>Schwartzchild</c:v>
                </c:pt>
                <c:pt idx="37">
                  <c:v>Serenitatis-North</c:v>
                </c:pt>
                <c:pt idx="38">
                  <c:v>Sikorsky-Rittenhaus</c:v>
                </c:pt>
                <c:pt idx="39">
                  <c:v>Szilard-North</c:v>
                </c:pt>
                <c:pt idx="40">
                  <c:v>TOPO-13</c:v>
                </c:pt>
                <c:pt idx="41">
                  <c:v>TOPO-22</c:v>
                </c:pt>
                <c:pt idx="42">
                  <c:v>Unnamed 1</c:v>
                </c:pt>
                <c:pt idx="43">
                  <c:v>Unnamed 2</c:v>
                </c:pt>
                <c:pt idx="44">
                  <c:v>Vaporum</c:v>
                </c:pt>
                <c:pt idx="45">
                  <c:v>Von Karman</c:v>
                </c:pt>
                <c:pt idx="46">
                  <c:v>Wegener-Winlock</c:v>
                </c:pt>
              </c:strCache>
            </c:strRef>
          </c:cat>
          <c:val>
            <c:numRef>
              <c:f>'Undated basins'!$D$2:$D$48</c:f>
              <c:numCache>
                <c:formatCode>General</c:formatCode>
                <c:ptCount val="47"/>
                <c:pt idx="0">
                  <c:v>0</c:v>
                </c:pt>
                <c:pt idx="1">
                  <c:v>14.617000000000001</c:v>
                </c:pt>
                <c:pt idx="2">
                  <c:v>12.907</c:v>
                </c:pt>
                <c:pt idx="3">
                  <c:v>13.215999999999999</c:v>
                </c:pt>
                <c:pt idx="4">
                  <c:v>12.436</c:v>
                </c:pt>
                <c:pt idx="5">
                  <c:v>15.06</c:v>
                </c:pt>
                <c:pt idx="6">
                  <c:v>13.489000000000001</c:v>
                </c:pt>
                <c:pt idx="7">
                  <c:v>14.689</c:v>
                </c:pt>
                <c:pt idx="8">
                  <c:v>13.868</c:v>
                </c:pt>
                <c:pt idx="9">
                  <c:v>12.021000000000001</c:v>
                </c:pt>
                <c:pt idx="10">
                  <c:v>0</c:v>
                </c:pt>
                <c:pt idx="11">
                  <c:v>16.613</c:v>
                </c:pt>
                <c:pt idx="12">
                  <c:v>12.212999999999999</c:v>
                </c:pt>
                <c:pt idx="13">
                  <c:v>13.496</c:v>
                </c:pt>
                <c:pt idx="14">
                  <c:v>15.180999999999999</c:v>
                </c:pt>
                <c:pt idx="15">
                  <c:v>11.55</c:v>
                </c:pt>
                <c:pt idx="16">
                  <c:v>12.117000000000001</c:v>
                </c:pt>
                <c:pt idx="17">
                  <c:v>11.417999999999999</c:v>
                </c:pt>
                <c:pt idx="18">
                  <c:v>13.601000000000001</c:v>
                </c:pt>
                <c:pt idx="19">
                  <c:v>14.031000000000001</c:v>
                </c:pt>
                <c:pt idx="20">
                  <c:v>13.864000000000001</c:v>
                </c:pt>
                <c:pt idx="21">
                  <c:v>0</c:v>
                </c:pt>
                <c:pt idx="22">
                  <c:v>13.074</c:v>
                </c:pt>
                <c:pt idx="23">
                  <c:v>12.007</c:v>
                </c:pt>
                <c:pt idx="24">
                  <c:v>16.643000000000001</c:v>
                </c:pt>
                <c:pt idx="25">
                  <c:v>12.93</c:v>
                </c:pt>
                <c:pt idx="26">
                  <c:v>0</c:v>
                </c:pt>
                <c:pt idx="27">
                  <c:v>16.36</c:v>
                </c:pt>
                <c:pt idx="28">
                  <c:v>12.276</c:v>
                </c:pt>
                <c:pt idx="29">
                  <c:v>12.257</c:v>
                </c:pt>
                <c:pt idx="30">
                  <c:v>0</c:v>
                </c:pt>
                <c:pt idx="31">
                  <c:v>16.588000000000001</c:v>
                </c:pt>
                <c:pt idx="32">
                  <c:v>12.826000000000001</c:v>
                </c:pt>
                <c:pt idx="33">
                  <c:v>13.677</c:v>
                </c:pt>
                <c:pt idx="34">
                  <c:v>14.092000000000001</c:v>
                </c:pt>
                <c:pt idx="35">
                  <c:v>15.417999999999999</c:v>
                </c:pt>
                <c:pt idx="36">
                  <c:v>12.224</c:v>
                </c:pt>
                <c:pt idx="37">
                  <c:v>16.658000000000001</c:v>
                </c:pt>
                <c:pt idx="38">
                  <c:v>14.005000000000001</c:v>
                </c:pt>
                <c:pt idx="39">
                  <c:v>13.037000000000001</c:v>
                </c:pt>
                <c:pt idx="40">
                  <c:v>11.381</c:v>
                </c:pt>
                <c:pt idx="41">
                  <c:v>12.502000000000001</c:v>
                </c:pt>
                <c:pt idx="42">
                  <c:v>12.478</c:v>
                </c:pt>
                <c:pt idx="43">
                  <c:v>13.627000000000001</c:v>
                </c:pt>
                <c:pt idx="44">
                  <c:v>16.608000000000001</c:v>
                </c:pt>
                <c:pt idx="45">
                  <c:v>0</c:v>
                </c:pt>
                <c:pt idx="46">
                  <c:v>13.295999999999999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DD-9140-A995-8AC7D015D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2231775"/>
        <c:axId val="1949759871"/>
      </c:lineChart>
      <c:catAx>
        <c:axId val="1912231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9759871"/>
        <c:crosses val="autoZero"/>
        <c:auto val="1"/>
        <c:lblAlgn val="ctr"/>
        <c:lblOffset val="100"/>
        <c:noMultiLvlLbl val="0"/>
      </c:catAx>
      <c:valAx>
        <c:axId val="1949759871"/>
        <c:scaling>
          <c:orientation val="minMax"/>
          <c:max val="20"/>
          <c:min val="9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Porosity</a:t>
                </a:r>
                <a:r>
                  <a:rPr lang="en-US" sz="1600" baseline="0"/>
                  <a:t> (%)</a:t>
                </a:r>
                <a:endParaRPr lang="en-US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2231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292100</xdr:colOff>
      <xdr:row>0</xdr:row>
      <xdr:rowOff>994833</xdr:rowOff>
    </xdr:from>
    <xdr:to>
      <xdr:col>63</xdr:col>
      <xdr:colOff>279950</xdr:colOff>
      <xdr:row>38</xdr:row>
      <xdr:rowOff>135945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A66F5B9-197C-6C4B-9A39-FA3A682CCA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312298</xdr:colOff>
      <xdr:row>0</xdr:row>
      <xdr:rowOff>1082622</xdr:rowOff>
    </xdr:from>
    <xdr:to>
      <xdr:col>40</xdr:col>
      <xdr:colOff>333116</xdr:colOff>
      <xdr:row>34</xdr:row>
      <xdr:rowOff>187376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3A6F7E3-DEC3-0B40-96B0-62D6B661F9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186268</xdr:colOff>
      <xdr:row>1</xdr:row>
      <xdr:rowOff>156634</xdr:rowOff>
    </xdr:from>
    <xdr:to>
      <xdr:col>40</xdr:col>
      <xdr:colOff>317500</xdr:colOff>
      <xdr:row>38</xdr:row>
      <xdr:rowOff>165579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7D2F252-A3C1-394B-A15C-DC6034202F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tat_obs_and_mod_porosity_8" connectionId="12" xr16:uid="{73BF1359-0667-EA47-B5DF-2BD7F72EBE33}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tat_obs_and_mod_porosity_5" connectionId="23" xr16:uid="{46F5FB2A-8242-4244-A5C8-5BADC96EAE44}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tat_obs_and_mod_porosity_18" connectionId="33" xr16:uid="{99C9CAF8-63D5-F54D-8575-FD96838A15AE}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tat_obs_and_mod_porosity_3" connectionId="17" xr16:uid="{0A6B0A4E-912B-DD4F-B613-B99B8F21B1F4}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tat_obs_and_mod_porosity_15" connectionId="29" xr16:uid="{F6E9B82F-82AE-D94C-97F2-BE39C6F44CB2}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boxplot_mod_porosity_3" connectionId="4" xr16:uid="{96FDC0C3-A404-D44C-A743-B592355C6532}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boxplot_mod_porosity_6" connectionId="6" xr16:uid="{08996868-FA36-FC43-9DB6-D636278CAFA5}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tat_obs_and_mod_porosity_5" connectionId="28" xr16:uid="{2D925B52-26CB-D549-9CA0-20CB4841FBF5}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boxplot_obs_porosity_2" connectionId="7" xr16:uid="{73759082-05BD-9F48-99DB-45136874F484}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boxplot_obs_porosity_4" connectionId="8" xr16:uid="{C04FCC6F-E685-0D43-9935-3F1AE242A040}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tat_obs_and_mod_porosity_8" connectionId="14" xr16:uid="{9FE5CC02-86FD-C244-BC46-92F1EBD5D9FC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which_region_is_basin_at_7" connectionId="37" xr16:uid="{4844DE7C-945A-3646-9C14-09B1221B19ED}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tat_obs_and_mod_porosity_1" connectionId="16" xr16:uid="{992886E3-42E3-AA44-B338-F045B929D2C6}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boxplot_obs_porosity_7" connectionId="10" xr16:uid="{CE3C9657-0F12-D344-8666-FE172156F02D}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boxplot_mod_porosity_1" connectionId="3" xr16:uid="{F9718B5B-96C2-074A-BC74-0C7283A42A1F}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boxplot_obs_porosity_6" connectionId="9" xr16:uid="{D2C55A22-A807-654D-A042-EE8EF0D19C9C}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tat_obs_and_mod_porosity_3" connectionId="22" xr16:uid="{D2CB0571-72C4-C041-8240-5160CF4002EF}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tat_obs_and_mod_porosity_6" connectionId="26" xr16:uid="{58B95B28-230B-EA4C-9AE9-F9929614CFF9}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boxplot_mod_porosity_5" connectionId="5" xr16:uid="{E0CD9BF2-FA7F-0942-9C50-66B3D210EACE}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tat_obs_and_mod_porosity_7" connectionId="20" xr16:uid="{CFC68596-8652-DB40-9496-A22554A8CBDA}" autoFormatId="16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tat_obs_and_mod_porosity_15" connectionId="30" xr16:uid="{F0CA9FFC-5A2D-F841-B752-9AC45C991B71}" autoFormatId="16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tat_obs_and_mod_porosity_3" connectionId="21" xr16:uid="{9560926B-0564-FA41-932C-0A8AF3452E15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which_region_is_basin_at_8" connectionId="35" xr16:uid="{EA440562-84B7-414B-B8E5-502F9FA1413C}" autoFormatId="16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tat_obs_and_mod_porosity_18" connectionId="34" xr16:uid="{E2A719A3-B727-914D-91E6-1963DCCF571A}" autoFormatId="16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tat_obs_and_mod_porosity_5" connectionId="27" xr16:uid="{1C8F638D-FE8F-4241-9E1E-E8C27440A38D}" autoFormatId="16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tat_obs_and_mod_porosity_6" connectionId="25" xr16:uid="{C2C3A8E2-2AAD-D14F-A522-F15F77334C64}" autoFormatId="16" applyNumberFormats="0" applyBorderFormats="0" applyFontFormats="1" applyPatternFormats="1" applyAlignmentFormats="0" applyWidthHeightFormats="0"/>
</file>

<file path=xl/queryTables/queryTable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tat_obs_and_mod_porosity_7" connectionId="19" xr16:uid="{0A35465A-FECF-7F48-B4E0-7D19BBD4E42F}" autoFormatId="16" applyNumberFormats="0" applyBorderFormats="0" applyFontFormats="1" applyPatternFormats="1" applyAlignmentFormats="0" applyWidthHeightFormats="0"/>
</file>

<file path=xl/queryTables/queryTable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tat_obs_and_mod_porosity_16" connectionId="32" xr16:uid="{705A0AA7-F694-7140-9B59-9A486622780B}" autoFormatId="16" applyNumberFormats="0" applyBorderFormats="0" applyFontFormats="1" applyPatternFormats="1" applyAlignmentFormats="0" applyWidthHeightFormats="0"/>
</file>

<file path=xl/queryTables/queryTable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tat_obs_and_mod_porosity_1" connectionId="15" xr16:uid="{D67D0ACA-CBC2-D84D-B861-E74D2BCDE969}" autoFormatId="16" applyNumberFormats="0" applyBorderFormats="0" applyFontFormats="1" applyPatternFormats="1" applyAlignmentFormats="0" applyWidthHeightFormats="0"/>
</file>

<file path=xl/queryTables/queryTable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which_region_is_basin_at_9" connectionId="42" xr16:uid="{E5BDFF82-D61F-9741-8F55-43B7B8557254}" autoFormatId="16" applyNumberFormats="0" applyBorderFormats="0" applyFontFormats="1" applyPatternFormats="1" applyAlignmentFormats="0" applyWidthHeightFormats="0"/>
</file>

<file path=xl/queryTables/queryTable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which_region_is_basin_at_6" connectionId="40" xr16:uid="{AFBD4512-E8E1-364D-BDD9-F25C6441C4CC}" autoFormatId="16" applyNumberFormats="0" applyBorderFormats="0" applyFontFormats="1" applyPatternFormats="1" applyAlignmentFormats="0" applyWidthHeightFormats="0"/>
</file>

<file path=xl/queryTables/queryTable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which_region_is_basin_at_8" connectionId="36" xr16:uid="{0A107D9A-E9ED-144E-BCC9-2EC10ED46815}" autoFormatId="16" applyNumberFormats="0" applyBorderFormats="0" applyFontFormats="1" applyPatternFormats="1" applyAlignmentFormats="0" applyWidthHeightFormats="0"/>
</file>

<file path=xl/queryTables/queryTable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which_region_is_basin_at_7" connectionId="38" xr16:uid="{8CD17C7C-DEA5-D74F-B23F-51476296D885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which_region_is_basin_at_6" connectionId="39" xr16:uid="{B1F8377B-0F43-8E48-A20A-8E3FEEC33359}" autoFormatId="16" applyNumberFormats="0" applyBorderFormats="0" applyFontFormats="1" applyPatternFormats="1" applyAlignmentFormats="0" applyWidthHeightFormats="0"/>
</file>

<file path=xl/queryTables/queryTable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tat_obs_and_mod_porosity_8" connectionId="13" xr16:uid="{A72F7E0B-9F48-0145-B035-9D786FE624E2}" autoFormatId="16" applyNumberFormats="0" applyBorderFormats="0" applyFontFormats="1" applyPatternFormats="1" applyAlignmentFormats="0" applyWidthHeightFormats="0"/>
</file>

<file path=xl/queryTables/queryTable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bound_age_1" connectionId="1" xr16:uid="{8D65F7B8-7D64-4942-A29E-AA99D66E5D1D}" autoFormatId="16" applyNumberFormats="0" applyBorderFormats="0" applyFontFormats="1" applyPatternFormats="1" applyAlignmentFormats="0" applyWidthHeightFormats="0"/>
</file>

<file path=xl/queryTables/queryTable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bound_age_2" connectionId="2" xr16:uid="{5C7E9AB0-EEE8-EE46-9374-96BFE6BF51A3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which_region_is_basin_at_9" connectionId="41" xr16:uid="{98D826B4-93D9-0140-BB5F-A39B90702428}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tat_obs_and_mod_porosity_1" connectionId="11" xr16:uid="{F56DA902-EED8-944D-AEC5-C808DA15C2CF}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tat_obs_and_mod_porosity_16" connectionId="31" xr16:uid="{C2A814E1-94EF-4448-9D38-41E5C5DEDA5B}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tat_obs_and_mod_porosity_7" connectionId="18" xr16:uid="{2B42E36A-9D4B-B74B-9ABC-2804A80FFF4C}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tat_obs_and_mod_porosity_6" connectionId="24" xr16:uid="{28C183B0-7F20-0A4A-B517-B815B4E9FF0A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7.xml"/><Relationship Id="rId13" Type="http://schemas.openxmlformats.org/officeDocument/2006/relationships/queryTable" Target="../queryTables/queryTable12.xml"/><Relationship Id="rId3" Type="http://schemas.openxmlformats.org/officeDocument/2006/relationships/queryTable" Target="../queryTables/queryTable2.xml"/><Relationship Id="rId7" Type="http://schemas.openxmlformats.org/officeDocument/2006/relationships/queryTable" Target="../queryTables/queryTable6.xml"/><Relationship Id="rId12" Type="http://schemas.openxmlformats.org/officeDocument/2006/relationships/queryTable" Target="../queryTables/queryTable11.xml"/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Relationship Id="rId6" Type="http://schemas.openxmlformats.org/officeDocument/2006/relationships/queryTable" Target="../queryTables/queryTable5.xml"/><Relationship Id="rId11" Type="http://schemas.openxmlformats.org/officeDocument/2006/relationships/queryTable" Target="../queryTables/queryTable10.xml"/><Relationship Id="rId5" Type="http://schemas.openxmlformats.org/officeDocument/2006/relationships/queryTable" Target="../queryTables/queryTable4.xml"/><Relationship Id="rId10" Type="http://schemas.openxmlformats.org/officeDocument/2006/relationships/queryTable" Target="../queryTables/queryTable9.xml"/><Relationship Id="rId4" Type="http://schemas.openxmlformats.org/officeDocument/2006/relationships/queryTable" Target="../queryTables/queryTable3.xml"/><Relationship Id="rId9" Type="http://schemas.openxmlformats.org/officeDocument/2006/relationships/queryTable" Target="../queryTables/queryTable8.xml"/><Relationship Id="rId14" Type="http://schemas.openxmlformats.org/officeDocument/2006/relationships/queryTable" Target="../queryTables/queryTable13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20.xml"/><Relationship Id="rId13" Type="http://schemas.openxmlformats.org/officeDocument/2006/relationships/queryTable" Target="../queryTables/queryTable25.xml"/><Relationship Id="rId3" Type="http://schemas.openxmlformats.org/officeDocument/2006/relationships/queryTable" Target="../queryTables/queryTable15.xml"/><Relationship Id="rId7" Type="http://schemas.openxmlformats.org/officeDocument/2006/relationships/queryTable" Target="../queryTables/queryTable19.xml"/><Relationship Id="rId12" Type="http://schemas.openxmlformats.org/officeDocument/2006/relationships/queryTable" Target="../queryTables/queryTable24.xml"/><Relationship Id="rId2" Type="http://schemas.openxmlformats.org/officeDocument/2006/relationships/queryTable" Target="../queryTables/queryTable14.xml"/><Relationship Id="rId1" Type="http://schemas.openxmlformats.org/officeDocument/2006/relationships/drawing" Target="../drawings/drawing2.xml"/><Relationship Id="rId6" Type="http://schemas.openxmlformats.org/officeDocument/2006/relationships/queryTable" Target="../queryTables/queryTable18.xml"/><Relationship Id="rId11" Type="http://schemas.openxmlformats.org/officeDocument/2006/relationships/queryTable" Target="../queryTables/queryTable23.xml"/><Relationship Id="rId5" Type="http://schemas.openxmlformats.org/officeDocument/2006/relationships/queryTable" Target="../queryTables/queryTable17.xml"/><Relationship Id="rId15" Type="http://schemas.openxmlformats.org/officeDocument/2006/relationships/queryTable" Target="../queryTables/queryTable27.xml"/><Relationship Id="rId10" Type="http://schemas.openxmlformats.org/officeDocument/2006/relationships/queryTable" Target="../queryTables/queryTable22.xml"/><Relationship Id="rId4" Type="http://schemas.openxmlformats.org/officeDocument/2006/relationships/queryTable" Target="../queryTables/queryTable16.xml"/><Relationship Id="rId9" Type="http://schemas.openxmlformats.org/officeDocument/2006/relationships/queryTable" Target="../queryTables/queryTable21.xml"/><Relationship Id="rId14" Type="http://schemas.openxmlformats.org/officeDocument/2006/relationships/queryTable" Target="../queryTables/queryTable2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34.xml"/><Relationship Id="rId13" Type="http://schemas.openxmlformats.org/officeDocument/2006/relationships/queryTable" Target="../queryTables/queryTable39.xml"/><Relationship Id="rId3" Type="http://schemas.openxmlformats.org/officeDocument/2006/relationships/queryTable" Target="../queryTables/queryTable29.xml"/><Relationship Id="rId7" Type="http://schemas.openxmlformats.org/officeDocument/2006/relationships/queryTable" Target="../queryTables/queryTable33.xml"/><Relationship Id="rId12" Type="http://schemas.openxmlformats.org/officeDocument/2006/relationships/queryTable" Target="../queryTables/queryTable38.xml"/><Relationship Id="rId2" Type="http://schemas.openxmlformats.org/officeDocument/2006/relationships/queryTable" Target="../queryTables/queryTable28.xml"/><Relationship Id="rId1" Type="http://schemas.openxmlformats.org/officeDocument/2006/relationships/drawing" Target="../drawings/drawing3.xml"/><Relationship Id="rId6" Type="http://schemas.openxmlformats.org/officeDocument/2006/relationships/queryTable" Target="../queryTables/queryTable32.xml"/><Relationship Id="rId11" Type="http://schemas.openxmlformats.org/officeDocument/2006/relationships/queryTable" Target="../queryTables/queryTable37.xml"/><Relationship Id="rId5" Type="http://schemas.openxmlformats.org/officeDocument/2006/relationships/queryTable" Target="../queryTables/queryTable31.xml"/><Relationship Id="rId10" Type="http://schemas.openxmlformats.org/officeDocument/2006/relationships/queryTable" Target="../queryTables/queryTable36.xml"/><Relationship Id="rId4" Type="http://schemas.openxmlformats.org/officeDocument/2006/relationships/queryTable" Target="../queryTables/queryTable30.xml"/><Relationship Id="rId9" Type="http://schemas.openxmlformats.org/officeDocument/2006/relationships/queryTable" Target="../queryTables/queryTable35.xml"/><Relationship Id="rId14" Type="http://schemas.openxmlformats.org/officeDocument/2006/relationships/queryTable" Target="../queryTables/queryTable4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2.xml"/><Relationship Id="rId1" Type="http://schemas.openxmlformats.org/officeDocument/2006/relationships/queryTable" Target="../queryTables/queryTable4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9527E-A777-D64D-9BA1-19B693D4F741}">
  <dimension ref="B1:S79"/>
  <sheetViews>
    <sheetView topLeftCell="A25" zoomScale="60" zoomScaleNormal="80" workbookViewId="0">
      <selection activeCell="J62" sqref="J62"/>
    </sheetView>
  </sheetViews>
  <sheetFormatPr baseColWidth="10" defaultRowHeight="16"/>
  <cols>
    <col min="2" max="2" width="20.33203125" customWidth="1"/>
    <col min="3" max="5" width="11" bestFit="1" customWidth="1"/>
    <col min="7" max="11" width="11" bestFit="1" customWidth="1"/>
    <col min="12" max="13" width="12.6640625" bestFit="1" customWidth="1"/>
    <col min="14" max="14" width="11" bestFit="1" customWidth="1"/>
    <col min="15" max="15" width="11" customWidth="1"/>
    <col min="16" max="16" width="12.33203125" customWidth="1"/>
    <col min="17" max="17" width="10" customWidth="1"/>
    <col min="18" max="18" width="12" customWidth="1"/>
    <col min="19" max="19" width="11.1640625" customWidth="1"/>
    <col min="20" max="24" width="7.1640625" bestFit="1" customWidth="1"/>
    <col min="51" max="55" width="7.1640625" bestFit="1" customWidth="1"/>
  </cols>
  <sheetData>
    <row r="1" spans="2:19" ht="119">
      <c r="B1" s="38" t="s">
        <v>168</v>
      </c>
      <c r="C1" s="40" t="s">
        <v>41</v>
      </c>
      <c r="D1" s="41" t="s">
        <v>39</v>
      </c>
      <c r="E1" s="40" t="s">
        <v>42</v>
      </c>
      <c r="F1" s="41" t="s">
        <v>40</v>
      </c>
      <c r="G1" s="42" t="s">
        <v>34</v>
      </c>
      <c r="H1" s="43" t="s">
        <v>35</v>
      </c>
      <c r="I1" s="43" t="s">
        <v>36</v>
      </c>
      <c r="J1" s="60" t="s">
        <v>37</v>
      </c>
      <c r="K1" s="39" t="s">
        <v>170</v>
      </c>
      <c r="L1" s="61" t="s">
        <v>80</v>
      </c>
      <c r="M1" s="61" t="s">
        <v>92</v>
      </c>
      <c r="N1" s="70" t="s">
        <v>43</v>
      </c>
      <c r="O1" s="70" t="s">
        <v>82</v>
      </c>
      <c r="P1" s="44" t="s">
        <v>83</v>
      </c>
      <c r="Q1" s="44" t="s">
        <v>84</v>
      </c>
      <c r="R1" s="44" t="s">
        <v>85</v>
      </c>
      <c r="S1" s="45" t="s">
        <v>86</v>
      </c>
    </row>
    <row r="2" spans="2:19" s="9" customFormat="1">
      <c r="B2" s="50" t="s">
        <v>2</v>
      </c>
      <c r="C2" s="32">
        <v>11.646000000000001</v>
      </c>
      <c r="D2" s="32">
        <v>12.869</v>
      </c>
      <c r="E2" s="32">
        <v>1.4571000000000001</v>
      </c>
      <c r="F2" s="32">
        <v>1.6493</v>
      </c>
      <c r="G2" s="62">
        <v>377</v>
      </c>
      <c r="H2" s="62">
        <v>124.36</v>
      </c>
      <c r="I2" s="62">
        <v>-80.59</v>
      </c>
      <c r="J2" s="49">
        <v>445.3</v>
      </c>
      <c r="K2" s="49">
        <v>4.26</v>
      </c>
      <c r="L2" s="51">
        <f>(18.5-15)/(900-200) * (G2-200)  + 15</f>
        <v>15.885</v>
      </c>
      <c r="M2" s="51">
        <f>(L2-10)*(628-J2)/(628-23.4) + 10</f>
        <v>11.778348494872644</v>
      </c>
      <c r="N2" s="49">
        <v>1</v>
      </c>
      <c r="O2" s="49">
        <v>1</v>
      </c>
      <c r="P2" s="47">
        <v>0</v>
      </c>
      <c r="Q2" s="47">
        <v>5</v>
      </c>
      <c r="R2" s="47">
        <v>0</v>
      </c>
      <c r="S2" s="63">
        <v>9</v>
      </c>
    </row>
    <row r="3" spans="2:19" s="9" customFormat="1">
      <c r="B3" s="50" t="s">
        <v>59</v>
      </c>
      <c r="C3" s="32">
        <v>13.699</v>
      </c>
      <c r="D3" s="32">
        <v>14.103999999999999</v>
      </c>
      <c r="E3" s="32">
        <v>0.46840999999999999</v>
      </c>
      <c r="F3" s="32">
        <v>0.57225999999999999</v>
      </c>
      <c r="G3" s="62">
        <v>492</v>
      </c>
      <c r="H3" s="62">
        <v>-151.47999999999999</v>
      </c>
      <c r="I3" s="62">
        <v>-36.090000000000003</v>
      </c>
      <c r="J3" s="49">
        <v>196.2</v>
      </c>
      <c r="K3" s="49">
        <v>4.1399999999999997</v>
      </c>
      <c r="L3" s="51">
        <f>(18.5-15)/(900-200) * (G3-200)  + 15</f>
        <v>16.46</v>
      </c>
      <c r="M3" s="51">
        <f>(L3-10)*(628-J3)/(628-23.4) + 10</f>
        <v>14.61367515712868</v>
      </c>
      <c r="N3" s="49">
        <v>1</v>
      </c>
      <c r="O3" s="49">
        <v>1</v>
      </c>
      <c r="P3" s="47">
        <v>1</v>
      </c>
      <c r="Q3" s="47">
        <v>17</v>
      </c>
      <c r="R3" s="47">
        <v>0</v>
      </c>
      <c r="S3" s="63">
        <v>8</v>
      </c>
    </row>
    <row r="4" spans="2:19">
      <c r="B4" s="50" t="s">
        <v>75</v>
      </c>
      <c r="C4" s="32">
        <v>12.954000000000001</v>
      </c>
      <c r="D4" s="32">
        <v>12.451000000000001</v>
      </c>
      <c r="E4" s="32">
        <v>1.4192</v>
      </c>
      <c r="F4" s="32">
        <v>0.96289999999999998</v>
      </c>
      <c r="G4" s="62">
        <v>334</v>
      </c>
      <c r="H4" s="62">
        <v>-146.58000000000001</v>
      </c>
      <c r="I4" s="62">
        <v>58.88</v>
      </c>
      <c r="J4" s="49">
        <v>547.20000000000005</v>
      </c>
      <c r="K4" s="49">
        <v>4.29</v>
      </c>
      <c r="L4" s="51">
        <f>(18.5-15)/(900-200) * (G4-200)  + 15</f>
        <v>15.67</v>
      </c>
      <c r="M4" s="51">
        <f>(L4-10)*(628-J4)/(628-23.4) + 10</f>
        <v>10.757750578895138</v>
      </c>
      <c r="N4" s="49">
        <v>1</v>
      </c>
      <c r="O4" s="49">
        <v>0</v>
      </c>
      <c r="P4" s="47">
        <v>0</v>
      </c>
      <c r="Q4" s="47">
        <v>0</v>
      </c>
      <c r="R4" s="47">
        <v>0</v>
      </c>
      <c r="S4" s="63">
        <v>9</v>
      </c>
    </row>
    <row r="5" spans="2:19">
      <c r="B5" s="46" t="s">
        <v>53</v>
      </c>
      <c r="C5" s="33">
        <v>13.101000000000001</v>
      </c>
      <c r="D5" s="33">
        <v>12.589</v>
      </c>
      <c r="E5" s="33">
        <v>1.8504</v>
      </c>
      <c r="F5" s="33">
        <v>1.0551999999999999</v>
      </c>
      <c r="G5" s="48">
        <v>672</v>
      </c>
      <c r="H5" s="48">
        <v>-122.53394950000001</v>
      </c>
      <c r="I5" s="48">
        <v>51.309804020000001</v>
      </c>
      <c r="J5" s="47">
        <v>362.5</v>
      </c>
      <c r="K5" s="47">
        <v>4.2300000000000004</v>
      </c>
      <c r="L5" s="51">
        <f>(18.5-15)/(900-200) * (G5-200)  + 15</f>
        <v>17.36</v>
      </c>
      <c r="M5" s="51">
        <f>(L5-10)*(628-J5)/(628-23.4) + 10</f>
        <v>13.232021171022163</v>
      </c>
      <c r="N5" s="47">
        <v>1</v>
      </c>
      <c r="O5" s="47">
        <v>0</v>
      </c>
      <c r="P5" s="47">
        <v>1</v>
      </c>
      <c r="Q5" s="47">
        <v>0</v>
      </c>
      <c r="R5" s="47">
        <v>2</v>
      </c>
      <c r="S5" s="63">
        <v>41</v>
      </c>
    </row>
    <row r="6" spans="2:19">
      <c r="B6" s="46" t="s">
        <v>68</v>
      </c>
      <c r="C6" s="33">
        <v>14.661</v>
      </c>
      <c r="D6" s="33">
        <v>14.513999999999999</v>
      </c>
      <c r="E6" s="33">
        <v>1.6572</v>
      </c>
      <c r="F6" s="33">
        <v>1.5114000000000001</v>
      </c>
      <c r="G6" s="48">
        <v>1091.520927</v>
      </c>
      <c r="H6" s="48">
        <v>59.167415439999999</v>
      </c>
      <c r="I6" s="48">
        <v>17.18137128</v>
      </c>
      <c r="J6" s="47">
        <v>122.3</v>
      </c>
      <c r="K6" s="47">
        <v>4.07</v>
      </c>
      <c r="L6" s="51">
        <v>18.5</v>
      </c>
      <c r="M6" s="51">
        <f>(L6-10)*(628-J6)/(628-23.4) + 10</f>
        <v>17.10957657955673</v>
      </c>
      <c r="N6" s="47">
        <v>1</v>
      </c>
      <c r="O6" s="47">
        <v>0</v>
      </c>
      <c r="P6" s="47">
        <v>35</v>
      </c>
      <c r="Q6" s="47">
        <v>0</v>
      </c>
      <c r="R6" s="47">
        <v>15</v>
      </c>
      <c r="S6" s="63">
        <v>68</v>
      </c>
    </row>
    <row r="7" spans="2:19">
      <c r="B7" s="50" t="s">
        <v>4</v>
      </c>
      <c r="C7" s="32">
        <v>17.626000000000001</v>
      </c>
      <c r="D7" s="32">
        <v>16.95</v>
      </c>
      <c r="E7" s="32">
        <v>0.56386000000000003</v>
      </c>
      <c r="F7" s="32">
        <v>0.33422000000000002</v>
      </c>
      <c r="G7" s="62">
        <v>410</v>
      </c>
      <c r="H7" s="62">
        <v>-66.072238409999997</v>
      </c>
      <c r="I7" s="62">
        <v>-15.99391926</v>
      </c>
      <c r="J7" s="49">
        <v>445.3</v>
      </c>
      <c r="K7" s="49">
        <v>4.26</v>
      </c>
      <c r="L7" s="51">
        <f>(18.5-15)/(900-200) * (G7-200)  + 15</f>
        <v>16.05</v>
      </c>
      <c r="M7" s="51">
        <f>(L7-10)*(628-J7)/(628-23.4) + 10</f>
        <v>11.828208733046642</v>
      </c>
      <c r="N7" s="49">
        <v>1</v>
      </c>
      <c r="O7" s="49">
        <v>0</v>
      </c>
      <c r="P7" s="47">
        <v>10</v>
      </c>
      <c r="Q7" s="47">
        <v>0</v>
      </c>
      <c r="R7" s="47">
        <v>10</v>
      </c>
      <c r="S7" s="63">
        <v>2</v>
      </c>
    </row>
    <row r="8" spans="2:19">
      <c r="B8" s="50" t="s">
        <v>1</v>
      </c>
      <c r="C8" s="32">
        <v>13.332000000000001</v>
      </c>
      <c r="D8" s="32">
        <v>13.132999999999999</v>
      </c>
      <c r="E8" s="32">
        <v>1.5086999999999999</v>
      </c>
      <c r="F8" s="32">
        <v>1.405</v>
      </c>
      <c r="G8" s="62">
        <v>452</v>
      </c>
      <c r="H8" s="62">
        <v>-158.1644154</v>
      </c>
      <c r="I8" s="62">
        <v>13.430832430000001</v>
      </c>
      <c r="J8" s="49">
        <v>362.5</v>
      </c>
      <c r="K8" s="49">
        <v>4.2300000000000004</v>
      </c>
      <c r="L8" s="51">
        <f>(18.5-15)/(900-200) * (G8-200)  + 15</f>
        <v>16.260000000000002</v>
      </c>
      <c r="M8" s="51">
        <f>(L8-10)*(628-J8)/(628-23.4) + 10</f>
        <v>12.74897452861396</v>
      </c>
      <c r="N8" s="49">
        <v>1</v>
      </c>
      <c r="O8" s="49">
        <v>0</v>
      </c>
      <c r="P8" s="47">
        <v>0</v>
      </c>
      <c r="Q8" s="47">
        <v>0</v>
      </c>
      <c r="R8" s="47">
        <v>0</v>
      </c>
      <c r="S8" s="63">
        <v>19</v>
      </c>
    </row>
    <row r="9" spans="2:19">
      <c r="B9" s="46" t="s">
        <v>3</v>
      </c>
      <c r="C9" s="33">
        <v>13.395</v>
      </c>
      <c r="D9" s="33">
        <v>12.97</v>
      </c>
      <c r="E9" s="33">
        <v>2.0244</v>
      </c>
      <c r="F9" s="33">
        <v>1.5013000000000001</v>
      </c>
      <c r="G9" s="48">
        <v>564</v>
      </c>
      <c r="H9" s="48">
        <v>-169.84135649999999</v>
      </c>
      <c r="I9" s="48">
        <v>25.069573989999999</v>
      </c>
      <c r="J9" s="47">
        <v>445.3</v>
      </c>
      <c r="K9" s="47">
        <v>4.26</v>
      </c>
      <c r="L9" s="51">
        <f>(18.5-15)/(900-200) * (G9-200)  + 15</f>
        <v>16.82</v>
      </c>
      <c r="M9" s="51">
        <f>(L9-10)*(628-J9)/(628-23.4) + 10</f>
        <v>12.060889844525306</v>
      </c>
      <c r="N9" s="47">
        <v>1</v>
      </c>
      <c r="O9" s="47">
        <v>0</v>
      </c>
      <c r="P9" s="47">
        <v>0</v>
      </c>
      <c r="Q9" s="47">
        <v>0</v>
      </c>
      <c r="R9" s="47">
        <v>0</v>
      </c>
      <c r="S9" s="63">
        <v>30</v>
      </c>
    </row>
    <row r="10" spans="2:19" s="9" customFormat="1">
      <c r="B10" s="46" t="s">
        <v>57</v>
      </c>
      <c r="C10" s="33">
        <v>14.127000000000001</v>
      </c>
      <c r="D10" s="33">
        <v>13.398</v>
      </c>
      <c r="E10" s="33">
        <v>1.9063000000000001</v>
      </c>
      <c r="F10" s="33">
        <v>1.645</v>
      </c>
      <c r="G10" s="48">
        <v>582.28517769999996</v>
      </c>
      <c r="H10" s="48">
        <v>175.00388520000001</v>
      </c>
      <c r="I10" s="48">
        <v>18.287067879999999</v>
      </c>
      <c r="J10" s="47">
        <v>196.2</v>
      </c>
      <c r="K10" s="47">
        <v>4.1399999999999997</v>
      </c>
      <c r="L10" s="51">
        <f>(18.5-15)/(900-200) * (G10-200)  + 15</f>
        <v>16.911425888499998</v>
      </c>
      <c r="M10" s="51">
        <f>(L10-10)*(628-J10)/(628-23.4) + 10</f>
        <v>14.936079554505953</v>
      </c>
      <c r="N10" s="47">
        <v>1</v>
      </c>
      <c r="O10" s="47">
        <v>0</v>
      </c>
      <c r="P10" s="47">
        <v>0</v>
      </c>
      <c r="Q10" s="47">
        <v>0</v>
      </c>
      <c r="R10" s="47">
        <v>0</v>
      </c>
      <c r="S10" s="63">
        <v>35</v>
      </c>
    </row>
    <row r="11" spans="2:19">
      <c r="B11" s="50" t="s">
        <v>58</v>
      </c>
      <c r="C11" s="32">
        <v>15.756</v>
      </c>
      <c r="D11" s="32">
        <v>15.885999999999999</v>
      </c>
      <c r="E11" s="32">
        <v>2.7046999999999999</v>
      </c>
      <c r="F11" s="32">
        <v>1.4134</v>
      </c>
      <c r="G11" s="62">
        <v>460</v>
      </c>
      <c r="H11" s="62">
        <v>-68.689275499999994</v>
      </c>
      <c r="I11" s="62">
        <v>-5.0077021549999996</v>
      </c>
      <c r="J11" s="49">
        <v>196.2</v>
      </c>
      <c r="K11" s="49">
        <v>4.1399999999999997</v>
      </c>
      <c r="L11" s="51">
        <f>(18.5-15)/(900-200) * (G11-200)  + 15</f>
        <v>16.3</v>
      </c>
      <c r="M11" s="51">
        <f>(L11-10)*(628-J11)/(628-23.4) + 10</f>
        <v>14.499404565001655</v>
      </c>
      <c r="N11" s="49">
        <v>1</v>
      </c>
      <c r="O11" s="49">
        <v>0</v>
      </c>
      <c r="P11" s="47">
        <v>11</v>
      </c>
      <c r="Q11" s="47">
        <v>0</v>
      </c>
      <c r="R11" s="47">
        <v>5</v>
      </c>
      <c r="S11" s="63">
        <v>11</v>
      </c>
    </row>
    <row r="12" spans="2:19">
      <c r="B12" s="46" t="s">
        <v>65</v>
      </c>
      <c r="C12" s="33">
        <v>13.653</v>
      </c>
      <c r="D12" s="33">
        <v>14.314</v>
      </c>
      <c r="E12" s="33">
        <v>1.7316</v>
      </c>
      <c r="F12" s="33">
        <v>1.986</v>
      </c>
      <c r="G12" s="48">
        <v>549.39275680000003</v>
      </c>
      <c r="H12" s="48">
        <v>-129.15710050000001</v>
      </c>
      <c r="I12" s="48">
        <v>2.018400856</v>
      </c>
      <c r="J12" s="47">
        <v>139.9</v>
      </c>
      <c r="K12" s="47">
        <v>4.09</v>
      </c>
      <c r="L12" s="51">
        <f>(18.5-15)/(900-200) * (G12-200)  + 15</f>
        <v>16.746963784000002</v>
      </c>
      <c r="M12" s="51">
        <f>(L12-10)*(628-J12)/(628-23.4) + 10</f>
        <v>15.446895506070792</v>
      </c>
      <c r="N12" s="47">
        <v>1</v>
      </c>
      <c r="O12" s="47">
        <v>0</v>
      </c>
      <c r="P12" s="47">
        <v>0</v>
      </c>
      <c r="Q12" s="47">
        <v>0</v>
      </c>
      <c r="R12" s="47">
        <v>0</v>
      </c>
      <c r="S12" s="63">
        <v>30</v>
      </c>
    </row>
    <row r="13" spans="2:19">
      <c r="B13" s="46" t="s">
        <v>67</v>
      </c>
      <c r="C13" s="33">
        <v>14.288</v>
      </c>
      <c r="D13" s="33">
        <v>14.194000000000001</v>
      </c>
      <c r="E13" s="33">
        <v>1.7101</v>
      </c>
      <c r="F13" s="33">
        <v>1.8171999999999999</v>
      </c>
      <c r="G13" s="48">
        <v>603.12585539999998</v>
      </c>
      <c r="H13" s="48">
        <v>81.885316739999993</v>
      </c>
      <c r="I13" s="48">
        <v>57.106486199999999</v>
      </c>
      <c r="J13" s="47">
        <v>130.80000000000001</v>
      </c>
      <c r="K13" s="47">
        <v>4.08</v>
      </c>
      <c r="L13" s="51">
        <f>(18.5-15)/(900-200) * (G13-200)  + 15</f>
        <v>17.015629276999999</v>
      </c>
      <c r="M13" s="51">
        <f>(L13-10)*(628-J13)/(628-23.4) + 10</f>
        <v>15.769386166927553</v>
      </c>
      <c r="N13" s="47">
        <v>1</v>
      </c>
      <c r="O13" s="47">
        <v>0</v>
      </c>
      <c r="P13" s="47">
        <v>1</v>
      </c>
      <c r="Q13" s="47">
        <v>0</v>
      </c>
      <c r="R13" s="47">
        <v>2</v>
      </c>
      <c r="S13" s="63">
        <v>33</v>
      </c>
    </row>
    <row r="14" spans="2:19">
      <c r="B14" s="46" t="s">
        <v>66</v>
      </c>
      <c r="C14" s="33">
        <v>14.565</v>
      </c>
      <c r="D14" s="33">
        <v>14.698</v>
      </c>
      <c r="E14" s="33">
        <v>2.9344999999999999</v>
      </c>
      <c r="F14" s="33">
        <v>1.9944</v>
      </c>
      <c r="G14" s="48">
        <v>816</v>
      </c>
      <c r="H14" s="48">
        <v>-39.696731229999997</v>
      </c>
      <c r="I14" s="48">
        <v>-24.646138780000001</v>
      </c>
      <c r="J14" s="47">
        <v>139.9</v>
      </c>
      <c r="K14" s="47">
        <v>4.09</v>
      </c>
      <c r="L14" s="51">
        <f>(18.5-15)/(900-200) * (G14-200)  + 15</f>
        <v>18.079999999999998</v>
      </c>
      <c r="M14" s="51">
        <f>(L14-10)*(628-J14)/(628-23.4) + 10</f>
        <v>16.523069798213694</v>
      </c>
      <c r="N14" s="47">
        <v>1</v>
      </c>
      <c r="O14" s="47">
        <v>0</v>
      </c>
      <c r="P14" s="47">
        <v>20</v>
      </c>
      <c r="Q14" s="47">
        <v>0</v>
      </c>
      <c r="R14" s="47">
        <v>21</v>
      </c>
      <c r="S14" s="63">
        <v>34</v>
      </c>
    </row>
    <row r="15" spans="2:19">
      <c r="B15" s="46" t="s">
        <v>70</v>
      </c>
      <c r="C15" s="32">
        <v>14.837999999999999</v>
      </c>
      <c r="D15" s="32">
        <v>14.577999999999999</v>
      </c>
      <c r="E15" s="32">
        <v>1.9843999999999999</v>
      </c>
      <c r="F15" s="32">
        <v>1.6181000000000001</v>
      </c>
      <c r="G15" s="48">
        <v>1321</v>
      </c>
      <c r="H15" s="48">
        <v>-17.406770890000001</v>
      </c>
      <c r="I15" s="48">
        <v>33.076303889999998</v>
      </c>
      <c r="J15" s="47">
        <v>35.5</v>
      </c>
      <c r="K15" s="47">
        <v>3.87</v>
      </c>
      <c r="L15" s="51">
        <v>18.5</v>
      </c>
      <c r="M15" s="51">
        <f>(L15-10)*(628-J15)/(628-23.4) + 10</f>
        <v>18.329887528944756</v>
      </c>
      <c r="N15" s="47">
        <v>1</v>
      </c>
      <c r="O15" s="47">
        <v>0</v>
      </c>
      <c r="P15" s="47">
        <v>62</v>
      </c>
      <c r="Q15" s="47">
        <v>0</v>
      </c>
      <c r="R15" s="47">
        <v>56</v>
      </c>
      <c r="S15" s="63">
        <v>67</v>
      </c>
    </row>
    <row r="16" spans="2:19">
      <c r="B16" s="50" t="s">
        <v>49</v>
      </c>
      <c r="C16" s="32">
        <v>11.243</v>
      </c>
      <c r="D16" s="32">
        <v>11.353</v>
      </c>
      <c r="E16" s="32">
        <v>0.21723000000000001</v>
      </c>
      <c r="F16" s="32">
        <v>0.70643</v>
      </c>
      <c r="G16" s="62">
        <v>342</v>
      </c>
      <c r="H16" s="62">
        <v>163.68120200000001</v>
      </c>
      <c r="I16" s="62">
        <v>-32.775108670000002</v>
      </c>
      <c r="J16" s="49">
        <v>510.8</v>
      </c>
      <c r="K16" s="49">
        <v>4.28</v>
      </c>
      <c r="L16" s="51">
        <f>(18.5-15)/(900-200) * (G16-200)  + 15</f>
        <v>15.71</v>
      </c>
      <c r="M16" s="51">
        <f>(L16-10)*(628-J16)/(628-23.4) + 10</f>
        <v>11.106867350314257</v>
      </c>
      <c r="N16" s="49">
        <v>1</v>
      </c>
      <c r="O16" s="49">
        <v>1</v>
      </c>
      <c r="P16" s="47">
        <v>0</v>
      </c>
      <c r="Q16" s="47">
        <v>7</v>
      </c>
      <c r="R16" s="47">
        <v>0</v>
      </c>
      <c r="S16" s="63">
        <v>4</v>
      </c>
    </row>
    <row r="17" spans="2:19">
      <c r="B17" s="50" t="s">
        <v>63</v>
      </c>
      <c r="C17" s="32">
        <v>13.779</v>
      </c>
      <c r="D17" s="32">
        <v>13.105</v>
      </c>
      <c r="E17" s="32">
        <v>0.91069</v>
      </c>
      <c r="F17" s="32">
        <v>1.3234999999999999</v>
      </c>
      <c r="G17" s="62">
        <v>417.13945339999998</v>
      </c>
      <c r="H17" s="62">
        <v>-157.47007500000001</v>
      </c>
      <c r="I17" s="62">
        <v>-4.4350365170000003</v>
      </c>
      <c r="J17" s="49">
        <v>160.1</v>
      </c>
      <c r="K17" s="49">
        <v>4.1100000000000003</v>
      </c>
      <c r="L17" s="51">
        <f>(18.5-15)/(900-200) * (G17-200)  + 15</f>
        <v>16.085697267</v>
      </c>
      <c r="M17" s="51">
        <f>(L17-10)*(628-J17)/(628-23.4) + 10</f>
        <v>14.709721718870824</v>
      </c>
      <c r="N17" s="49">
        <v>1</v>
      </c>
      <c r="O17" s="49">
        <v>0</v>
      </c>
      <c r="P17" s="47">
        <v>0</v>
      </c>
      <c r="Q17" s="47">
        <v>2</v>
      </c>
      <c r="R17" s="47">
        <v>0</v>
      </c>
      <c r="S17" s="63">
        <v>16</v>
      </c>
    </row>
    <row r="18" spans="2:19">
      <c r="B18" s="50" t="s">
        <v>55</v>
      </c>
      <c r="C18" s="32">
        <v>15.007999999999999</v>
      </c>
      <c r="D18" s="32">
        <v>13.442</v>
      </c>
      <c r="E18" s="32">
        <v>1.6135999999999999</v>
      </c>
      <c r="F18" s="32">
        <v>0.55410999999999999</v>
      </c>
      <c r="G18" s="62">
        <v>351</v>
      </c>
      <c r="H18" s="62">
        <v>-97.099829900000003</v>
      </c>
      <c r="I18" s="62">
        <v>34.326767660000002</v>
      </c>
      <c r="J18" s="49">
        <v>295.2</v>
      </c>
      <c r="K18" s="49">
        <v>4.2</v>
      </c>
      <c r="L18" s="51">
        <f>(18.5-15)/(900-200) * (G18-200)  + 15</f>
        <v>15.755000000000001</v>
      </c>
      <c r="M18" s="51">
        <f>(L18-10)*(628-J18)/(628-23.4) + 10</f>
        <v>13.167820046311611</v>
      </c>
      <c r="N18" s="49">
        <v>1</v>
      </c>
      <c r="O18" s="49">
        <v>0</v>
      </c>
      <c r="P18" s="47">
        <v>2</v>
      </c>
      <c r="Q18" s="47">
        <v>0</v>
      </c>
      <c r="R18" s="47">
        <v>2</v>
      </c>
      <c r="S18" s="63">
        <v>11</v>
      </c>
    </row>
    <row r="19" spans="2:19">
      <c r="B19" s="46" t="s">
        <v>61</v>
      </c>
      <c r="C19" s="33">
        <v>15.096</v>
      </c>
      <c r="D19" s="33">
        <v>14.885</v>
      </c>
      <c r="E19" s="33">
        <v>2.7149999999999999</v>
      </c>
      <c r="F19" s="33">
        <v>2.3895</v>
      </c>
      <c r="G19" s="48">
        <v>635.87470029999997</v>
      </c>
      <c r="H19" s="48">
        <v>-93.919167529999996</v>
      </c>
      <c r="I19" s="48">
        <v>-49.947995990000003</v>
      </c>
      <c r="J19" s="47">
        <v>183.3</v>
      </c>
      <c r="K19" s="47">
        <v>4.13</v>
      </c>
      <c r="L19" s="51">
        <f>(18.5-15)/(900-200) * (G19-200)  + 15</f>
        <v>17.179373501499999</v>
      </c>
      <c r="M19" s="51">
        <f>(L19-10)*(628-J19)/(628-23.4) + 10</f>
        <v>15.280627515906467</v>
      </c>
      <c r="N19" s="47">
        <v>1</v>
      </c>
      <c r="O19" s="47">
        <v>0</v>
      </c>
      <c r="P19" s="47">
        <v>2</v>
      </c>
      <c r="Q19" s="47">
        <v>8</v>
      </c>
      <c r="R19" s="47">
        <v>0</v>
      </c>
      <c r="S19" s="63">
        <v>29</v>
      </c>
    </row>
    <row r="20" spans="2:19">
      <c r="B20" s="50" t="s">
        <v>62</v>
      </c>
      <c r="C20" s="32">
        <v>14.01</v>
      </c>
      <c r="D20" s="32">
        <v>13.468</v>
      </c>
      <c r="E20" s="32">
        <v>1.6918</v>
      </c>
      <c r="F20" s="32">
        <v>1.6914</v>
      </c>
      <c r="G20" s="62">
        <v>330.79116160000001</v>
      </c>
      <c r="H20" s="62">
        <v>141.13571110000001</v>
      </c>
      <c r="I20" s="62">
        <v>5.4374747729999999</v>
      </c>
      <c r="J20" s="49">
        <v>183.3</v>
      </c>
      <c r="K20" s="49">
        <v>4.13</v>
      </c>
      <c r="L20" s="51">
        <f>(18.5-15)/(900-200) * (G20-200)  + 15</f>
        <v>15.653955807999999</v>
      </c>
      <c r="M20" s="51">
        <f>(L20-10)*(628-J20)/(628-23.4) + 10</f>
        <v>14.158640667908699</v>
      </c>
      <c r="N20" s="49">
        <v>1</v>
      </c>
      <c r="O20" s="49">
        <v>0</v>
      </c>
      <c r="P20" s="47">
        <v>0</v>
      </c>
      <c r="Q20" s="47">
        <v>0</v>
      </c>
      <c r="R20" s="47">
        <v>0</v>
      </c>
      <c r="S20" s="63">
        <v>12</v>
      </c>
    </row>
    <row r="21" spans="2:19" s="9" customFormat="1">
      <c r="B21" s="46" t="s">
        <v>64</v>
      </c>
      <c r="C21" s="33">
        <v>14.013999999999999</v>
      </c>
      <c r="D21" s="33">
        <v>13.500999999999999</v>
      </c>
      <c r="E21" s="33">
        <v>1.8229</v>
      </c>
      <c r="F21" s="33">
        <v>1.4803999999999999</v>
      </c>
      <c r="G21" s="48">
        <v>640</v>
      </c>
      <c r="H21" s="48">
        <v>148.77154830000001</v>
      </c>
      <c r="I21" s="48">
        <v>27.381152100000001</v>
      </c>
      <c r="J21" s="65">
        <v>510.8</v>
      </c>
      <c r="K21" s="47">
        <v>4.09</v>
      </c>
      <c r="L21" s="51">
        <f>(18.5-15)/(900-200) * (G21-200)  + 15</f>
        <v>17.2</v>
      </c>
      <c r="M21" s="51">
        <f>(L21-10)*(628-J21)/(628-23.4) + 10</f>
        <v>11.395699636123057</v>
      </c>
      <c r="N21" s="47">
        <v>1</v>
      </c>
      <c r="O21" s="47">
        <v>0</v>
      </c>
      <c r="P21" s="47">
        <v>0</v>
      </c>
      <c r="Q21" s="47">
        <v>0</v>
      </c>
      <c r="R21" s="47">
        <v>0</v>
      </c>
      <c r="S21" s="63">
        <v>41</v>
      </c>
    </row>
    <row r="22" spans="2:19">
      <c r="B22" s="50" t="s">
        <v>56</v>
      </c>
      <c r="C22" s="33">
        <v>13.093</v>
      </c>
      <c r="D22" s="33">
        <v>13.973000000000001</v>
      </c>
      <c r="E22" s="33">
        <v>2.5748000000000002</v>
      </c>
      <c r="F22" s="33">
        <v>1.6656</v>
      </c>
      <c r="G22" s="62">
        <v>914.99853970000004</v>
      </c>
      <c r="H22" s="62">
        <v>34.667290479999998</v>
      </c>
      <c r="I22" s="62">
        <v>-14.342608459999999</v>
      </c>
      <c r="J22" s="49">
        <v>240.6</v>
      </c>
      <c r="K22" s="49">
        <v>4.17</v>
      </c>
      <c r="L22" s="51">
        <v>18.5</v>
      </c>
      <c r="M22" s="51">
        <f>(L22-10)*(628-J22)/(628-23.4) + 10</f>
        <v>15.446410850148858</v>
      </c>
      <c r="N22" s="49">
        <v>1</v>
      </c>
      <c r="O22" s="49">
        <v>0</v>
      </c>
      <c r="P22" s="47">
        <v>33</v>
      </c>
      <c r="Q22" s="47">
        <v>0</v>
      </c>
      <c r="R22" s="47">
        <v>12</v>
      </c>
      <c r="S22" s="63">
        <v>40</v>
      </c>
    </row>
    <row r="23" spans="2:19" s="9" customFormat="1">
      <c r="B23" s="50" t="s">
        <v>5</v>
      </c>
      <c r="C23" s="33">
        <v>13.521000000000001</v>
      </c>
      <c r="D23" s="33">
        <v>14.048</v>
      </c>
      <c r="E23" s="33">
        <v>3.1616</v>
      </c>
      <c r="F23" s="33">
        <v>1.8857999999999999</v>
      </c>
      <c r="G23" s="62">
        <v>835.45043329999999</v>
      </c>
      <c r="H23" s="62">
        <v>-15.372471729999999</v>
      </c>
      <c r="I23" s="62">
        <v>-18.498345820000001</v>
      </c>
      <c r="J23" s="49">
        <v>628</v>
      </c>
      <c r="K23" s="49">
        <v>4.3099999999999996</v>
      </c>
      <c r="L23" s="51">
        <f>(18.5-15)/(900-200) * (G23-200)  + 15</f>
        <v>18.177252166500001</v>
      </c>
      <c r="M23" s="51">
        <f>(L23-10)*(628-J23)/(628-23.4) + 10</f>
        <v>10</v>
      </c>
      <c r="N23" s="49">
        <v>1</v>
      </c>
      <c r="O23" s="49">
        <v>0</v>
      </c>
      <c r="P23" s="47">
        <v>22</v>
      </c>
      <c r="Q23" s="47">
        <v>0</v>
      </c>
      <c r="R23" s="47">
        <v>27</v>
      </c>
      <c r="S23" s="63">
        <v>30</v>
      </c>
    </row>
    <row r="24" spans="2:19" s="9" customFormat="1">
      <c r="B24" s="50" t="s">
        <v>72</v>
      </c>
      <c r="C24" s="33">
        <v>15.053000000000001</v>
      </c>
      <c r="D24" s="33">
        <v>15.188000000000001</v>
      </c>
      <c r="E24" s="33">
        <v>2.1692999999999998</v>
      </c>
      <c r="F24" s="33">
        <v>1.7555000000000001</v>
      </c>
      <c r="G24" s="62">
        <v>928.47259310000004</v>
      </c>
      <c r="H24" s="62">
        <v>-94.862864619999996</v>
      </c>
      <c r="I24" s="62">
        <v>-19.57153143</v>
      </c>
      <c r="J24" s="49">
        <v>23.4</v>
      </c>
      <c r="K24" s="49">
        <v>3.81</v>
      </c>
      <c r="L24" s="51">
        <v>18.5</v>
      </c>
      <c r="M24" s="51">
        <f>(L24-10)*(628-J24)/(628-23.4) + 10</f>
        <v>18.5</v>
      </c>
      <c r="N24" s="49">
        <v>1</v>
      </c>
      <c r="O24" s="49">
        <v>0</v>
      </c>
      <c r="P24" s="47">
        <v>15</v>
      </c>
      <c r="Q24" s="47">
        <v>7</v>
      </c>
      <c r="R24" s="47">
        <v>5</v>
      </c>
      <c r="S24" s="63">
        <v>61</v>
      </c>
    </row>
    <row r="25" spans="2:19" s="9" customFormat="1">
      <c r="B25" s="50" t="s">
        <v>60</v>
      </c>
      <c r="C25" s="32">
        <v>12.247</v>
      </c>
      <c r="D25" s="32">
        <v>13.772</v>
      </c>
      <c r="E25" s="32">
        <v>1.5484</v>
      </c>
      <c r="F25" s="32">
        <v>1.212</v>
      </c>
      <c r="G25" s="62">
        <v>320.52435989999998</v>
      </c>
      <c r="H25" s="62">
        <v>135.09162240000001</v>
      </c>
      <c r="I25" s="62">
        <v>-57.353614729999997</v>
      </c>
      <c r="J25" s="49">
        <v>183.3</v>
      </c>
      <c r="K25" s="49">
        <v>4.13</v>
      </c>
      <c r="L25" s="51">
        <f>(18.5-15)/(900-200) * (G25-200)  + 15</f>
        <v>15.6026217995</v>
      </c>
      <c r="M25" s="51">
        <f>(L25-10)*(628-J25)/(628-23.4) + 10</f>
        <v>14.120883086731144</v>
      </c>
      <c r="N25" s="49">
        <v>1</v>
      </c>
      <c r="O25" s="49">
        <v>1</v>
      </c>
      <c r="P25" s="47">
        <v>1</v>
      </c>
      <c r="Q25" s="47">
        <v>6</v>
      </c>
      <c r="R25" s="47">
        <v>0</v>
      </c>
      <c r="S25" s="63">
        <v>5</v>
      </c>
    </row>
    <row r="26" spans="2:19" s="9" customFormat="1">
      <c r="B26" s="50" t="s">
        <v>52</v>
      </c>
      <c r="C26" s="32" t="s">
        <v>81</v>
      </c>
      <c r="D26" s="32" t="s">
        <v>81</v>
      </c>
      <c r="E26" s="32" t="s">
        <v>81</v>
      </c>
      <c r="F26" s="32" t="s">
        <v>81</v>
      </c>
      <c r="G26" s="62">
        <v>311.6411731</v>
      </c>
      <c r="H26" s="62">
        <v>163.15327300000001</v>
      </c>
      <c r="I26" s="62">
        <v>-57.283643789999999</v>
      </c>
      <c r="J26" s="49">
        <v>362.5</v>
      </c>
      <c r="K26" s="49">
        <v>4.2300000000000004</v>
      </c>
      <c r="L26" s="51">
        <f>(18.5-15)/(900-200) * (G26-200)  + 15</f>
        <v>15.5582058655</v>
      </c>
      <c r="M26" s="51">
        <f>(L26-10)*(628-J26)/(628-23.4) + 10</f>
        <v>12.440793346493964</v>
      </c>
      <c r="N26" s="49">
        <v>1</v>
      </c>
      <c r="O26" s="49">
        <v>1</v>
      </c>
      <c r="P26" s="47">
        <v>0</v>
      </c>
      <c r="Q26" s="47">
        <v>11</v>
      </c>
      <c r="R26" s="47">
        <v>0</v>
      </c>
      <c r="S26" s="63">
        <v>0</v>
      </c>
    </row>
    <row r="27" spans="2:19" s="9" customFormat="1">
      <c r="B27" s="50" t="s">
        <v>51</v>
      </c>
      <c r="C27" s="32">
        <v>13.878</v>
      </c>
      <c r="D27" s="32">
        <v>13.298999999999999</v>
      </c>
      <c r="E27" s="32">
        <v>2.7972000000000001</v>
      </c>
      <c r="F27" s="32">
        <v>1.8783000000000001</v>
      </c>
      <c r="G27" s="62">
        <v>361</v>
      </c>
      <c r="H27" s="62">
        <v>-45.18</v>
      </c>
      <c r="I27" s="62">
        <v>-55.72</v>
      </c>
      <c r="J27" s="49">
        <v>388.2</v>
      </c>
      <c r="K27" s="49">
        <v>4.24</v>
      </c>
      <c r="L27" s="51">
        <f>(18.5-15)/(900-200) * (G27-200)  + 15</f>
        <v>15.805</v>
      </c>
      <c r="M27" s="51">
        <f>(L27-10)*(628-J27)/(628-23.4) + 10</f>
        <v>12.302413165729408</v>
      </c>
      <c r="N27" s="49">
        <v>1</v>
      </c>
      <c r="O27" s="49">
        <v>0</v>
      </c>
      <c r="P27" s="47">
        <v>0</v>
      </c>
      <c r="Q27" s="47">
        <v>0</v>
      </c>
      <c r="R27" s="47">
        <v>0</v>
      </c>
      <c r="S27" s="63">
        <v>13</v>
      </c>
    </row>
    <row r="28" spans="2:19" s="9" customFormat="1">
      <c r="B28" s="50" t="s">
        <v>71</v>
      </c>
      <c r="C28" s="32">
        <v>12.308</v>
      </c>
      <c r="D28" s="32">
        <v>13.750999999999999</v>
      </c>
      <c r="E28" s="32">
        <v>1.3306</v>
      </c>
      <c r="F28" s="32">
        <v>1.2023999999999999</v>
      </c>
      <c r="G28" s="62">
        <v>326</v>
      </c>
      <c r="H28" s="62">
        <v>133.53370319999999</v>
      </c>
      <c r="I28" s="62">
        <v>-74.90632076</v>
      </c>
      <c r="J28" s="49">
        <v>31.5</v>
      </c>
      <c r="K28" s="49">
        <v>3.86</v>
      </c>
      <c r="L28" s="51">
        <f>(18.5-15)/(900-200) * (G28-200)  + 15</f>
        <v>15.63</v>
      </c>
      <c r="M28" s="51">
        <f>(L28-10)*(628-J28)/(628-23.4) + 10</f>
        <v>15.55457327158452</v>
      </c>
      <c r="N28" s="49">
        <v>1</v>
      </c>
      <c r="O28" s="49">
        <v>1</v>
      </c>
      <c r="P28" s="47">
        <v>4</v>
      </c>
      <c r="Q28" s="47">
        <v>0</v>
      </c>
      <c r="R28" s="47">
        <v>9</v>
      </c>
      <c r="S28" s="63">
        <v>1</v>
      </c>
    </row>
    <row r="29" spans="2:19" s="9" customFormat="1">
      <c r="B29" s="50" t="s">
        <v>54</v>
      </c>
      <c r="C29" s="33">
        <v>15.737</v>
      </c>
      <c r="D29" s="33">
        <v>15.891</v>
      </c>
      <c r="E29" s="33">
        <v>1.2978000000000001</v>
      </c>
      <c r="F29" s="33">
        <v>0.96569000000000005</v>
      </c>
      <c r="G29" s="62">
        <v>923</v>
      </c>
      <c r="H29" s="62">
        <v>18.86069994</v>
      </c>
      <c r="I29" s="62">
        <v>26.908446600000001</v>
      </c>
      <c r="J29" s="49">
        <v>338.5</v>
      </c>
      <c r="K29" s="49">
        <v>4.22</v>
      </c>
      <c r="L29" s="51">
        <v>18.5</v>
      </c>
      <c r="M29" s="51">
        <f>(L29-10)*(628-J29)/(628-23.4) + 10</f>
        <v>14.070046311610982</v>
      </c>
      <c r="N29" s="49">
        <v>1</v>
      </c>
      <c r="O29" s="49">
        <v>0</v>
      </c>
      <c r="P29" s="47">
        <v>43</v>
      </c>
      <c r="Q29" s="47">
        <v>0</v>
      </c>
      <c r="R29" s="47">
        <v>35</v>
      </c>
      <c r="S29" s="63">
        <v>20</v>
      </c>
    </row>
    <row r="30" spans="2:19" s="9" customFormat="1">
      <c r="B30" s="50" t="s">
        <v>50</v>
      </c>
      <c r="C30" s="33">
        <v>14.224</v>
      </c>
      <c r="D30" s="33">
        <v>13.706</v>
      </c>
      <c r="E30" s="33">
        <v>1.6552</v>
      </c>
      <c r="F30" s="33">
        <v>1.6051</v>
      </c>
      <c r="G30" s="62">
        <v>886.97666179999999</v>
      </c>
      <c r="H30" s="62">
        <v>86.829471150000003</v>
      </c>
      <c r="I30" s="62">
        <v>-1.8111608320000001</v>
      </c>
      <c r="J30" s="49">
        <v>445.3</v>
      </c>
      <c r="K30" s="49">
        <v>4.26</v>
      </c>
      <c r="L30" s="51">
        <f>(18.5-15)/(900-200) * (G30-200)  + 15</f>
        <v>18.434883309</v>
      </c>
      <c r="M30" s="51">
        <f>(L30-10)*(628-J30)/(628-23.4) + 10</f>
        <v>12.548880550040192</v>
      </c>
      <c r="N30" s="49">
        <v>1</v>
      </c>
      <c r="O30" s="49">
        <v>0</v>
      </c>
      <c r="P30" s="47">
        <v>17</v>
      </c>
      <c r="Q30" s="47">
        <v>0</v>
      </c>
      <c r="R30" s="47">
        <v>0</v>
      </c>
      <c r="S30" s="63">
        <v>53</v>
      </c>
    </row>
    <row r="31" spans="2:19" s="9" customFormat="1">
      <c r="B31" s="50" t="s">
        <v>74</v>
      </c>
      <c r="C31" s="32">
        <v>13.664999999999999</v>
      </c>
      <c r="D31" s="32">
        <v>13.638999999999999</v>
      </c>
      <c r="E31" s="32">
        <v>2.2019000000000002</v>
      </c>
      <c r="F31" s="32">
        <v>1.8453999999999999</v>
      </c>
      <c r="G31" s="51">
        <v>2028</v>
      </c>
      <c r="H31" s="49">
        <f>191-360</f>
        <v>-169</v>
      </c>
      <c r="I31" s="49">
        <v>-53</v>
      </c>
      <c r="J31" s="51">
        <v>628</v>
      </c>
      <c r="K31" s="51">
        <v>4.3099999999999996</v>
      </c>
      <c r="L31" s="51">
        <v>18.5</v>
      </c>
      <c r="M31" s="51">
        <f>(L31-10)*(628-J31)/(628-23.4) + 10</f>
        <v>10</v>
      </c>
      <c r="N31" s="51">
        <v>1</v>
      </c>
      <c r="O31" s="47">
        <v>1</v>
      </c>
      <c r="P31" s="47">
        <v>34</v>
      </c>
      <c r="Q31" s="47">
        <v>33</v>
      </c>
      <c r="R31" s="47">
        <v>13</v>
      </c>
      <c r="S31" s="63">
        <v>221</v>
      </c>
    </row>
    <row r="32" spans="2:19" s="9" customFormat="1">
      <c r="B32" s="50" t="s">
        <v>78</v>
      </c>
      <c r="C32" s="32" t="s">
        <v>81</v>
      </c>
      <c r="D32" s="32" t="s">
        <v>81</v>
      </c>
      <c r="E32" s="32" t="s">
        <v>81</v>
      </c>
      <c r="F32" s="32" t="s">
        <v>81</v>
      </c>
      <c r="G32" s="62">
        <v>330</v>
      </c>
      <c r="H32" s="62">
        <v>-8.9</v>
      </c>
      <c r="I32" s="62">
        <v>11.3</v>
      </c>
      <c r="J32" s="64">
        <v>510.8</v>
      </c>
      <c r="K32" s="49">
        <v>4.28</v>
      </c>
      <c r="L32" s="51">
        <f>(18.5-15)/(900-200) * (G32-200)  + 15</f>
        <v>15.65</v>
      </c>
      <c r="M32" s="51">
        <f>(L32-10)*(628-J32)/(628-23.4) + 10</f>
        <v>11.095236520013232</v>
      </c>
      <c r="N32" s="49">
        <v>0</v>
      </c>
      <c r="O32" s="51">
        <v>0</v>
      </c>
      <c r="P32" s="47">
        <v>5</v>
      </c>
      <c r="Q32" s="47">
        <v>0</v>
      </c>
      <c r="R32" s="47">
        <v>12</v>
      </c>
      <c r="S32" s="63">
        <v>0</v>
      </c>
    </row>
    <row r="33" spans="2:19" s="9" customFormat="1">
      <c r="B33" s="46" t="s">
        <v>30</v>
      </c>
      <c r="C33" s="33">
        <v>13.88</v>
      </c>
      <c r="D33" s="33">
        <v>14.617000000000001</v>
      </c>
      <c r="E33" s="33">
        <v>2.3344</v>
      </c>
      <c r="F33" s="33">
        <v>1.3997999999999999</v>
      </c>
      <c r="G33" s="48">
        <v>730</v>
      </c>
      <c r="H33" s="48">
        <v>26.8</v>
      </c>
      <c r="I33" s="48">
        <v>-7.7</v>
      </c>
      <c r="J33" s="65">
        <v>510.8</v>
      </c>
      <c r="K33" s="49">
        <v>4.28</v>
      </c>
      <c r="L33" s="51">
        <f>(18.5-15)/(900-200) * (G33-200)  + 15</f>
        <v>17.649999999999999</v>
      </c>
      <c r="M33" s="51">
        <f>(L33-10)*(628-J33)/(628-23.4) + 10</f>
        <v>11.482930863380748</v>
      </c>
      <c r="N33" s="47">
        <v>0</v>
      </c>
      <c r="O33" s="47">
        <v>0</v>
      </c>
      <c r="P33" s="47">
        <v>27</v>
      </c>
      <c r="Q33" s="47">
        <v>0</v>
      </c>
      <c r="R33" s="47">
        <v>10</v>
      </c>
      <c r="S33" s="63">
        <v>20</v>
      </c>
    </row>
    <row r="34" spans="2:19" s="9" customFormat="1">
      <c r="B34" s="46" t="s">
        <v>48</v>
      </c>
      <c r="C34" s="33">
        <v>12.568</v>
      </c>
      <c r="D34" s="33">
        <v>12.907</v>
      </c>
      <c r="E34" s="33">
        <v>2.0261999999999998</v>
      </c>
      <c r="F34" s="33">
        <v>1.4712000000000001</v>
      </c>
      <c r="G34" s="48">
        <v>880</v>
      </c>
      <c r="H34" s="48">
        <v>94.5</v>
      </c>
      <c r="I34" s="48">
        <v>-51.5</v>
      </c>
      <c r="J34" s="65">
        <v>510.8</v>
      </c>
      <c r="K34" s="49">
        <v>4.28</v>
      </c>
      <c r="L34" s="51">
        <f>(18.5-15)/(900-200) * (G34-200)  + 15</f>
        <v>18.399999999999999</v>
      </c>
      <c r="M34" s="51">
        <f>(L34-10)*(628-J34)/(628-23.4) + 10</f>
        <v>11.628316242143566</v>
      </c>
      <c r="N34" s="47">
        <v>0</v>
      </c>
      <c r="O34" s="47">
        <v>0</v>
      </c>
      <c r="P34" s="47">
        <v>8</v>
      </c>
      <c r="Q34" s="47">
        <v>6</v>
      </c>
      <c r="R34" s="47">
        <v>0</v>
      </c>
      <c r="S34" s="63">
        <v>57</v>
      </c>
    </row>
    <row r="35" spans="2:19" s="9" customFormat="1">
      <c r="B35" s="46" t="s">
        <v>31</v>
      </c>
      <c r="C35" s="32">
        <v>13.318</v>
      </c>
      <c r="D35" s="32">
        <v>13.215999999999999</v>
      </c>
      <c r="E35" s="32">
        <v>1.8118000000000001</v>
      </c>
      <c r="F35" s="32">
        <v>1.4923999999999999</v>
      </c>
      <c r="G35" s="48">
        <v>880</v>
      </c>
      <c r="H35" s="48">
        <v>96</v>
      </c>
      <c r="I35" s="48">
        <v>-35.5</v>
      </c>
      <c r="J35" s="65">
        <v>510.8</v>
      </c>
      <c r="K35" s="49">
        <v>4.28</v>
      </c>
      <c r="L35" s="51">
        <f>(18.5-15)/(900-200) * (G35-200)  + 15</f>
        <v>18.399999999999999</v>
      </c>
      <c r="M35" s="51">
        <f>(L35-10)*(628-J35)/(628-23.4) + 10</f>
        <v>11.628316242143566</v>
      </c>
      <c r="N35" s="47">
        <v>0</v>
      </c>
      <c r="O35" s="47">
        <v>0</v>
      </c>
      <c r="P35" s="47">
        <v>6</v>
      </c>
      <c r="Q35" s="47">
        <v>12</v>
      </c>
      <c r="R35" s="47">
        <v>0</v>
      </c>
      <c r="S35" s="63">
        <v>57</v>
      </c>
    </row>
    <row r="36" spans="2:19" s="9" customFormat="1">
      <c r="B36" s="50" t="s">
        <v>47</v>
      </c>
      <c r="C36" s="32">
        <v>12.888999999999999</v>
      </c>
      <c r="D36" s="32">
        <v>12.436</v>
      </c>
      <c r="E36" s="32">
        <v>2.2972000000000001</v>
      </c>
      <c r="F36" s="32">
        <v>1.4823999999999999</v>
      </c>
      <c r="G36" s="62">
        <v>299.35803329999999</v>
      </c>
      <c r="H36" s="62">
        <v>-68.773131590000006</v>
      </c>
      <c r="I36" s="62">
        <v>-67.167442219999998</v>
      </c>
      <c r="J36" s="64">
        <v>510.8</v>
      </c>
      <c r="K36" s="49">
        <v>4.28</v>
      </c>
      <c r="L36" s="51">
        <f>(18.5-15)/(900-200) * (G36-200)  + 15</f>
        <v>15.4967901665</v>
      </c>
      <c r="M36" s="51">
        <f>(L36-10)*(628-J36)/(628-23.4) + 10</f>
        <v>11.065537227115117</v>
      </c>
      <c r="N36" s="49">
        <v>0</v>
      </c>
      <c r="O36" s="49">
        <v>0</v>
      </c>
      <c r="P36" s="47">
        <v>0</v>
      </c>
      <c r="Q36" s="47">
        <v>1</v>
      </c>
      <c r="R36" s="47">
        <v>0</v>
      </c>
      <c r="S36" s="63">
        <v>9</v>
      </c>
    </row>
    <row r="37" spans="2:19" s="9" customFormat="1">
      <c r="B37" s="50" t="s">
        <v>23</v>
      </c>
      <c r="C37" s="32">
        <v>14.837</v>
      </c>
      <c r="D37" s="32">
        <v>15.06</v>
      </c>
      <c r="E37" s="32">
        <v>1.1101000000000001</v>
      </c>
      <c r="F37" s="32">
        <v>0.81064999999999998</v>
      </c>
      <c r="G37" s="62">
        <v>300</v>
      </c>
      <c r="H37" s="62">
        <v>69.64</v>
      </c>
      <c r="I37" s="62">
        <v>-15.76</v>
      </c>
      <c r="J37" s="64">
        <v>510.8</v>
      </c>
      <c r="K37" s="49">
        <v>4.28</v>
      </c>
      <c r="L37" s="51">
        <f>(18.5-15)/(900-200) * (G37-200)  + 15</f>
        <v>15.5</v>
      </c>
      <c r="M37" s="51">
        <f>(L37-10)*(628-J37)/(628-23.4) + 10</f>
        <v>11.066159444260668</v>
      </c>
      <c r="N37" s="49">
        <v>0</v>
      </c>
      <c r="O37" s="49">
        <v>0</v>
      </c>
      <c r="P37" s="47">
        <v>1</v>
      </c>
      <c r="Q37" s="47">
        <v>0</v>
      </c>
      <c r="R37" s="47">
        <v>0</v>
      </c>
      <c r="S37" s="63">
        <v>8</v>
      </c>
    </row>
    <row r="38" spans="2:19" s="9" customFormat="1">
      <c r="B38" s="50" t="s">
        <v>77</v>
      </c>
      <c r="C38" s="32">
        <v>15.138</v>
      </c>
      <c r="D38" s="32">
        <v>13.489000000000001</v>
      </c>
      <c r="E38" s="32">
        <v>1.1689000000000001</v>
      </c>
      <c r="F38" s="32">
        <v>0.59036</v>
      </c>
      <c r="G38" s="62">
        <v>290</v>
      </c>
      <c r="H38" s="62">
        <v>-91.8</v>
      </c>
      <c r="I38" s="62">
        <v>27.7</v>
      </c>
      <c r="J38" s="64">
        <v>510.8</v>
      </c>
      <c r="K38" s="49">
        <v>4.28</v>
      </c>
      <c r="L38" s="51">
        <f>(18.5-15)/(900-200) * (G38-200)  + 15</f>
        <v>15.45</v>
      </c>
      <c r="M38" s="51">
        <f>(L38-10)*(628-J38)/(628-23.4) + 10</f>
        <v>11.056467085676481</v>
      </c>
      <c r="N38" s="49">
        <v>0</v>
      </c>
      <c r="O38" s="49">
        <v>0</v>
      </c>
      <c r="P38" s="47">
        <v>1</v>
      </c>
      <c r="Q38" s="47">
        <v>0</v>
      </c>
      <c r="R38" s="47">
        <v>1</v>
      </c>
      <c r="S38" s="63">
        <v>8</v>
      </c>
    </row>
    <row r="39" spans="2:19" s="9" customFormat="1">
      <c r="B39" s="46" t="s">
        <v>6</v>
      </c>
      <c r="C39" s="32">
        <v>15.048</v>
      </c>
      <c r="D39" s="32">
        <v>14.689</v>
      </c>
      <c r="E39" s="32">
        <v>1.6492</v>
      </c>
      <c r="F39" s="32">
        <v>1.0900000000000001</v>
      </c>
      <c r="G39" s="48">
        <v>204.0831489</v>
      </c>
      <c r="H39" s="48">
        <v>90.216405620000003</v>
      </c>
      <c r="I39" s="48">
        <v>61.561220429999999</v>
      </c>
      <c r="J39" s="65">
        <v>510.8</v>
      </c>
      <c r="K39" s="49">
        <v>4.28</v>
      </c>
      <c r="L39" s="51">
        <f>(18.5-15)/(900-200) * (G39-200)  + 15</f>
        <v>15.020415744499999</v>
      </c>
      <c r="M39" s="51">
        <f>(L39-10)*(628-J39)/(628-23.4) + 10</f>
        <v>10.973193392747932</v>
      </c>
      <c r="N39" s="47">
        <v>0</v>
      </c>
      <c r="O39" s="47">
        <v>0</v>
      </c>
      <c r="P39" s="47">
        <v>0</v>
      </c>
      <c r="Q39" s="47">
        <v>0</v>
      </c>
      <c r="R39" s="47">
        <v>0</v>
      </c>
      <c r="S39" s="63">
        <v>5</v>
      </c>
    </row>
    <row r="40" spans="2:19" s="9" customFormat="1">
      <c r="B40" s="50" t="s">
        <v>14</v>
      </c>
      <c r="C40" s="32">
        <v>14.605</v>
      </c>
      <c r="D40" s="32">
        <v>13.868</v>
      </c>
      <c r="E40" s="32">
        <v>1.6109</v>
      </c>
      <c r="F40" s="32">
        <v>1.1052</v>
      </c>
      <c r="G40" s="62">
        <v>237</v>
      </c>
      <c r="H40" s="62">
        <v>152.87543389999999</v>
      </c>
      <c r="I40" s="62">
        <v>45.431436769999998</v>
      </c>
      <c r="J40" s="64">
        <v>510.8</v>
      </c>
      <c r="K40" s="49">
        <v>4.28</v>
      </c>
      <c r="L40" s="51">
        <f>(18.5-15)/(900-200) * (G40-200)  + 15</f>
        <v>15.185</v>
      </c>
      <c r="M40" s="51">
        <f>(L40-10)*(628-J40)/(628-23.4) + 10</f>
        <v>11.005097585180284</v>
      </c>
      <c r="N40" s="49">
        <v>0</v>
      </c>
      <c r="O40" s="49">
        <v>0</v>
      </c>
      <c r="P40" s="47">
        <v>0</v>
      </c>
      <c r="Q40" s="47">
        <v>0</v>
      </c>
      <c r="R40" s="47">
        <v>0</v>
      </c>
      <c r="S40" s="63">
        <v>5</v>
      </c>
    </row>
    <row r="41" spans="2:19" s="9" customFormat="1">
      <c r="B41" s="50" t="s">
        <v>10</v>
      </c>
      <c r="C41" s="32">
        <v>10.903</v>
      </c>
      <c r="D41" s="32">
        <v>12.021000000000001</v>
      </c>
      <c r="E41" s="32">
        <v>1.4274</v>
      </c>
      <c r="F41" s="32">
        <v>1.0462</v>
      </c>
      <c r="G41" s="62">
        <v>220.53092789999999</v>
      </c>
      <c r="H41" s="62">
        <v>-14.76716468</v>
      </c>
      <c r="I41" s="62">
        <v>-58.67731843</v>
      </c>
      <c r="J41" s="64">
        <v>510.8</v>
      </c>
      <c r="K41" s="49">
        <v>4.28</v>
      </c>
      <c r="L41" s="51">
        <f>(18.5-15)/(900-200) * (G41-200)  + 15</f>
        <v>15.102654639500001</v>
      </c>
      <c r="M41" s="51">
        <f>(L41-10)*(628-J41)/(628-23.4) + 10</f>
        <v>10.98913516994608</v>
      </c>
      <c r="N41" s="49">
        <v>0</v>
      </c>
      <c r="O41" s="49">
        <v>0</v>
      </c>
      <c r="P41" s="47">
        <v>0</v>
      </c>
      <c r="Q41" s="47">
        <v>0</v>
      </c>
      <c r="R41" s="47">
        <v>0</v>
      </c>
      <c r="S41" s="63">
        <v>4</v>
      </c>
    </row>
    <row r="42" spans="2:19" s="9" customFormat="1">
      <c r="B42" s="50" t="s">
        <v>76</v>
      </c>
      <c r="C42" s="32" t="s">
        <v>81</v>
      </c>
      <c r="D42" s="32" t="s">
        <v>81</v>
      </c>
      <c r="E42" s="32" t="s">
        <v>81</v>
      </c>
      <c r="F42" s="32" t="s">
        <v>81</v>
      </c>
      <c r="G42" s="62">
        <v>260</v>
      </c>
      <c r="H42" s="62">
        <v>-18.2</v>
      </c>
      <c r="I42" s="62">
        <v>7.2</v>
      </c>
      <c r="J42" s="64">
        <v>510.8</v>
      </c>
      <c r="K42" s="49">
        <v>4.28</v>
      </c>
      <c r="L42" s="51">
        <f>(18.5-15)/(900-200) * (G42-200)  + 15</f>
        <v>15.3</v>
      </c>
      <c r="M42" s="51">
        <f>(L42-10)*(628-J42)/(628-23.4) + 10</f>
        <v>11.027390009923916</v>
      </c>
      <c r="N42" s="49">
        <v>0</v>
      </c>
      <c r="O42" s="49">
        <v>0</v>
      </c>
      <c r="P42" s="47">
        <v>1</v>
      </c>
      <c r="Q42" s="47">
        <v>0</v>
      </c>
      <c r="R42" s="47">
        <v>7</v>
      </c>
      <c r="S42" s="63">
        <v>0</v>
      </c>
    </row>
    <row r="43" spans="2:19" s="9" customFormat="1">
      <c r="B43" s="50" t="s">
        <v>87</v>
      </c>
      <c r="C43" s="32">
        <v>17.481000000000002</v>
      </c>
      <c r="D43" s="32">
        <v>16.613</v>
      </c>
      <c r="E43" s="32">
        <v>0.98645000000000005</v>
      </c>
      <c r="F43" s="32">
        <v>0.45155000000000001</v>
      </c>
      <c r="G43" s="62">
        <v>374</v>
      </c>
      <c r="H43" s="62">
        <v>66</v>
      </c>
      <c r="I43" s="62">
        <v>16.5</v>
      </c>
      <c r="J43" s="64">
        <v>510.8</v>
      </c>
      <c r="K43" s="49">
        <v>4.28</v>
      </c>
      <c r="L43" s="51">
        <f>(18.5-15)/(900-200) * (G43-200)  + 15</f>
        <v>15.87</v>
      </c>
      <c r="M43" s="51">
        <f>(L43-10)*(628-J43)/(628-23.4) + 10</f>
        <v>11.137882897783658</v>
      </c>
      <c r="N43" s="49">
        <v>0</v>
      </c>
      <c r="O43" s="49">
        <v>0</v>
      </c>
      <c r="P43" s="47">
        <v>0</v>
      </c>
      <c r="Q43" s="47">
        <v>0</v>
      </c>
      <c r="R43" s="47">
        <v>0</v>
      </c>
      <c r="S43" s="63">
        <v>15</v>
      </c>
    </row>
    <row r="44" spans="2:19" s="9" customFormat="1">
      <c r="B44" s="50" t="s">
        <v>45</v>
      </c>
      <c r="C44" s="32">
        <v>12.541</v>
      </c>
      <c r="D44" s="32">
        <v>12.212999999999999</v>
      </c>
      <c r="E44" s="32">
        <v>1.6915</v>
      </c>
      <c r="F44" s="32">
        <v>1.2001999999999999</v>
      </c>
      <c r="G44" s="62">
        <v>231.69602080000001</v>
      </c>
      <c r="H44" s="62">
        <v>164.83619060000001</v>
      </c>
      <c r="I44" s="62">
        <v>51.03291651</v>
      </c>
      <c r="J44" s="64">
        <v>510.8</v>
      </c>
      <c r="K44" s="49">
        <v>4.28</v>
      </c>
      <c r="L44" s="51">
        <f>(18.5-15)/(900-200) * (G44-200)  + 15</f>
        <v>15.158480104000001</v>
      </c>
      <c r="M44" s="51">
        <f>(L44-10)*(628-J44)/(628-23.4) + 10</f>
        <v>10.999956778347338</v>
      </c>
      <c r="N44" s="49">
        <v>0</v>
      </c>
      <c r="O44" s="49">
        <v>0</v>
      </c>
      <c r="P44" s="47">
        <v>0</v>
      </c>
      <c r="Q44" s="47">
        <v>0</v>
      </c>
      <c r="R44" s="47">
        <v>0</v>
      </c>
      <c r="S44" s="63">
        <v>6</v>
      </c>
    </row>
    <row r="45" spans="2:19" s="9" customFormat="1">
      <c r="B45" s="50" t="s">
        <v>15</v>
      </c>
      <c r="C45" s="32">
        <v>11.752000000000001</v>
      </c>
      <c r="D45" s="32">
        <v>13.496</v>
      </c>
      <c r="E45" s="32">
        <v>1.8039000000000001</v>
      </c>
      <c r="F45" s="32">
        <v>1.1144000000000001</v>
      </c>
      <c r="G45" s="62">
        <v>240</v>
      </c>
      <c r="H45" s="62">
        <v>-5.33</v>
      </c>
      <c r="I45" s="62">
        <v>-32.81</v>
      </c>
      <c r="J45" s="64">
        <v>510.8</v>
      </c>
      <c r="K45" s="49">
        <v>4.28</v>
      </c>
      <c r="L45" s="51">
        <f>(18.5-15)/(900-200) * (G45-200)  + 15</f>
        <v>15.2</v>
      </c>
      <c r="M45" s="51">
        <f>(L45-10)*(628-J45)/(628-23.4) + 10</f>
        <v>11.008005292755541</v>
      </c>
      <c r="N45" s="49">
        <v>0</v>
      </c>
      <c r="O45" s="49">
        <v>0</v>
      </c>
      <c r="P45" s="47">
        <v>0</v>
      </c>
      <c r="Q45" s="47">
        <v>0</v>
      </c>
      <c r="R45" s="47">
        <v>0</v>
      </c>
      <c r="S45" s="63">
        <v>6</v>
      </c>
    </row>
    <row r="46" spans="2:19" s="9" customFormat="1">
      <c r="B46" s="46" t="s">
        <v>29</v>
      </c>
      <c r="C46" s="33">
        <v>15.003</v>
      </c>
      <c r="D46" s="33">
        <v>15.180999999999999</v>
      </c>
      <c r="E46" s="33">
        <v>1.871</v>
      </c>
      <c r="F46" s="33">
        <v>1.1117999999999999</v>
      </c>
      <c r="G46" s="48">
        <v>690</v>
      </c>
      <c r="H46" s="48">
        <v>52</v>
      </c>
      <c r="I46" s="48">
        <v>-4.5999999999999996</v>
      </c>
      <c r="J46" s="65">
        <v>510.8</v>
      </c>
      <c r="K46" s="49">
        <v>4.28</v>
      </c>
      <c r="L46" s="51">
        <f>(18.5-15)/(900-200) * (G46-200)  + 15</f>
        <v>17.45</v>
      </c>
      <c r="M46" s="51">
        <f>(L46-10)*(628-J46)/(628-23.4) + 10</f>
        <v>11.444161429043996</v>
      </c>
      <c r="N46" s="47">
        <v>0</v>
      </c>
      <c r="O46" s="47">
        <v>0</v>
      </c>
      <c r="P46" s="47">
        <v>23</v>
      </c>
      <c r="Q46" s="47">
        <v>0</v>
      </c>
      <c r="R46" s="47">
        <v>0</v>
      </c>
      <c r="S46" s="63">
        <v>24</v>
      </c>
    </row>
    <row r="47" spans="2:19" s="9" customFormat="1">
      <c r="B47" s="50" t="s">
        <v>19</v>
      </c>
      <c r="C47" s="32">
        <v>13.03</v>
      </c>
      <c r="D47" s="32">
        <v>11.55</v>
      </c>
      <c r="E47" s="32">
        <v>0.98736000000000002</v>
      </c>
      <c r="F47" s="32">
        <v>0.62099000000000004</v>
      </c>
      <c r="G47" s="62">
        <v>259</v>
      </c>
      <c r="H47" s="62">
        <v>123.45</v>
      </c>
      <c r="I47" s="62">
        <v>-19.77</v>
      </c>
      <c r="J47" s="64">
        <v>510.8</v>
      </c>
      <c r="K47" s="49">
        <v>4.28</v>
      </c>
      <c r="L47" s="51">
        <f>(18.5-15)/(900-200) * (G47-200)  + 15</f>
        <v>15.295</v>
      </c>
      <c r="M47" s="51">
        <f>(L47-10)*(628-J47)/(628-23.4) + 10</f>
        <v>11.026420774065498</v>
      </c>
      <c r="N47" s="49">
        <v>0</v>
      </c>
      <c r="O47" s="49">
        <v>0</v>
      </c>
      <c r="P47" s="47">
        <v>0</v>
      </c>
      <c r="Q47" s="47">
        <v>0</v>
      </c>
      <c r="R47" s="47">
        <v>0</v>
      </c>
      <c r="S47" s="63">
        <v>7</v>
      </c>
    </row>
    <row r="48" spans="2:19" s="9" customFormat="1">
      <c r="B48" s="50" t="s">
        <v>26</v>
      </c>
      <c r="C48" s="32">
        <v>12.045</v>
      </c>
      <c r="D48" s="32">
        <v>12.117000000000001</v>
      </c>
      <c r="E48" s="32">
        <v>1.165</v>
      </c>
      <c r="F48" s="32">
        <v>0.84379999999999999</v>
      </c>
      <c r="G48" s="62">
        <v>374</v>
      </c>
      <c r="H48" s="62">
        <v>-142</v>
      </c>
      <c r="I48" s="62">
        <v>39.5</v>
      </c>
      <c r="J48" s="64">
        <v>510.8</v>
      </c>
      <c r="K48" s="49">
        <v>4.28</v>
      </c>
      <c r="L48" s="51">
        <f>(18.5-15)/(900-200) * (G48-200)  + 15</f>
        <v>15.87</v>
      </c>
      <c r="M48" s="51">
        <f>(L48-10)*(628-J48)/(628-23.4) + 10</f>
        <v>11.137882897783658</v>
      </c>
      <c r="N48" s="49">
        <v>0</v>
      </c>
      <c r="O48" s="49">
        <v>0</v>
      </c>
      <c r="P48" s="47">
        <v>10</v>
      </c>
      <c r="Q48" s="47">
        <v>0</v>
      </c>
      <c r="R48" s="47">
        <v>0</v>
      </c>
      <c r="S48" s="63">
        <v>4</v>
      </c>
    </row>
    <row r="49" spans="2:19" s="9" customFormat="1">
      <c r="B49" s="50" t="s">
        <v>20</v>
      </c>
      <c r="C49" s="32">
        <v>11.699</v>
      </c>
      <c r="D49" s="32">
        <v>11.417999999999999</v>
      </c>
      <c r="E49" s="32">
        <v>0.58948999999999996</v>
      </c>
      <c r="F49" s="32">
        <v>0.56425000000000003</v>
      </c>
      <c r="G49" s="62">
        <v>265</v>
      </c>
      <c r="H49" s="62">
        <v>149.24</v>
      </c>
      <c r="I49" s="62">
        <v>-19.61</v>
      </c>
      <c r="J49" s="64">
        <v>510.8</v>
      </c>
      <c r="K49" s="49">
        <v>4.28</v>
      </c>
      <c r="L49" s="51">
        <f>(18.5-15)/(900-200) * (G49-200)  + 15</f>
        <v>15.324999999999999</v>
      </c>
      <c r="M49" s="51">
        <f>(L49-10)*(628-J49)/(628-23.4) + 10</f>
        <v>11.032236189216011</v>
      </c>
      <c r="N49" s="49">
        <v>0</v>
      </c>
      <c r="O49" s="49">
        <v>0</v>
      </c>
      <c r="P49" s="47">
        <v>0</v>
      </c>
      <c r="Q49" s="47">
        <v>0</v>
      </c>
      <c r="R49" s="47">
        <v>0</v>
      </c>
      <c r="S49" s="63">
        <v>7</v>
      </c>
    </row>
    <row r="50" spans="2:19" s="9" customFormat="1">
      <c r="B50" s="50" t="s">
        <v>8</v>
      </c>
      <c r="C50" s="32">
        <v>13.364000000000001</v>
      </c>
      <c r="D50" s="32">
        <v>13.601000000000001</v>
      </c>
      <c r="E50" s="32">
        <v>0.13754</v>
      </c>
      <c r="F50" s="32">
        <v>0.38962999999999998</v>
      </c>
      <c r="G50" s="66">
        <v>210.02423899999999</v>
      </c>
      <c r="H50" s="66">
        <v>-152.95522</v>
      </c>
      <c r="I50" s="66">
        <v>-14.232286</v>
      </c>
      <c r="J50" s="64">
        <v>510.8</v>
      </c>
      <c r="K50" s="49">
        <v>4.28</v>
      </c>
      <c r="L50" s="51">
        <f>(18.5-15)/(900-200) * (G50-200)  + 15</f>
        <v>15.050121194999999</v>
      </c>
      <c r="M50" s="51">
        <f>(L50-10)*(628-J50)/(628-23.4) + 10</f>
        <v>10.978951710310948</v>
      </c>
      <c r="N50" s="49">
        <v>0</v>
      </c>
      <c r="O50" s="49">
        <v>0</v>
      </c>
      <c r="P50" s="47">
        <v>0</v>
      </c>
      <c r="Q50" s="47">
        <v>1</v>
      </c>
      <c r="R50" s="47">
        <v>0</v>
      </c>
      <c r="S50" s="63">
        <v>3</v>
      </c>
    </row>
    <row r="51" spans="2:19" s="9" customFormat="1">
      <c r="B51" s="50" t="s">
        <v>21</v>
      </c>
      <c r="C51" s="32">
        <v>14.004</v>
      </c>
      <c r="D51" s="32">
        <v>14.031000000000001</v>
      </c>
      <c r="E51" s="32">
        <v>1.3939999999999999</v>
      </c>
      <c r="F51" s="32">
        <v>1.2301</v>
      </c>
      <c r="G51" s="62">
        <v>280</v>
      </c>
      <c r="H51" s="62">
        <v>98.62</v>
      </c>
      <c r="I51" s="62">
        <v>40.03</v>
      </c>
      <c r="J51" s="64">
        <v>510.8</v>
      </c>
      <c r="K51" s="49">
        <v>4.28</v>
      </c>
      <c r="L51" s="51">
        <f>(18.5-15)/(900-200) * (G51-200)  + 15</f>
        <v>15.4</v>
      </c>
      <c r="M51" s="51">
        <f>(L51-10)*(628-J51)/(628-23.4) + 10</f>
        <v>11.046774727092293</v>
      </c>
      <c r="N51" s="49">
        <v>0</v>
      </c>
      <c r="O51" s="49">
        <v>0</v>
      </c>
      <c r="P51" s="47">
        <v>0</v>
      </c>
      <c r="Q51" s="47">
        <v>0</v>
      </c>
      <c r="R51" s="47">
        <v>0</v>
      </c>
      <c r="S51" s="63">
        <v>8</v>
      </c>
    </row>
    <row r="52" spans="2:19" s="9" customFormat="1">
      <c r="B52" s="46" t="s">
        <v>73</v>
      </c>
      <c r="C52" s="33">
        <v>13.391999999999999</v>
      </c>
      <c r="D52" s="33">
        <v>13.864000000000001</v>
      </c>
      <c r="E52" s="33">
        <v>1.0789</v>
      </c>
      <c r="F52" s="33">
        <v>0.63200000000000001</v>
      </c>
      <c r="G52" s="48">
        <v>205.51074800000001</v>
      </c>
      <c r="H52" s="48">
        <v>81.06</v>
      </c>
      <c r="I52" s="48">
        <v>-27.12</v>
      </c>
      <c r="J52" s="65">
        <v>510.8</v>
      </c>
      <c r="K52" s="49">
        <v>4.28</v>
      </c>
      <c r="L52" s="51">
        <f>(18.5-15)/(900-200) * (G52-200)  + 15</f>
        <v>15.02755374</v>
      </c>
      <c r="M52" s="51">
        <f>(L52-10)*(628-J52)/(628-23.4) + 10</f>
        <v>10.974577072987099</v>
      </c>
      <c r="N52" s="47">
        <v>0</v>
      </c>
      <c r="O52" s="47">
        <v>0</v>
      </c>
      <c r="P52" s="47">
        <v>0</v>
      </c>
      <c r="Q52" s="47">
        <v>0</v>
      </c>
      <c r="R52" s="47">
        <v>0</v>
      </c>
      <c r="S52" s="63">
        <v>4</v>
      </c>
    </row>
    <row r="53" spans="2:19" s="9" customFormat="1">
      <c r="B53" s="50" t="s">
        <v>17</v>
      </c>
      <c r="C53" s="32" t="s">
        <v>81</v>
      </c>
      <c r="D53" s="32" t="s">
        <v>81</v>
      </c>
      <c r="E53" s="32" t="s">
        <v>81</v>
      </c>
      <c r="F53" s="32" t="s">
        <v>81</v>
      </c>
      <c r="G53" s="62">
        <v>252</v>
      </c>
      <c r="H53" s="62">
        <v>-31.67</v>
      </c>
      <c r="I53" s="62">
        <v>44.84</v>
      </c>
      <c r="J53" s="64">
        <v>510.8</v>
      </c>
      <c r="K53" s="49">
        <v>4.28</v>
      </c>
      <c r="L53" s="51">
        <f>(18.5-15)/(900-200) * (G53-200)  + 15</f>
        <v>15.26</v>
      </c>
      <c r="M53" s="51">
        <f>(L53-10)*(628-J53)/(628-23.4) + 10</f>
        <v>11.019636123056566</v>
      </c>
      <c r="N53" s="49">
        <v>0</v>
      </c>
      <c r="O53" s="49">
        <v>0</v>
      </c>
      <c r="P53" s="47">
        <v>4</v>
      </c>
      <c r="Q53" s="47">
        <v>0</v>
      </c>
      <c r="R53" s="47">
        <v>4</v>
      </c>
      <c r="S53" s="63">
        <v>0</v>
      </c>
    </row>
    <row r="54" spans="2:19" s="9" customFormat="1">
      <c r="B54" s="50" t="s">
        <v>44</v>
      </c>
      <c r="C54" s="32">
        <v>12.036</v>
      </c>
      <c r="D54" s="32">
        <v>13.074</v>
      </c>
      <c r="E54" s="32">
        <v>2.0068000000000001</v>
      </c>
      <c r="F54" s="32">
        <v>1.2238</v>
      </c>
      <c r="G54" s="62">
        <v>229.96070019999999</v>
      </c>
      <c r="H54" s="62">
        <v>40.639023340000001</v>
      </c>
      <c r="I54" s="62">
        <v>-44.32597655</v>
      </c>
      <c r="J54" s="64">
        <v>510.8</v>
      </c>
      <c r="K54" s="49">
        <v>4.28</v>
      </c>
      <c r="L54" s="51">
        <f>(18.5-15)/(900-200) * (G54-200)  + 15</f>
        <v>15.149803500999999</v>
      </c>
      <c r="M54" s="51">
        <f>(L54-10)*(628-J54)/(628-23.4) + 10</f>
        <v>10.998274843395965</v>
      </c>
      <c r="N54" s="49">
        <v>0</v>
      </c>
      <c r="O54" s="49">
        <v>0</v>
      </c>
      <c r="P54" s="47">
        <v>0</v>
      </c>
      <c r="Q54" s="47">
        <v>0</v>
      </c>
      <c r="R54" s="47">
        <v>0</v>
      </c>
      <c r="S54" s="63">
        <v>5</v>
      </c>
    </row>
    <row r="55" spans="2:19" s="9" customFormat="1">
      <c r="B55" s="50" t="s">
        <v>88</v>
      </c>
      <c r="C55" s="32">
        <v>11.802</v>
      </c>
      <c r="D55" s="32">
        <v>12.007</v>
      </c>
      <c r="E55" s="32">
        <v>0.54588000000000003</v>
      </c>
      <c r="F55" s="32">
        <v>0.65942999999999996</v>
      </c>
      <c r="G55" s="62">
        <v>218.8022905</v>
      </c>
      <c r="H55" s="62">
        <v>156.84213439999999</v>
      </c>
      <c r="I55" s="62">
        <v>-10.106973310000001</v>
      </c>
      <c r="J55" s="64">
        <v>510.8</v>
      </c>
      <c r="K55" s="49">
        <v>4.28</v>
      </c>
      <c r="L55" s="51">
        <f>(18.5-15)/(900-200) * (G55-200)  + 15</f>
        <v>15.0940114525</v>
      </c>
      <c r="M55" s="51">
        <f>(L55-10)*(628-J55)/(628-23.4) + 10</f>
        <v>10.987459712591797</v>
      </c>
      <c r="N55" s="49">
        <v>0</v>
      </c>
      <c r="O55" s="49">
        <v>0</v>
      </c>
      <c r="P55" s="47">
        <v>0</v>
      </c>
      <c r="Q55" s="47">
        <v>0</v>
      </c>
      <c r="R55" s="47">
        <v>0</v>
      </c>
      <c r="S55" s="63">
        <v>5</v>
      </c>
    </row>
    <row r="56" spans="2:19" s="9" customFormat="1">
      <c r="B56" s="50" t="s">
        <v>25</v>
      </c>
      <c r="C56" s="32">
        <v>17.510000000000002</v>
      </c>
      <c r="D56" s="32">
        <v>16.643000000000001</v>
      </c>
      <c r="E56" s="32">
        <v>1.2292000000000001</v>
      </c>
      <c r="F56" s="32">
        <v>0.25516</v>
      </c>
      <c r="G56" s="62">
        <v>370</v>
      </c>
      <c r="H56" s="62">
        <v>23.4</v>
      </c>
      <c r="I56" s="62">
        <v>4.8</v>
      </c>
      <c r="J56" s="64">
        <v>510.8</v>
      </c>
      <c r="K56" s="49">
        <v>4.28</v>
      </c>
      <c r="L56" s="51">
        <f>(18.5-15)/(900-200) * (G56-200)  + 15</f>
        <v>15.85</v>
      </c>
      <c r="M56" s="51">
        <f>(L56-10)*(628-J56)/(628-23.4) + 10</f>
        <v>11.134005954349984</v>
      </c>
      <c r="N56" s="49">
        <v>0</v>
      </c>
      <c r="O56" s="49">
        <v>0</v>
      </c>
      <c r="P56" s="47">
        <v>10</v>
      </c>
      <c r="Q56" s="47">
        <v>0</v>
      </c>
      <c r="R56" s="47">
        <v>2</v>
      </c>
      <c r="S56" s="63">
        <v>3</v>
      </c>
    </row>
    <row r="57" spans="2:19" s="9" customFormat="1">
      <c r="B57" s="50" t="s">
        <v>13</v>
      </c>
      <c r="C57" s="32">
        <v>13.252000000000001</v>
      </c>
      <c r="D57" s="32">
        <v>12.93</v>
      </c>
      <c r="E57" s="32">
        <v>0.89012000000000002</v>
      </c>
      <c r="F57" s="32">
        <v>0.63449</v>
      </c>
      <c r="G57" s="62">
        <v>236</v>
      </c>
      <c r="H57" s="62">
        <v>-119.17</v>
      </c>
      <c r="I57" s="62">
        <v>42.22</v>
      </c>
      <c r="J57" s="64">
        <v>510.8</v>
      </c>
      <c r="K57" s="49">
        <v>4.28</v>
      </c>
      <c r="L57" s="51">
        <f>(18.5-15)/(900-200) * (G57-200)  + 15</f>
        <v>15.18</v>
      </c>
      <c r="M57" s="51">
        <f>(L57-10)*(628-J57)/(628-23.4) + 10</f>
        <v>11.004128349321865</v>
      </c>
      <c r="N57" s="49">
        <v>0</v>
      </c>
      <c r="O57" s="49">
        <v>0</v>
      </c>
      <c r="P57" s="47">
        <v>0</v>
      </c>
      <c r="Q57" s="47">
        <v>0</v>
      </c>
      <c r="R57" s="47">
        <v>0</v>
      </c>
      <c r="S57" s="63">
        <v>5</v>
      </c>
    </row>
    <row r="58" spans="2:19" s="9" customFormat="1">
      <c r="B58" s="50" t="s">
        <v>16</v>
      </c>
      <c r="C58" s="32" t="s">
        <v>81</v>
      </c>
      <c r="D58" s="32" t="s">
        <v>81</v>
      </c>
      <c r="E58" s="32" t="s">
        <v>81</v>
      </c>
      <c r="F58" s="32" t="s">
        <v>81</v>
      </c>
      <c r="G58" s="62">
        <v>247</v>
      </c>
      <c r="H58" s="62">
        <v>179.23</v>
      </c>
      <c r="I58" s="62">
        <v>-38.19</v>
      </c>
      <c r="J58" s="64">
        <v>510.8</v>
      </c>
      <c r="K58" s="49">
        <v>4.28</v>
      </c>
      <c r="L58" s="51">
        <f>(18.5-15)/(900-200) * (G58-200)  + 15</f>
        <v>15.234999999999999</v>
      </c>
      <c r="M58" s="51">
        <f>(L58-10)*(628-J58)/(628-23.4) + 10</f>
        <v>11.014789943764473</v>
      </c>
      <c r="N58" s="49">
        <v>0</v>
      </c>
      <c r="O58" s="49">
        <v>1</v>
      </c>
      <c r="P58" s="47">
        <v>0</v>
      </c>
      <c r="Q58" s="47">
        <v>4</v>
      </c>
      <c r="R58" s="47">
        <v>0</v>
      </c>
      <c r="S58" s="63">
        <v>0</v>
      </c>
    </row>
    <row r="59" spans="2:19" s="9" customFormat="1">
      <c r="B59" s="50" t="s">
        <v>24</v>
      </c>
      <c r="C59" s="32">
        <v>18.876999999999999</v>
      </c>
      <c r="D59" s="32">
        <v>16.36</v>
      </c>
      <c r="E59" s="32">
        <v>0</v>
      </c>
      <c r="F59" s="32">
        <v>0</v>
      </c>
      <c r="G59" s="62">
        <v>326</v>
      </c>
      <c r="H59" s="62">
        <v>0.5</v>
      </c>
      <c r="I59" s="62">
        <v>0.8</v>
      </c>
      <c r="J59" s="64">
        <v>510.8</v>
      </c>
      <c r="K59" s="49">
        <v>4.28</v>
      </c>
      <c r="L59" s="51">
        <f>(18.5-15)/(900-200) * (G59-200)  + 15</f>
        <v>15.63</v>
      </c>
      <c r="M59" s="51">
        <f>(L59-10)*(628-J59)/(628-23.4) + 10</f>
        <v>11.091359576579556</v>
      </c>
      <c r="N59" s="49">
        <v>0</v>
      </c>
      <c r="O59" s="49">
        <v>0</v>
      </c>
      <c r="P59" s="47">
        <v>0</v>
      </c>
      <c r="Q59" s="47">
        <v>5</v>
      </c>
      <c r="R59" s="47">
        <v>0</v>
      </c>
      <c r="S59" s="63">
        <v>6</v>
      </c>
    </row>
    <row r="60" spans="2:19" s="9" customFormat="1">
      <c r="B60" s="50" t="s">
        <v>46</v>
      </c>
      <c r="C60" s="32">
        <v>13.254</v>
      </c>
      <c r="D60" s="32">
        <v>12.276</v>
      </c>
      <c r="E60" s="32">
        <v>1.7208000000000001</v>
      </c>
      <c r="F60" s="32">
        <v>0.47537000000000001</v>
      </c>
      <c r="G60" s="62">
        <v>264</v>
      </c>
      <c r="H60" s="62">
        <v>112.77</v>
      </c>
      <c r="I60" s="62">
        <v>-31.25</v>
      </c>
      <c r="J60" s="64">
        <v>510.8</v>
      </c>
      <c r="K60" s="49">
        <v>4.28</v>
      </c>
      <c r="L60" s="51">
        <f>(18.5-15)/(900-200) * (G60-200)  + 15</f>
        <v>15.32</v>
      </c>
      <c r="M60" s="51">
        <f>(L60-10)*(628-J60)/(628-23.4) + 10</f>
        <v>11.031266953357592</v>
      </c>
      <c r="N60" s="49">
        <v>0</v>
      </c>
      <c r="O60" s="49">
        <v>0</v>
      </c>
      <c r="P60" s="47">
        <v>1</v>
      </c>
      <c r="Q60" s="47">
        <v>0</v>
      </c>
      <c r="R60" s="47">
        <v>0</v>
      </c>
      <c r="S60" s="63">
        <v>7</v>
      </c>
    </row>
    <row r="61" spans="2:19" s="9" customFormat="1">
      <c r="B61" s="50" t="s">
        <v>28</v>
      </c>
      <c r="C61" s="32">
        <v>10.803000000000001</v>
      </c>
      <c r="D61" s="32">
        <v>12.257</v>
      </c>
      <c r="E61" s="32">
        <v>1.5158</v>
      </c>
      <c r="F61" s="32">
        <v>1.3056000000000001</v>
      </c>
      <c r="G61" s="62">
        <v>450</v>
      </c>
      <c r="H61" s="62">
        <v>24</v>
      </c>
      <c r="I61" s="62">
        <v>-53.5</v>
      </c>
      <c r="J61" s="64">
        <v>510.8</v>
      </c>
      <c r="K61" s="49">
        <v>4.28</v>
      </c>
      <c r="L61" s="51">
        <f>(18.5-15)/(900-200) * (G61-200)  + 15</f>
        <v>16.25</v>
      </c>
      <c r="M61" s="51">
        <f>(L61-10)*(628-J61)/(628-23.4) + 10</f>
        <v>11.211544823023486</v>
      </c>
      <c r="N61" s="49">
        <v>0</v>
      </c>
      <c r="O61" s="49">
        <v>0</v>
      </c>
      <c r="P61" s="47">
        <v>0</v>
      </c>
      <c r="Q61" s="47">
        <v>0</v>
      </c>
      <c r="R61" s="47">
        <v>0</v>
      </c>
      <c r="S61" s="63">
        <v>21</v>
      </c>
    </row>
    <row r="62" spans="2:19" s="9" customFormat="1">
      <c r="B62" s="50" t="s">
        <v>69</v>
      </c>
      <c r="C62" s="32" t="s">
        <v>81</v>
      </c>
      <c r="D62" s="32" t="s">
        <v>81</v>
      </c>
      <c r="E62" s="32" t="s">
        <v>81</v>
      </c>
      <c r="F62" s="32" t="s">
        <v>81</v>
      </c>
      <c r="G62" s="62">
        <v>205.59258790000001</v>
      </c>
      <c r="H62" s="62">
        <v>-166.04531040000001</v>
      </c>
      <c r="I62" s="62">
        <v>-35.361389090000003</v>
      </c>
      <c r="J62" s="64">
        <v>510.8</v>
      </c>
      <c r="K62" s="49">
        <v>4.28</v>
      </c>
      <c r="L62" s="51">
        <f>(18.5-15)/(900-200) * (G62-200)  + 15</f>
        <v>15.0279629395</v>
      </c>
      <c r="M62" s="51">
        <f>(L62-10)*(628-J62)/(628-23.4) + 10</f>
        <v>10.974656395152829</v>
      </c>
      <c r="N62" s="49">
        <v>0</v>
      </c>
      <c r="O62" s="49">
        <v>1</v>
      </c>
      <c r="P62" s="47">
        <v>1</v>
      </c>
      <c r="Q62" s="47">
        <v>4</v>
      </c>
      <c r="R62" s="47">
        <v>0</v>
      </c>
      <c r="S62" s="63">
        <v>0</v>
      </c>
    </row>
    <row r="63" spans="2:19" s="9" customFormat="1">
      <c r="B63" s="50" t="s">
        <v>89</v>
      </c>
      <c r="C63" s="32">
        <v>16.047999999999998</v>
      </c>
      <c r="D63" s="32">
        <v>16.588000000000001</v>
      </c>
      <c r="E63" s="32">
        <v>2.0823</v>
      </c>
      <c r="F63" s="32">
        <v>1.6387</v>
      </c>
      <c r="G63" s="62">
        <v>275.67270359999998</v>
      </c>
      <c r="H63" s="62">
        <v>-108.52470820000001</v>
      </c>
      <c r="I63" s="62">
        <v>-28.106469400000002</v>
      </c>
      <c r="J63" s="64">
        <v>510.8</v>
      </c>
      <c r="K63" s="49">
        <v>4.28</v>
      </c>
      <c r="L63" s="51">
        <f>(18.5-15)/(900-200) * (G63-200)  + 15</f>
        <v>15.378363518</v>
      </c>
      <c r="M63" s="51">
        <f>(L63-10)*(628-J63)/(628-23.4) + 10</f>
        <v>11.042580556251405</v>
      </c>
      <c r="N63" s="49">
        <v>0</v>
      </c>
      <c r="O63" s="49">
        <v>0</v>
      </c>
      <c r="P63" s="47">
        <v>1</v>
      </c>
      <c r="Q63" s="47">
        <v>0</v>
      </c>
      <c r="R63" s="47">
        <v>0</v>
      </c>
      <c r="S63" s="63">
        <v>7</v>
      </c>
    </row>
    <row r="64" spans="2:19" s="9" customFormat="1">
      <c r="B64" s="50" t="s">
        <v>12</v>
      </c>
      <c r="C64" s="32">
        <v>15.153</v>
      </c>
      <c r="D64" s="32">
        <v>12.826000000000001</v>
      </c>
      <c r="E64" s="32">
        <v>0.94594</v>
      </c>
      <c r="F64" s="32">
        <v>0.92867</v>
      </c>
      <c r="G64" s="62">
        <v>231</v>
      </c>
      <c r="H64" s="62">
        <v>104.81</v>
      </c>
      <c r="I64" s="62">
        <v>-11.46</v>
      </c>
      <c r="J64" s="64">
        <v>510.8</v>
      </c>
      <c r="K64" s="49">
        <v>4.28</v>
      </c>
      <c r="L64" s="51">
        <f>(18.5-15)/(900-200) * (G64-200)  + 15</f>
        <v>15.154999999999999</v>
      </c>
      <c r="M64" s="51">
        <f>(L64-10)*(628-J64)/(628-23.4) + 10</f>
        <v>10.999282170029771</v>
      </c>
      <c r="N64" s="49">
        <v>0</v>
      </c>
      <c r="O64" s="49">
        <v>0</v>
      </c>
      <c r="P64" s="47">
        <v>0</v>
      </c>
      <c r="Q64" s="47">
        <v>0</v>
      </c>
      <c r="R64" s="47">
        <v>0</v>
      </c>
      <c r="S64" s="63">
        <v>6</v>
      </c>
    </row>
    <row r="65" spans="2:19" s="9" customFormat="1">
      <c r="B65" s="50" t="s">
        <v>11</v>
      </c>
      <c r="C65" s="32">
        <v>15.726000000000001</v>
      </c>
      <c r="D65" s="32">
        <v>13.677</v>
      </c>
      <c r="E65" s="32">
        <v>0.77231000000000005</v>
      </c>
      <c r="F65" s="32">
        <v>0.33522999999999997</v>
      </c>
      <c r="G65" s="62">
        <v>225</v>
      </c>
      <c r="H65" s="62">
        <v>-99.59</v>
      </c>
      <c r="I65" s="62">
        <v>57.68</v>
      </c>
      <c r="J65" s="64">
        <v>510.8</v>
      </c>
      <c r="K65" s="49">
        <v>4.28</v>
      </c>
      <c r="L65" s="51">
        <f>(18.5-15)/(900-200) * (G65-200)  + 15</f>
        <v>15.125</v>
      </c>
      <c r="M65" s="51">
        <f>(L65-10)*(628-J65)/(628-23.4) + 10</f>
        <v>10.993466754879259</v>
      </c>
      <c r="N65" s="49">
        <v>0</v>
      </c>
      <c r="O65" s="49">
        <v>0</v>
      </c>
      <c r="P65" s="47">
        <v>0</v>
      </c>
      <c r="Q65" s="47">
        <v>0</v>
      </c>
      <c r="R65" s="47">
        <v>0</v>
      </c>
      <c r="S65" s="63">
        <v>5</v>
      </c>
    </row>
    <row r="66" spans="2:19" s="9" customFormat="1">
      <c r="B66" s="50" t="s">
        <v>9</v>
      </c>
      <c r="C66" s="32">
        <v>12.65</v>
      </c>
      <c r="D66" s="32">
        <v>14.092000000000001</v>
      </c>
      <c r="E66" s="32">
        <v>0.93472</v>
      </c>
      <c r="F66" s="32">
        <v>0.35829</v>
      </c>
      <c r="G66" s="62">
        <v>211.55763809999999</v>
      </c>
      <c r="H66" s="62">
        <v>-7.0547085300000001</v>
      </c>
      <c r="I66" s="62">
        <v>-22.484798009999999</v>
      </c>
      <c r="J66" s="64">
        <v>510.8</v>
      </c>
      <c r="K66" s="49">
        <v>4.28</v>
      </c>
      <c r="L66" s="51">
        <f>(18.5-15)/(900-200) * (G66-200)  + 15</f>
        <v>15.0577881905</v>
      </c>
      <c r="M66" s="51">
        <f>(L66-10)*(628-J66)/(628-23.4) + 10</f>
        <v>10.980437935703936</v>
      </c>
      <c r="N66" s="49">
        <v>0</v>
      </c>
      <c r="O66" s="49">
        <v>0</v>
      </c>
      <c r="P66" s="47">
        <v>1</v>
      </c>
      <c r="Q66" s="47">
        <v>0</v>
      </c>
      <c r="R66" s="47">
        <v>2</v>
      </c>
      <c r="S66" s="63">
        <v>3</v>
      </c>
    </row>
    <row r="67" spans="2:19" s="9" customFormat="1">
      <c r="B67" s="50" t="s">
        <v>0</v>
      </c>
      <c r="C67" s="32">
        <v>16.902999999999999</v>
      </c>
      <c r="D67" s="32">
        <v>15.417999999999999</v>
      </c>
      <c r="E67" s="32">
        <v>1.6668000000000001</v>
      </c>
      <c r="F67" s="32">
        <v>1.0467</v>
      </c>
      <c r="G67" s="62">
        <v>223</v>
      </c>
      <c r="H67" s="62">
        <v>-54.995242660000002</v>
      </c>
      <c r="I67" s="62">
        <v>-44.52003397</v>
      </c>
      <c r="J67" s="64">
        <v>510.8</v>
      </c>
      <c r="K67" s="49">
        <v>4.28</v>
      </c>
      <c r="L67" s="51">
        <f>(18.5-15)/(900-200) * (G67-200)  + 15</f>
        <v>15.115</v>
      </c>
      <c r="M67" s="51">
        <f>(L67-10)*(628-J67)/(628-23.4) + 10</f>
        <v>10.991528283162422</v>
      </c>
      <c r="N67" s="49">
        <v>0</v>
      </c>
      <c r="O67" s="49">
        <v>0</v>
      </c>
      <c r="P67" s="47">
        <v>0</v>
      </c>
      <c r="Q67" s="47">
        <v>0</v>
      </c>
      <c r="R67" s="47">
        <v>0</v>
      </c>
      <c r="S67" s="63">
        <v>5</v>
      </c>
    </row>
    <row r="68" spans="2:19" s="9" customFormat="1">
      <c r="B68" s="50" t="s">
        <v>7</v>
      </c>
      <c r="C68" s="32">
        <v>12.39</v>
      </c>
      <c r="D68" s="32">
        <v>12.224</v>
      </c>
      <c r="E68" s="32">
        <v>0.84936</v>
      </c>
      <c r="F68" s="32">
        <v>1.2226999999999999</v>
      </c>
      <c r="G68" s="62">
        <v>207.02805839999999</v>
      </c>
      <c r="H68" s="62">
        <v>120.09163239999999</v>
      </c>
      <c r="I68" s="62">
        <v>70.355194510000004</v>
      </c>
      <c r="J68" s="64">
        <v>510.8</v>
      </c>
      <c r="K68" s="49">
        <v>4.28</v>
      </c>
      <c r="L68" s="51">
        <f>(18.5-15)/(900-200) * (G68-200)  + 15</f>
        <v>15.035140291999999</v>
      </c>
      <c r="M68" s="51">
        <f>(L68-10)*(628-J68)/(628-23.4) + 10</f>
        <v>10.97604770463513</v>
      </c>
      <c r="N68" s="49">
        <v>0</v>
      </c>
      <c r="O68" s="49">
        <v>0</v>
      </c>
      <c r="P68" s="47">
        <v>0</v>
      </c>
      <c r="Q68" s="47">
        <v>0</v>
      </c>
      <c r="R68" s="47">
        <v>0</v>
      </c>
      <c r="S68" s="63">
        <v>5</v>
      </c>
    </row>
    <row r="69" spans="2:19" s="9" customFormat="1">
      <c r="B69" s="50" t="s">
        <v>90</v>
      </c>
      <c r="C69" s="32">
        <v>15.435</v>
      </c>
      <c r="D69" s="32">
        <v>16.658000000000001</v>
      </c>
      <c r="E69" s="32">
        <v>1.3057000000000001</v>
      </c>
      <c r="F69" s="32">
        <v>0.34995999999999999</v>
      </c>
      <c r="G69" s="62">
        <v>420</v>
      </c>
      <c r="H69" s="62">
        <v>16.8</v>
      </c>
      <c r="I69" s="62">
        <v>35.700000000000003</v>
      </c>
      <c r="J69" s="64">
        <v>510.8</v>
      </c>
      <c r="K69" s="49">
        <v>4.28</v>
      </c>
      <c r="L69" s="51">
        <f>(18.5-15)/(900-200) * (G69-200)  + 15</f>
        <v>16.100000000000001</v>
      </c>
      <c r="M69" s="51">
        <f>(L69-10)*(628-J69)/(628-23.4) + 10</f>
        <v>11.182467747270923</v>
      </c>
      <c r="N69" s="49">
        <v>0</v>
      </c>
      <c r="O69" s="49">
        <v>0</v>
      </c>
      <c r="P69" s="47">
        <v>12</v>
      </c>
      <c r="Q69" s="47">
        <v>0</v>
      </c>
      <c r="R69" s="47">
        <v>9</v>
      </c>
      <c r="S69" s="63">
        <v>3</v>
      </c>
    </row>
    <row r="70" spans="2:19" s="9" customFormat="1">
      <c r="B70" s="50" t="s">
        <v>22</v>
      </c>
      <c r="C70" s="32">
        <v>12.912000000000001</v>
      </c>
      <c r="D70" s="32">
        <v>14.005000000000001</v>
      </c>
      <c r="E70" s="32">
        <v>1.0215000000000001</v>
      </c>
      <c r="F70" s="32">
        <v>0.80306</v>
      </c>
      <c r="G70" s="62">
        <v>282</v>
      </c>
      <c r="H70" s="62">
        <v>109.71</v>
      </c>
      <c r="I70" s="62">
        <v>-68.59</v>
      </c>
      <c r="J70" s="64">
        <v>510.8</v>
      </c>
      <c r="K70" s="49">
        <v>4.28</v>
      </c>
      <c r="L70" s="51">
        <f>(18.5-15)/(900-200) * (G70-200)  + 15</f>
        <v>15.41</v>
      </c>
      <c r="M70" s="51">
        <f>(L70-10)*(628-J70)/(628-23.4) + 10</f>
        <v>11.04871319880913</v>
      </c>
      <c r="N70" s="49">
        <v>0</v>
      </c>
      <c r="O70" s="49">
        <v>1</v>
      </c>
      <c r="P70" s="47">
        <v>0</v>
      </c>
      <c r="Q70" s="47">
        <v>2</v>
      </c>
      <c r="R70" s="47">
        <v>0</v>
      </c>
      <c r="S70" s="63">
        <v>6</v>
      </c>
    </row>
    <row r="71" spans="2:19" s="9" customFormat="1">
      <c r="B71" s="46" t="s">
        <v>91</v>
      </c>
      <c r="C71" s="33">
        <v>12.993</v>
      </c>
      <c r="D71" s="33">
        <v>13.037000000000001</v>
      </c>
      <c r="E71" s="33">
        <v>1.0975999999999999</v>
      </c>
      <c r="F71" s="33">
        <v>0.73663999999999996</v>
      </c>
      <c r="G71" s="48">
        <v>200</v>
      </c>
      <c r="H71" s="48">
        <v>105.22946229999999</v>
      </c>
      <c r="I71" s="48">
        <v>34.504561969999997</v>
      </c>
      <c r="J71" s="65">
        <v>510.8</v>
      </c>
      <c r="K71" s="49">
        <v>4.28</v>
      </c>
      <c r="L71" s="51">
        <f>(18.5-15)/(900-200) * (G71-200)  + 15</f>
        <v>15</v>
      </c>
      <c r="M71" s="51">
        <f>(L71-10)*(628-J71)/(628-23.4) + 10</f>
        <v>10.96923585841879</v>
      </c>
      <c r="N71" s="47">
        <v>0</v>
      </c>
      <c r="O71" s="47">
        <v>0</v>
      </c>
      <c r="P71" s="47">
        <v>0</v>
      </c>
      <c r="Q71" s="47">
        <v>0</v>
      </c>
      <c r="R71" s="47">
        <v>0</v>
      </c>
      <c r="S71" s="63">
        <v>4</v>
      </c>
    </row>
    <row r="72" spans="2:19" s="9" customFormat="1">
      <c r="B72" s="50" t="s">
        <v>93</v>
      </c>
      <c r="C72" s="32">
        <v>11.21</v>
      </c>
      <c r="D72" s="32">
        <v>11.381</v>
      </c>
      <c r="E72" s="32">
        <v>0.22264999999999999</v>
      </c>
      <c r="F72" s="32">
        <v>0.32951000000000003</v>
      </c>
      <c r="G72" s="62">
        <v>220</v>
      </c>
      <c r="H72" s="62">
        <v>147.4</v>
      </c>
      <c r="I72" s="62">
        <v>-37.25</v>
      </c>
      <c r="J72" s="64">
        <v>510.8</v>
      </c>
      <c r="K72" s="49">
        <v>4.28</v>
      </c>
      <c r="L72" s="51">
        <f>(18.5-15)/(900-200) * (G72-200)  + 15</f>
        <v>15.1</v>
      </c>
      <c r="M72" s="51">
        <f>(L72-10)*(628-J72)/(628-23.4) + 10</f>
        <v>10.988620575587165</v>
      </c>
      <c r="N72" s="49">
        <v>0</v>
      </c>
      <c r="O72" s="49">
        <v>0</v>
      </c>
      <c r="P72" s="47">
        <v>0</v>
      </c>
      <c r="Q72" s="47">
        <v>2</v>
      </c>
      <c r="R72" s="47">
        <v>0</v>
      </c>
      <c r="S72" s="63">
        <v>2</v>
      </c>
    </row>
    <row r="73" spans="2:19" s="9" customFormat="1">
      <c r="B73" s="46" t="s">
        <v>94</v>
      </c>
      <c r="C73" s="32">
        <v>12.766999999999999</v>
      </c>
      <c r="D73" s="32">
        <v>12.502000000000001</v>
      </c>
      <c r="E73" s="32">
        <v>2.0649999999999999</v>
      </c>
      <c r="F73" s="32">
        <v>1.5823</v>
      </c>
      <c r="G73" s="48">
        <v>500</v>
      </c>
      <c r="H73" s="48">
        <v>179</v>
      </c>
      <c r="I73" s="48">
        <v>49.4</v>
      </c>
      <c r="J73" s="65">
        <v>510.8</v>
      </c>
      <c r="K73" s="49">
        <v>4.28</v>
      </c>
      <c r="L73" s="51">
        <f>(18.5-15)/(900-200) * (G73-200)  + 15</f>
        <v>16.5</v>
      </c>
      <c r="M73" s="51">
        <f>(L73-10)*(628-J73)/(628-23.4) + 10</f>
        <v>11.260006615944427</v>
      </c>
      <c r="N73" s="47">
        <v>0</v>
      </c>
      <c r="O73" s="47">
        <v>0</v>
      </c>
      <c r="P73" s="47">
        <v>0</v>
      </c>
      <c r="Q73" s="47">
        <v>0</v>
      </c>
      <c r="R73" s="47">
        <v>0</v>
      </c>
      <c r="S73" s="63">
        <v>21</v>
      </c>
    </row>
    <row r="74" spans="2:19" s="9" customFormat="1">
      <c r="B74" s="50" t="s">
        <v>96</v>
      </c>
      <c r="C74" s="32">
        <v>13.595000000000001</v>
      </c>
      <c r="D74" s="32">
        <v>12.478</v>
      </c>
      <c r="E74" s="32">
        <v>1.4504999999999999</v>
      </c>
      <c r="F74" s="32">
        <v>1.3181</v>
      </c>
      <c r="G74" s="62">
        <v>241.64514560000001</v>
      </c>
      <c r="H74" s="62">
        <v>167.8214759</v>
      </c>
      <c r="I74" s="62">
        <v>-3.195686099</v>
      </c>
      <c r="J74" s="64">
        <v>510.8</v>
      </c>
      <c r="K74" s="49">
        <v>4.28</v>
      </c>
      <c r="L74" s="51">
        <f>(18.5-15)/(900-200) * (G74-200)  + 15</f>
        <v>15.208225728</v>
      </c>
      <c r="M74" s="51">
        <f>(L74-10)*(628-J74)/(628-23.4) + 10</f>
        <v>11.009599826863381</v>
      </c>
      <c r="N74" s="49">
        <v>0</v>
      </c>
      <c r="O74" s="49">
        <v>0</v>
      </c>
      <c r="P74" s="47">
        <v>0</v>
      </c>
      <c r="Q74" s="47">
        <v>0</v>
      </c>
      <c r="R74" s="47">
        <v>0</v>
      </c>
      <c r="S74" s="63">
        <v>6</v>
      </c>
    </row>
    <row r="75" spans="2:19">
      <c r="B75" s="50" t="s">
        <v>97</v>
      </c>
      <c r="C75" s="32">
        <v>13.744999999999999</v>
      </c>
      <c r="D75" s="32">
        <v>13.627000000000001</v>
      </c>
      <c r="E75" s="32">
        <v>1.7790999999999999</v>
      </c>
      <c r="F75" s="32">
        <v>1.6365000000000001</v>
      </c>
      <c r="G75" s="62">
        <v>280</v>
      </c>
      <c r="H75" s="62">
        <v>104.8583658</v>
      </c>
      <c r="I75" s="62">
        <v>61.234055060000003</v>
      </c>
      <c r="J75" s="64">
        <v>510.8</v>
      </c>
      <c r="K75" s="49">
        <v>4.28</v>
      </c>
      <c r="L75" s="51">
        <f>(18.5-15)/(900-200) * (G75-200)  + 15</f>
        <v>15.4</v>
      </c>
      <c r="M75" s="51">
        <f>(L75-10)*(628-J75)/(628-23.4) + 10</f>
        <v>11.046774727092293</v>
      </c>
      <c r="N75" s="49">
        <v>0</v>
      </c>
      <c r="O75" s="49">
        <v>0</v>
      </c>
      <c r="P75" s="47">
        <v>0</v>
      </c>
      <c r="Q75" s="47">
        <v>0</v>
      </c>
      <c r="R75" s="47">
        <v>0</v>
      </c>
      <c r="S75" s="63">
        <v>9</v>
      </c>
    </row>
    <row r="76" spans="2:19">
      <c r="B76" s="50" t="s">
        <v>27</v>
      </c>
      <c r="C76" s="32">
        <v>17.686</v>
      </c>
      <c r="D76" s="32">
        <v>16.608000000000001</v>
      </c>
      <c r="E76" s="32">
        <v>1.6843999999999999</v>
      </c>
      <c r="F76" s="32">
        <v>0.35002</v>
      </c>
      <c r="G76" s="62">
        <v>410</v>
      </c>
      <c r="H76" s="62">
        <v>3.1</v>
      </c>
      <c r="I76" s="62">
        <v>14.2</v>
      </c>
      <c r="J76" s="64">
        <v>510.8</v>
      </c>
      <c r="K76" s="49">
        <v>4.28</v>
      </c>
      <c r="L76" s="51">
        <f>(18.5-15)/(900-200) * (G76-200)  + 15</f>
        <v>16.05</v>
      </c>
      <c r="M76" s="51">
        <f>(L76-10)*(628-J76)/(628-23.4) + 10</f>
        <v>11.172775388686736</v>
      </c>
      <c r="N76" s="49">
        <v>0</v>
      </c>
      <c r="O76" s="49">
        <v>0</v>
      </c>
      <c r="P76" s="47">
        <v>7</v>
      </c>
      <c r="Q76" s="47">
        <v>0</v>
      </c>
      <c r="R76" s="47">
        <v>2</v>
      </c>
      <c r="S76" s="63">
        <v>8</v>
      </c>
    </row>
    <row r="77" spans="2:19" s="9" customFormat="1">
      <c r="B77" s="50" t="s">
        <v>18</v>
      </c>
      <c r="C77" s="32" t="s">
        <v>81</v>
      </c>
      <c r="D77" s="32" t="s">
        <v>81</v>
      </c>
      <c r="E77" s="32" t="s">
        <v>81</v>
      </c>
      <c r="F77" s="32" t="s">
        <v>81</v>
      </c>
      <c r="G77" s="62">
        <v>255</v>
      </c>
      <c r="H77" s="62">
        <v>176.24</v>
      </c>
      <c r="I77" s="62">
        <v>-47.08</v>
      </c>
      <c r="J77" s="64">
        <v>510.8</v>
      </c>
      <c r="K77" s="49">
        <v>4.28</v>
      </c>
      <c r="L77" s="51">
        <f>(18.5-15)/(900-200) * (G77-200)  + 15</f>
        <v>15.275</v>
      </c>
      <c r="M77" s="51">
        <f>(L77-10)*(628-J77)/(628-23.4) + 10</f>
        <v>11.022543830631822</v>
      </c>
      <c r="N77" s="49">
        <v>0</v>
      </c>
      <c r="O77" s="49">
        <v>1</v>
      </c>
      <c r="P77" s="47">
        <v>0</v>
      </c>
      <c r="Q77" s="47">
        <v>6</v>
      </c>
      <c r="R77" s="47">
        <v>0</v>
      </c>
      <c r="S77" s="63">
        <v>0</v>
      </c>
    </row>
    <row r="78" spans="2:19" ht="17" thickBot="1">
      <c r="B78" s="52" t="s">
        <v>32</v>
      </c>
      <c r="C78" s="34">
        <v>14.587</v>
      </c>
      <c r="D78" s="34">
        <v>13.295999999999999</v>
      </c>
      <c r="E78" s="34">
        <v>1.1459999999999999</v>
      </c>
      <c r="F78" s="34">
        <v>0.64468999999999999</v>
      </c>
      <c r="G78" s="54">
        <v>205.00453450000001</v>
      </c>
      <c r="H78" s="54">
        <v>-108.36121730000001</v>
      </c>
      <c r="I78" s="54">
        <v>40.214909939999998</v>
      </c>
      <c r="J78" s="69">
        <v>510.8</v>
      </c>
      <c r="K78" s="49">
        <v>4.28</v>
      </c>
      <c r="L78" s="56">
        <f>(18.5-15)/(900-200) * (G78-200)  + 15</f>
        <v>15.0250226725</v>
      </c>
      <c r="M78" s="56">
        <f>(L78-10)*(628-J78)/(628-23.4) + 10</f>
        <v>10.974086432710884</v>
      </c>
      <c r="N78" s="53">
        <v>0</v>
      </c>
      <c r="O78" s="53">
        <v>0</v>
      </c>
      <c r="P78" s="53">
        <v>0</v>
      </c>
      <c r="Q78" s="53">
        <v>0</v>
      </c>
      <c r="R78" s="53">
        <v>0</v>
      </c>
      <c r="S78" s="68">
        <v>5</v>
      </c>
    </row>
    <row r="79" spans="2:19">
      <c r="L79" s="22"/>
      <c r="M79" s="22"/>
    </row>
  </sheetData>
  <sortState ref="B2:S78">
    <sortCondition descending="1" ref="N2:N78"/>
  </sortState>
  <pageMargins left="0.7" right="0.7" top="0.75" bottom="0.75" header="0.3" footer="0.3"/>
  <pageSetup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8039C-C7CB-3548-B0CC-9E988E65318B}">
  <dimension ref="A1:V65"/>
  <sheetViews>
    <sheetView zoomScale="50" zoomScaleNormal="190" workbookViewId="0">
      <selection activeCell="P1" sqref="P1:P1048576"/>
    </sheetView>
  </sheetViews>
  <sheetFormatPr baseColWidth="10" defaultRowHeight="16"/>
  <cols>
    <col min="1" max="1" width="10.83203125" style="29"/>
    <col min="2" max="2" width="20.33203125" customWidth="1"/>
    <col min="3" max="5" width="11" bestFit="1" customWidth="1"/>
    <col min="7" max="9" width="11" bestFit="1" customWidth="1"/>
    <col min="10" max="10" width="12.6640625" bestFit="1" customWidth="1"/>
    <col min="14" max="15" width="11" bestFit="1" customWidth="1"/>
    <col min="20" max="20" width="8.1640625" bestFit="1" customWidth="1"/>
    <col min="21" max="21" width="7.1640625" bestFit="1" customWidth="1"/>
    <col min="22" max="22" width="8.1640625" bestFit="1" customWidth="1"/>
    <col min="23" max="23" width="7.1640625" bestFit="1" customWidth="1"/>
    <col min="24" max="24" width="8.1640625" bestFit="1" customWidth="1"/>
    <col min="25" max="34" width="7.1640625" bestFit="1" customWidth="1"/>
    <col min="61" max="65" width="7.1640625" bestFit="1" customWidth="1"/>
  </cols>
  <sheetData>
    <row r="1" spans="1:22" ht="85">
      <c r="B1" s="3" t="s">
        <v>33</v>
      </c>
      <c r="C1" s="11" t="s">
        <v>41</v>
      </c>
      <c r="D1" s="12" t="s">
        <v>39</v>
      </c>
      <c r="E1" s="11" t="s">
        <v>42</v>
      </c>
      <c r="F1" s="12" t="s">
        <v>40</v>
      </c>
      <c r="G1" s="4" t="s">
        <v>34</v>
      </c>
      <c r="H1" s="5" t="s">
        <v>35</v>
      </c>
      <c r="I1" s="5" t="s">
        <v>36</v>
      </c>
      <c r="J1" s="6" t="s">
        <v>37</v>
      </c>
      <c r="K1" s="7" t="s">
        <v>38</v>
      </c>
      <c r="L1" s="8" t="s">
        <v>80</v>
      </c>
      <c r="M1" s="8" t="s">
        <v>79</v>
      </c>
      <c r="N1" s="71" t="s">
        <v>43</v>
      </c>
      <c r="O1" s="71" t="s">
        <v>82</v>
      </c>
      <c r="P1" s="71" t="s">
        <v>83</v>
      </c>
      <c r="Q1" s="71" t="s">
        <v>84</v>
      </c>
      <c r="R1" s="71" t="s">
        <v>85</v>
      </c>
      <c r="S1" s="72" t="s">
        <v>86</v>
      </c>
    </row>
    <row r="2" spans="1:22" s="9" customFormat="1">
      <c r="A2" s="21"/>
      <c r="B2" s="10" t="s">
        <v>2</v>
      </c>
      <c r="C2" s="33">
        <v>11.646000000000001</v>
      </c>
      <c r="D2" s="33">
        <v>12.869</v>
      </c>
      <c r="E2" s="33">
        <v>1.4571000000000001</v>
      </c>
      <c r="F2" s="33">
        <v>1.6493</v>
      </c>
      <c r="G2" s="23">
        <v>377</v>
      </c>
      <c r="H2" s="23">
        <v>124.36</v>
      </c>
      <c r="I2" s="23">
        <v>-80.59</v>
      </c>
      <c r="J2" s="15">
        <v>445.3</v>
      </c>
      <c r="K2" s="15">
        <v>4.26</v>
      </c>
      <c r="L2" s="14">
        <f>(18.5-15)/(900-200) * (G2-200)  + 15</f>
        <v>15.885</v>
      </c>
      <c r="M2" s="14">
        <f>(L2-10)*(628-J2)/(628-23.4) + 10</f>
        <v>11.778348494872644</v>
      </c>
      <c r="N2" s="15">
        <v>1</v>
      </c>
      <c r="O2" s="15">
        <v>1</v>
      </c>
      <c r="P2" s="33">
        <v>0</v>
      </c>
      <c r="Q2" s="33">
        <v>5</v>
      </c>
      <c r="R2" s="33">
        <v>0</v>
      </c>
      <c r="S2" s="73">
        <v>9</v>
      </c>
      <c r="T2"/>
      <c r="V2" s="37"/>
    </row>
    <row r="3" spans="1:22">
      <c r="A3" s="21"/>
      <c r="B3" s="10" t="s">
        <v>59</v>
      </c>
      <c r="C3" s="33">
        <v>13.699</v>
      </c>
      <c r="D3" s="33">
        <v>14.103999999999999</v>
      </c>
      <c r="E3" s="33">
        <v>0.46840999999999999</v>
      </c>
      <c r="F3" s="33">
        <v>0.57225999999999999</v>
      </c>
      <c r="G3" s="23">
        <v>492</v>
      </c>
      <c r="H3" s="23">
        <v>-151.47999999999999</v>
      </c>
      <c r="I3" s="23">
        <v>-36.090000000000003</v>
      </c>
      <c r="J3" s="15">
        <v>196.2</v>
      </c>
      <c r="K3" s="15">
        <v>4.1399999999999997</v>
      </c>
      <c r="L3" s="14">
        <f>(18.5-15)/(900-200) * (G3-200)  + 15</f>
        <v>16.46</v>
      </c>
      <c r="M3" s="14">
        <f>(L3-10)*(628-J3)/(628-23.4) + 10</f>
        <v>14.61367515712868</v>
      </c>
      <c r="N3" s="15">
        <v>1</v>
      </c>
      <c r="O3" s="15">
        <v>1</v>
      </c>
      <c r="P3" s="33">
        <v>1</v>
      </c>
      <c r="Q3" s="33">
        <v>17</v>
      </c>
      <c r="R3" s="33">
        <v>0</v>
      </c>
      <c r="S3" s="73">
        <v>8</v>
      </c>
      <c r="U3" s="9"/>
      <c r="V3" s="37"/>
    </row>
    <row r="4" spans="1:22">
      <c r="A4" s="20"/>
      <c r="B4" s="10" t="s">
        <v>75</v>
      </c>
      <c r="C4" s="33">
        <v>12.954000000000001</v>
      </c>
      <c r="D4" s="33">
        <v>12.451000000000001</v>
      </c>
      <c r="E4" s="33">
        <v>1.4192</v>
      </c>
      <c r="F4" s="33">
        <v>0.96289999999999998</v>
      </c>
      <c r="G4" s="23">
        <v>334</v>
      </c>
      <c r="H4" s="23">
        <v>-146.58000000000001</v>
      </c>
      <c r="I4" s="23">
        <v>58.88</v>
      </c>
      <c r="J4" s="15">
        <v>547.20000000000005</v>
      </c>
      <c r="K4" s="15">
        <v>4.29</v>
      </c>
      <c r="L4" s="14">
        <f>(18.5-15)/(900-200) * (G4-200)  + 15</f>
        <v>15.67</v>
      </c>
      <c r="M4" s="14">
        <f>(L4-10)*(628-J4)/(628-23.4) + 10</f>
        <v>10.757750578895138</v>
      </c>
      <c r="N4" s="15">
        <v>1</v>
      </c>
      <c r="O4" s="15">
        <v>0</v>
      </c>
      <c r="P4" s="33">
        <v>0</v>
      </c>
      <c r="Q4" s="33">
        <v>0</v>
      </c>
      <c r="R4" s="33">
        <v>0</v>
      </c>
      <c r="S4" s="73">
        <v>9</v>
      </c>
      <c r="U4" s="9"/>
      <c r="V4" s="37"/>
    </row>
    <row r="5" spans="1:22" ht="17" customHeight="1">
      <c r="A5" s="20"/>
      <c r="B5" s="1" t="s">
        <v>53</v>
      </c>
      <c r="C5" s="33">
        <v>13.101000000000001</v>
      </c>
      <c r="D5" s="33">
        <v>12.589</v>
      </c>
      <c r="E5" s="33">
        <v>1.8504</v>
      </c>
      <c r="F5" s="33">
        <v>1.0551999999999999</v>
      </c>
      <c r="G5" s="16">
        <v>672</v>
      </c>
      <c r="H5" s="16">
        <v>-122.53394950000001</v>
      </c>
      <c r="I5" s="16">
        <v>51.309804020000001</v>
      </c>
      <c r="J5" s="17">
        <v>362.5</v>
      </c>
      <c r="K5" s="17">
        <v>4.2300000000000004</v>
      </c>
      <c r="L5" s="14">
        <f>(18.5-15)/(900-200) * (G5-200)  + 15</f>
        <v>17.36</v>
      </c>
      <c r="M5" s="14">
        <f>(L5-10)*(628-J5)/(628-23.4) + 10</f>
        <v>13.232021171022163</v>
      </c>
      <c r="N5" s="17">
        <v>1</v>
      </c>
      <c r="O5" s="17">
        <v>0</v>
      </c>
      <c r="P5" s="33">
        <v>1</v>
      </c>
      <c r="Q5" s="33">
        <v>0</v>
      </c>
      <c r="R5" s="33">
        <v>2</v>
      </c>
      <c r="S5" s="73">
        <v>41</v>
      </c>
      <c r="U5" s="9"/>
      <c r="V5" s="37"/>
    </row>
    <row r="6" spans="1:22">
      <c r="A6" s="20"/>
      <c r="B6" s="1" t="s">
        <v>68</v>
      </c>
      <c r="C6" s="33">
        <v>14.661</v>
      </c>
      <c r="D6" s="33">
        <v>14.513999999999999</v>
      </c>
      <c r="E6" s="33">
        <v>1.6572</v>
      </c>
      <c r="F6" s="33">
        <v>1.5114000000000001</v>
      </c>
      <c r="G6" s="16">
        <v>1091.520927</v>
      </c>
      <c r="H6" s="16">
        <v>59.167415439999999</v>
      </c>
      <c r="I6" s="16">
        <v>17.18137128</v>
      </c>
      <c r="J6" s="17">
        <v>122.3</v>
      </c>
      <c r="K6" s="17">
        <v>4.07</v>
      </c>
      <c r="L6" s="14">
        <v>18.5</v>
      </c>
      <c r="M6" s="14">
        <f>(L6-10)*(628-J6)/(628-23.4) + 10</f>
        <v>17.10957657955673</v>
      </c>
      <c r="N6" s="17">
        <v>1</v>
      </c>
      <c r="O6" s="17">
        <v>0</v>
      </c>
      <c r="P6" s="33">
        <v>35</v>
      </c>
      <c r="Q6" s="33">
        <v>0</v>
      </c>
      <c r="R6" s="33">
        <v>15</v>
      </c>
      <c r="S6" s="73">
        <v>68</v>
      </c>
      <c r="U6" s="9"/>
      <c r="V6" s="37"/>
    </row>
    <row r="7" spans="1:22">
      <c r="A7" s="21"/>
      <c r="B7" s="10" t="s">
        <v>4</v>
      </c>
      <c r="C7" s="33">
        <v>17.626000000000001</v>
      </c>
      <c r="D7" s="33">
        <v>16.95</v>
      </c>
      <c r="E7" s="33">
        <v>0.56386000000000003</v>
      </c>
      <c r="F7" s="33">
        <v>0.33422000000000002</v>
      </c>
      <c r="G7" s="23">
        <v>410</v>
      </c>
      <c r="H7" s="23">
        <v>-66.072238409999997</v>
      </c>
      <c r="I7" s="23">
        <v>-15.99391926</v>
      </c>
      <c r="J7" s="15">
        <v>445.3</v>
      </c>
      <c r="K7" s="15">
        <v>4.26</v>
      </c>
      <c r="L7" s="14">
        <f>(18.5-15)/(900-200) * (G7-200)  + 15</f>
        <v>16.05</v>
      </c>
      <c r="M7" s="14">
        <f>(L7-10)*(628-J7)/(628-23.4) + 10</f>
        <v>11.828208733046642</v>
      </c>
      <c r="N7" s="15">
        <v>1</v>
      </c>
      <c r="O7" s="15">
        <v>0</v>
      </c>
      <c r="P7" s="33">
        <v>10</v>
      </c>
      <c r="Q7" s="33">
        <v>0</v>
      </c>
      <c r="R7" s="33">
        <v>10</v>
      </c>
      <c r="S7" s="73">
        <v>2</v>
      </c>
      <c r="U7" s="9"/>
      <c r="V7" s="37"/>
    </row>
    <row r="8" spans="1:22">
      <c r="A8" s="20"/>
      <c r="B8" s="10" t="s">
        <v>1</v>
      </c>
      <c r="C8" s="33">
        <v>13.332000000000001</v>
      </c>
      <c r="D8" s="33">
        <v>13.132999999999999</v>
      </c>
      <c r="E8" s="33">
        <v>1.5086999999999999</v>
      </c>
      <c r="F8" s="33">
        <v>1.405</v>
      </c>
      <c r="G8" s="23">
        <v>452</v>
      </c>
      <c r="H8" s="23">
        <v>-158.1644154</v>
      </c>
      <c r="I8" s="23">
        <v>13.430832430000001</v>
      </c>
      <c r="J8" s="15">
        <v>362.5</v>
      </c>
      <c r="K8" s="15">
        <v>4.2300000000000004</v>
      </c>
      <c r="L8" s="14">
        <f>(18.5-15)/(900-200) * (G8-200)  + 15</f>
        <v>16.260000000000002</v>
      </c>
      <c r="M8" s="14">
        <f>(L8-10)*(628-J8)/(628-23.4) + 10</f>
        <v>12.74897452861396</v>
      </c>
      <c r="N8" s="15">
        <v>1</v>
      </c>
      <c r="O8" s="15">
        <v>0</v>
      </c>
      <c r="P8" s="33">
        <v>0</v>
      </c>
      <c r="Q8" s="33">
        <v>0</v>
      </c>
      <c r="R8" s="33">
        <v>0</v>
      </c>
      <c r="S8" s="73">
        <v>19</v>
      </c>
      <c r="U8" s="9"/>
      <c r="V8" s="37"/>
    </row>
    <row r="9" spans="1:22">
      <c r="A9" s="20"/>
      <c r="B9" s="1" t="s">
        <v>3</v>
      </c>
      <c r="C9" s="33">
        <v>13.395</v>
      </c>
      <c r="D9" s="33">
        <v>12.97</v>
      </c>
      <c r="E9" s="33">
        <v>2.0244</v>
      </c>
      <c r="F9" s="33">
        <v>1.5013000000000001</v>
      </c>
      <c r="G9" s="16">
        <v>564</v>
      </c>
      <c r="H9" s="16">
        <v>-169.84135649999999</v>
      </c>
      <c r="I9" s="16">
        <v>25.069573989999999</v>
      </c>
      <c r="J9" s="17">
        <v>445.3</v>
      </c>
      <c r="K9" s="17">
        <v>4.26</v>
      </c>
      <c r="L9" s="14">
        <f>(18.5-15)/(900-200) * (G9-200)  + 15</f>
        <v>16.82</v>
      </c>
      <c r="M9" s="14">
        <f>(L9-10)*(628-J9)/(628-23.4) + 10</f>
        <v>12.060889844525306</v>
      </c>
      <c r="N9" s="17">
        <v>1</v>
      </c>
      <c r="O9" s="17">
        <v>0</v>
      </c>
      <c r="P9" s="33">
        <v>0</v>
      </c>
      <c r="Q9" s="33">
        <v>0</v>
      </c>
      <c r="R9" s="33">
        <v>0</v>
      </c>
      <c r="S9" s="73">
        <v>30</v>
      </c>
      <c r="U9" s="9"/>
      <c r="V9" s="37"/>
    </row>
    <row r="10" spans="1:22">
      <c r="A10" s="20"/>
      <c r="B10" s="1" t="s">
        <v>57</v>
      </c>
      <c r="C10" s="33">
        <v>14.127000000000001</v>
      </c>
      <c r="D10" s="33">
        <v>13.398</v>
      </c>
      <c r="E10" s="33">
        <v>1.9063000000000001</v>
      </c>
      <c r="F10" s="33">
        <v>1.645</v>
      </c>
      <c r="G10" s="16">
        <v>582.28517769999996</v>
      </c>
      <c r="H10" s="16">
        <v>175.00388520000001</v>
      </c>
      <c r="I10" s="16">
        <v>18.287067879999999</v>
      </c>
      <c r="J10" s="17">
        <v>196.2</v>
      </c>
      <c r="K10" s="17">
        <v>4.1399999999999997</v>
      </c>
      <c r="L10" s="14">
        <f>(18.5-15)/(900-200) * (G10-200)  + 15</f>
        <v>16.911425888499998</v>
      </c>
      <c r="M10" s="14">
        <f>(L10-10)*(628-J10)/(628-23.4) + 10</f>
        <v>14.936079554505953</v>
      </c>
      <c r="N10" s="17">
        <v>1</v>
      </c>
      <c r="O10" s="17">
        <v>0</v>
      </c>
      <c r="P10" s="33">
        <v>0</v>
      </c>
      <c r="Q10" s="33">
        <v>0</v>
      </c>
      <c r="R10" s="33">
        <v>0</v>
      </c>
      <c r="S10" s="73">
        <v>35</v>
      </c>
      <c r="U10" s="9"/>
      <c r="V10" s="37"/>
    </row>
    <row r="11" spans="1:22">
      <c r="A11" s="26"/>
      <c r="B11" s="10" t="s">
        <v>58</v>
      </c>
      <c r="C11" s="33">
        <v>15.756</v>
      </c>
      <c r="D11" s="33">
        <v>15.885999999999999</v>
      </c>
      <c r="E11" s="33">
        <v>2.7046999999999999</v>
      </c>
      <c r="F11" s="33">
        <v>1.4134</v>
      </c>
      <c r="G11" s="23">
        <v>460</v>
      </c>
      <c r="H11" s="23">
        <v>-68.689275499999994</v>
      </c>
      <c r="I11" s="23">
        <v>-5.0077021549999996</v>
      </c>
      <c r="J11" s="15">
        <v>196.2</v>
      </c>
      <c r="K11" s="15">
        <v>4.1399999999999997</v>
      </c>
      <c r="L11" s="14">
        <f>(18.5-15)/(900-200) * (G11-200)  + 15</f>
        <v>16.3</v>
      </c>
      <c r="M11" s="14">
        <f>(L11-10)*(628-J11)/(628-23.4) + 10</f>
        <v>14.499404565001655</v>
      </c>
      <c r="N11" s="15">
        <v>1</v>
      </c>
      <c r="O11" s="15">
        <v>0</v>
      </c>
      <c r="P11" s="33">
        <v>11</v>
      </c>
      <c r="Q11" s="33">
        <v>0</v>
      </c>
      <c r="R11" s="33">
        <v>5</v>
      </c>
      <c r="S11" s="73">
        <v>11</v>
      </c>
      <c r="U11" s="9"/>
      <c r="V11" s="37"/>
    </row>
    <row r="12" spans="1:22">
      <c r="A12" s="21"/>
      <c r="B12" s="1" t="s">
        <v>65</v>
      </c>
      <c r="C12" s="33">
        <v>13.653</v>
      </c>
      <c r="D12" s="33">
        <v>14.314</v>
      </c>
      <c r="E12" s="33">
        <v>1.7316</v>
      </c>
      <c r="F12" s="33">
        <v>1.986</v>
      </c>
      <c r="G12" s="16">
        <v>549.39275680000003</v>
      </c>
      <c r="H12" s="16">
        <v>-129.15710050000001</v>
      </c>
      <c r="I12" s="16">
        <v>2.018400856</v>
      </c>
      <c r="J12" s="17">
        <v>139.9</v>
      </c>
      <c r="K12" s="17">
        <v>4.09</v>
      </c>
      <c r="L12" s="14">
        <f>(18.5-15)/(900-200) * (G12-200)  + 15</f>
        <v>16.746963784000002</v>
      </c>
      <c r="M12" s="14">
        <f>(L12-10)*(628-J12)/(628-23.4) + 10</f>
        <v>15.446895506070792</v>
      </c>
      <c r="N12" s="17">
        <v>1</v>
      </c>
      <c r="O12" s="17">
        <v>0</v>
      </c>
      <c r="P12" s="33">
        <v>0</v>
      </c>
      <c r="Q12" s="33">
        <v>0</v>
      </c>
      <c r="R12" s="33">
        <v>0</v>
      </c>
      <c r="S12" s="73">
        <v>30</v>
      </c>
      <c r="U12" s="9"/>
      <c r="V12" s="37"/>
    </row>
    <row r="13" spans="1:22">
      <c r="A13" s="21"/>
      <c r="B13" s="1" t="s">
        <v>67</v>
      </c>
      <c r="C13" s="33">
        <v>14.288</v>
      </c>
      <c r="D13" s="33">
        <v>14.194000000000001</v>
      </c>
      <c r="E13" s="33">
        <v>1.7101</v>
      </c>
      <c r="F13" s="33">
        <v>1.8171999999999999</v>
      </c>
      <c r="G13" s="16">
        <v>603.12585539999998</v>
      </c>
      <c r="H13" s="16">
        <v>81.885316739999993</v>
      </c>
      <c r="I13" s="16">
        <v>57.106486199999999</v>
      </c>
      <c r="J13" s="17">
        <v>130.80000000000001</v>
      </c>
      <c r="K13" s="17">
        <v>4.08</v>
      </c>
      <c r="L13" s="14">
        <f>(18.5-15)/(900-200) * (G13-200)  + 15</f>
        <v>17.015629276999999</v>
      </c>
      <c r="M13" s="14">
        <f>(L13-10)*(628-J13)/(628-23.4) + 10</f>
        <v>15.769386166927553</v>
      </c>
      <c r="N13" s="17">
        <v>1</v>
      </c>
      <c r="O13" s="17">
        <v>0</v>
      </c>
      <c r="P13" s="33">
        <v>1</v>
      </c>
      <c r="Q13" s="33">
        <v>0</v>
      </c>
      <c r="R13" s="33">
        <v>2</v>
      </c>
      <c r="S13" s="73">
        <v>33</v>
      </c>
      <c r="U13" s="9"/>
      <c r="V13" s="37"/>
    </row>
    <row r="14" spans="1:22">
      <c r="A14" s="20"/>
      <c r="B14" s="1" t="s">
        <v>66</v>
      </c>
      <c r="C14" s="33">
        <v>14.565</v>
      </c>
      <c r="D14" s="33">
        <v>14.698</v>
      </c>
      <c r="E14" s="33">
        <v>2.9344999999999999</v>
      </c>
      <c r="F14" s="33">
        <v>1.9944</v>
      </c>
      <c r="G14" s="16">
        <v>816</v>
      </c>
      <c r="H14" s="16">
        <v>-39.696731229999997</v>
      </c>
      <c r="I14" s="16">
        <v>-24.646138780000001</v>
      </c>
      <c r="J14" s="17">
        <v>139.9</v>
      </c>
      <c r="K14" s="17">
        <v>4.09</v>
      </c>
      <c r="L14" s="14">
        <f>(18.5-15)/(900-200) * (G14-200)  + 15</f>
        <v>18.079999999999998</v>
      </c>
      <c r="M14" s="14">
        <f>(L14-10)*(628-J14)/(628-23.4) + 10</f>
        <v>16.523069798213694</v>
      </c>
      <c r="N14" s="17">
        <v>1</v>
      </c>
      <c r="O14" s="17">
        <v>0</v>
      </c>
      <c r="P14" s="33">
        <v>20</v>
      </c>
      <c r="Q14" s="33">
        <v>0</v>
      </c>
      <c r="R14" s="33">
        <v>21</v>
      </c>
      <c r="S14" s="73">
        <v>34</v>
      </c>
      <c r="U14" s="9"/>
      <c r="V14" s="37"/>
    </row>
    <row r="15" spans="1:22">
      <c r="A15" s="21"/>
      <c r="B15" s="2" t="s">
        <v>70</v>
      </c>
      <c r="C15" s="33">
        <v>14.837999999999999</v>
      </c>
      <c r="D15" s="33">
        <v>14.577999999999999</v>
      </c>
      <c r="E15" s="33">
        <v>1.9843999999999999</v>
      </c>
      <c r="F15" s="33">
        <v>1.6181000000000001</v>
      </c>
      <c r="G15" s="16">
        <v>1321</v>
      </c>
      <c r="H15" s="16">
        <v>-17.406770890000001</v>
      </c>
      <c r="I15" s="16">
        <v>33.076303889999998</v>
      </c>
      <c r="J15" s="17">
        <v>35.5</v>
      </c>
      <c r="K15" s="17">
        <v>3.87</v>
      </c>
      <c r="L15" s="14">
        <v>18.5</v>
      </c>
      <c r="M15" s="14">
        <f>(L15-10)*(628-J15)/(628-23.4) + 10</f>
        <v>18.329887528944756</v>
      </c>
      <c r="N15" s="17">
        <v>1</v>
      </c>
      <c r="O15" s="17">
        <v>0</v>
      </c>
      <c r="P15" s="33">
        <v>62</v>
      </c>
      <c r="Q15" s="33">
        <v>0</v>
      </c>
      <c r="R15" s="33">
        <v>56</v>
      </c>
      <c r="S15" s="73">
        <v>67</v>
      </c>
      <c r="U15" s="9"/>
      <c r="V15" s="37"/>
    </row>
    <row r="16" spans="1:22">
      <c r="A16" s="21"/>
      <c r="B16" s="10" t="s">
        <v>49</v>
      </c>
      <c r="C16" s="33">
        <v>11.243</v>
      </c>
      <c r="D16" s="33">
        <v>11.353</v>
      </c>
      <c r="E16" s="33">
        <v>0.21723000000000001</v>
      </c>
      <c r="F16" s="33">
        <v>0.70643</v>
      </c>
      <c r="G16" s="23">
        <v>342</v>
      </c>
      <c r="H16" s="23">
        <v>163.68120200000001</v>
      </c>
      <c r="I16" s="23">
        <v>-32.775108670000002</v>
      </c>
      <c r="J16" s="15">
        <v>510.8</v>
      </c>
      <c r="K16" s="15">
        <v>4.28</v>
      </c>
      <c r="L16" s="14">
        <f>(18.5-15)/(900-200) * (G16-200)  + 15</f>
        <v>15.71</v>
      </c>
      <c r="M16" s="14">
        <f>(L16-10)*(628-J16)/(628-23.4) + 10</f>
        <v>11.106867350314257</v>
      </c>
      <c r="N16" s="15">
        <v>1</v>
      </c>
      <c r="O16" s="15">
        <v>1</v>
      </c>
      <c r="P16" s="33">
        <v>0</v>
      </c>
      <c r="Q16" s="33">
        <v>7</v>
      </c>
      <c r="R16" s="33">
        <v>0</v>
      </c>
      <c r="S16" s="73">
        <v>4</v>
      </c>
      <c r="U16" s="9"/>
      <c r="V16" s="37"/>
    </row>
    <row r="17" spans="1:22">
      <c r="A17" s="21"/>
      <c r="B17" s="10" t="s">
        <v>63</v>
      </c>
      <c r="C17" s="33">
        <v>13.779</v>
      </c>
      <c r="D17" s="33">
        <v>13.105</v>
      </c>
      <c r="E17" s="33">
        <v>0.91069</v>
      </c>
      <c r="F17" s="33">
        <v>1.3234999999999999</v>
      </c>
      <c r="G17" s="23">
        <v>417.13945339999998</v>
      </c>
      <c r="H17" s="23">
        <v>-157.47007500000001</v>
      </c>
      <c r="I17" s="23">
        <v>-4.4350365170000003</v>
      </c>
      <c r="J17" s="15">
        <v>160.1</v>
      </c>
      <c r="K17" s="15">
        <v>4.1100000000000003</v>
      </c>
      <c r="L17" s="14">
        <f>(18.5-15)/(900-200) * (G17-200)  + 15</f>
        <v>16.085697267</v>
      </c>
      <c r="M17" s="14">
        <f>(L17-10)*(628-J17)/(628-23.4) + 10</f>
        <v>14.709721718870824</v>
      </c>
      <c r="N17" s="15">
        <v>1</v>
      </c>
      <c r="O17" s="15">
        <v>0</v>
      </c>
      <c r="P17" s="33">
        <v>0</v>
      </c>
      <c r="Q17" s="33">
        <v>2</v>
      </c>
      <c r="R17" s="33">
        <v>0</v>
      </c>
      <c r="S17" s="73">
        <v>16</v>
      </c>
      <c r="U17" s="9"/>
      <c r="V17" s="37"/>
    </row>
    <row r="18" spans="1:22">
      <c r="A18" s="27"/>
      <c r="B18" s="10" t="s">
        <v>55</v>
      </c>
      <c r="C18" s="33">
        <v>15.007999999999999</v>
      </c>
      <c r="D18" s="33">
        <v>13.442</v>
      </c>
      <c r="E18" s="33">
        <v>1.6135999999999999</v>
      </c>
      <c r="F18" s="33">
        <v>0.55410999999999999</v>
      </c>
      <c r="G18" s="23">
        <v>351</v>
      </c>
      <c r="H18" s="23">
        <v>-97.099829900000003</v>
      </c>
      <c r="I18" s="23">
        <v>34.326767660000002</v>
      </c>
      <c r="J18" s="15">
        <v>295.2</v>
      </c>
      <c r="K18" s="15">
        <v>4.2</v>
      </c>
      <c r="L18" s="14">
        <f>(18.5-15)/(900-200) * (G18-200)  + 15</f>
        <v>15.755000000000001</v>
      </c>
      <c r="M18" s="14">
        <f>(L18-10)*(628-J18)/(628-23.4) + 10</f>
        <v>13.167820046311611</v>
      </c>
      <c r="N18" s="15">
        <v>1</v>
      </c>
      <c r="O18" s="15">
        <v>0</v>
      </c>
      <c r="P18" s="33">
        <v>2</v>
      </c>
      <c r="Q18" s="33">
        <v>0</v>
      </c>
      <c r="R18" s="33">
        <v>2</v>
      </c>
      <c r="S18" s="73">
        <v>11</v>
      </c>
      <c r="U18" s="9"/>
      <c r="V18" s="37"/>
    </row>
    <row r="19" spans="1:22">
      <c r="A19" s="21"/>
      <c r="B19" s="1" t="s">
        <v>61</v>
      </c>
      <c r="C19" s="33">
        <v>15.096</v>
      </c>
      <c r="D19" s="33">
        <v>14.885</v>
      </c>
      <c r="E19" s="33">
        <v>2.7149999999999999</v>
      </c>
      <c r="F19" s="33">
        <v>2.3895</v>
      </c>
      <c r="G19" s="16">
        <v>635.87470029999997</v>
      </c>
      <c r="H19" s="16">
        <v>-93.919167529999996</v>
      </c>
      <c r="I19" s="16">
        <v>-49.947995990000003</v>
      </c>
      <c r="J19" s="17">
        <v>183.3</v>
      </c>
      <c r="K19" s="17">
        <v>4.13</v>
      </c>
      <c r="L19" s="14">
        <f>(18.5-15)/(900-200) * (G19-200)  + 15</f>
        <v>17.179373501499999</v>
      </c>
      <c r="M19" s="14">
        <f>(L19-10)*(628-J19)/(628-23.4) + 10</f>
        <v>15.280627515906467</v>
      </c>
      <c r="N19" s="17">
        <v>1</v>
      </c>
      <c r="O19" s="17">
        <v>0</v>
      </c>
      <c r="P19" s="33">
        <v>2</v>
      </c>
      <c r="Q19" s="33">
        <v>8</v>
      </c>
      <c r="R19" s="33">
        <v>0</v>
      </c>
      <c r="S19" s="73">
        <v>29</v>
      </c>
      <c r="U19" s="9"/>
      <c r="V19" s="37"/>
    </row>
    <row r="20" spans="1:22">
      <c r="A20" s="21"/>
      <c r="B20" s="10" t="s">
        <v>62</v>
      </c>
      <c r="C20" s="33">
        <v>14.01</v>
      </c>
      <c r="D20" s="33">
        <v>13.468</v>
      </c>
      <c r="E20" s="33">
        <v>1.6918</v>
      </c>
      <c r="F20" s="33">
        <v>1.6914</v>
      </c>
      <c r="G20" s="23">
        <v>330.79116160000001</v>
      </c>
      <c r="H20" s="23">
        <v>141.13571110000001</v>
      </c>
      <c r="I20" s="23">
        <v>5.4374747729999999</v>
      </c>
      <c r="J20" s="15">
        <v>183.3</v>
      </c>
      <c r="K20" s="15">
        <v>4.13</v>
      </c>
      <c r="L20" s="14">
        <f>(18.5-15)/(900-200) * (G20-200)  + 15</f>
        <v>15.653955807999999</v>
      </c>
      <c r="M20" s="14">
        <f>(L20-10)*(628-J20)/(628-23.4) + 10</f>
        <v>14.158640667908699</v>
      </c>
      <c r="N20" s="15">
        <v>1</v>
      </c>
      <c r="O20" s="15">
        <v>0</v>
      </c>
      <c r="P20" s="33">
        <v>0</v>
      </c>
      <c r="Q20" s="33">
        <v>0</v>
      </c>
      <c r="R20" s="33">
        <v>0</v>
      </c>
      <c r="S20" s="73">
        <v>12</v>
      </c>
      <c r="U20" s="9"/>
      <c r="V20" s="37"/>
    </row>
    <row r="21" spans="1:22">
      <c r="A21" s="21"/>
      <c r="B21" s="10" t="s">
        <v>64</v>
      </c>
      <c r="C21" s="33">
        <v>14.013999999999999</v>
      </c>
      <c r="D21" s="33">
        <v>13.500999999999999</v>
      </c>
      <c r="E21" s="33">
        <v>1.8229</v>
      </c>
      <c r="F21" s="33">
        <v>1.4803999999999999</v>
      </c>
      <c r="G21" s="23">
        <v>640</v>
      </c>
      <c r="H21" s="23">
        <v>147.04966730000001</v>
      </c>
      <c r="I21" s="23">
        <v>26.08562285</v>
      </c>
      <c r="J21" s="15">
        <v>139.9</v>
      </c>
      <c r="K21" s="15">
        <v>4.09</v>
      </c>
      <c r="L21" s="14">
        <f>(18.5-15)/(900-200) * (G21-200)  + 15</f>
        <v>17.2</v>
      </c>
      <c r="M21" s="14">
        <f>(L21-10)*(628-J21)/(628-23.4) + 10</f>
        <v>15.812636453853788</v>
      </c>
      <c r="N21" s="15">
        <v>1</v>
      </c>
      <c r="O21" s="15">
        <v>0</v>
      </c>
      <c r="P21" s="33">
        <v>0</v>
      </c>
      <c r="Q21" s="33">
        <v>0</v>
      </c>
      <c r="R21" s="33">
        <v>0</v>
      </c>
      <c r="S21" s="73">
        <v>16</v>
      </c>
      <c r="U21" s="9"/>
      <c r="V21" s="37"/>
    </row>
    <row r="22" spans="1:22">
      <c r="A22" s="21"/>
      <c r="B22" s="10" t="s">
        <v>56</v>
      </c>
      <c r="C22" s="33">
        <v>13.093</v>
      </c>
      <c r="D22" s="33">
        <v>13.973000000000001</v>
      </c>
      <c r="E22" s="33">
        <v>2.5748000000000002</v>
      </c>
      <c r="F22" s="33">
        <v>1.6656</v>
      </c>
      <c r="G22" s="23">
        <v>914.99853970000004</v>
      </c>
      <c r="H22" s="23">
        <v>34.667290479999998</v>
      </c>
      <c r="I22" s="23">
        <v>-14.342608459999999</v>
      </c>
      <c r="J22" s="15">
        <v>240.6</v>
      </c>
      <c r="K22" s="15">
        <v>4.17</v>
      </c>
      <c r="L22" s="14">
        <v>18.5</v>
      </c>
      <c r="M22" s="14">
        <f>(L22-10)*(628-J22)/(628-23.4) + 10</f>
        <v>15.446410850148858</v>
      </c>
      <c r="N22" s="15">
        <v>1</v>
      </c>
      <c r="O22" s="15">
        <v>0</v>
      </c>
      <c r="P22" s="33">
        <v>33</v>
      </c>
      <c r="Q22" s="33">
        <v>0</v>
      </c>
      <c r="R22" s="33">
        <v>12</v>
      </c>
      <c r="S22" s="73">
        <v>40</v>
      </c>
      <c r="U22" s="9"/>
      <c r="V22" s="37"/>
    </row>
    <row r="23" spans="1:22">
      <c r="A23" s="21"/>
      <c r="B23" s="10" t="s">
        <v>5</v>
      </c>
      <c r="C23" s="33">
        <v>13.521000000000001</v>
      </c>
      <c r="D23" s="33">
        <v>14.048</v>
      </c>
      <c r="E23" s="33">
        <v>3.1616</v>
      </c>
      <c r="F23" s="33">
        <v>1.8857999999999999</v>
      </c>
      <c r="G23" s="23">
        <v>835.45043329999999</v>
      </c>
      <c r="H23" s="23">
        <v>-15.372471729999999</v>
      </c>
      <c r="I23" s="23">
        <v>-18.498345820000001</v>
      </c>
      <c r="J23" s="15">
        <v>628</v>
      </c>
      <c r="K23" s="15">
        <v>4.3099999999999996</v>
      </c>
      <c r="L23" s="14">
        <f>(18.5-15)/(900-200) * (G23-200)  + 15</f>
        <v>18.177252166500001</v>
      </c>
      <c r="M23" s="14">
        <f>(L23-10)*(628-J23)/(628-23.4) + 10</f>
        <v>10</v>
      </c>
      <c r="N23" s="15">
        <v>1</v>
      </c>
      <c r="O23" s="15">
        <v>0</v>
      </c>
      <c r="P23" s="33">
        <v>22</v>
      </c>
      <c r="Q23" s="33">
        <v>0</v>
      </c>
      <c r="R23" s="33">
        <v>27</v>
      </c>
      <c r="S23" s="73">
        <v>30</v>
      </c>
      <c r="U23" s="9"/>
      <c r="V23" s="37"/>
    </row>
    <row r="24" spans="1:22">
      <c r="A24" s="21"/>
      <c r="B24" s="24" t="s">
        <v>72</v>
      </c>
      <c r="C24" s="33">
        <v>15.053000000000001</v>
      </c>
      <c r="D24" s="33">
        <v>15.188000000000001</v>
      </c>
      <c r="E24" s="33">
        <v>2.1692999999999998</v>
      </c>
      <c r="F24" s="33">
        <v>1.7555000000000001</v>
      </c>
      <c r="G24" s="23">
        <v>928.47259310000004</v>
      </c>
      <c r="H24" s="23">
        <v>-94.862864619999996</v>
      </c>
      <c r="I24" s="23">
        <v>-19.57153143</v>
      </c>
      <c r="J24" s="15">
        <v>23.4</v>
      </c>
      <c r="K24" s="15">
        <v>3.81</v>
      </c>
      <c r="L24" s="14">
        <v>18.5</v>
      </c>
      <c r="M24" s="14">
        <f>(L24-10)*(628-J24)/(628-23.4) + 10</f>
        <v>18.5</v>
      </c>
      <c r="N24" s="15">
        <v>1</v>
      </c>
      <c r="O24" s="15">
        <v>0</v>
      </c>
      <c r="P24" s="33">
        <v>15</v>
      </c>
      <c r="Q24" s="33">
        <v>7</v>
      </c>
      <c r="R24" s="33">
        <v>5</v>
      </c>
      <c r="S24" s="73">
        <v>61</v>
      </c>
      <c r="U24" s="9"/>
      <c r="V24" s="37"/>
    </row>
    <row r="25" spans="1:22">
      <c r="A25" s="21"/>
      <c r="B25" s="10" t="s">
        <v>60</v>
      </c>
      <c r="C25" s="33">
        <v>12.247</v>
      </c>
      <c r="D25" s="33">
        <v>13.772</v>
      </c>
      <c r="E25" s="33">
        <v>1.5484</v>
      </c>
      <c r="F25" s="33">
        <v>1.212</v>
      </c>
      <c r="G25" s="23">
        <v>320.52435989999998</v>
      </c>
      <c r="H25" s="23">
        <v>135.09162240000001</v>
      </c>
      <c r="I25" s="23">
        <v>-57.353614729999997</v>
      </c>
      <c r="J25" s="15">
        <v>183.3</v>
      </c>
      <c r="K25" s="15">
        <v>4.13</v>
      </c>
      <c r="L25" s="14">
        <f>(18.5-15)/(900-200) * (G25-200)  + 15</f>
        <v>15.6026217995</v>
      </c>
      <c r="M25" s="14">
        <f>(L25-10)*(628-J25)/(628-23.4) + 10</f>
        <v>14.120883086731144</v>
      </c>
      <c r="N25" s="15">
        <v>1</v>
      </c>
      <c r="O25" s="15">
        <v>1</v>
      </c>
      <c r="P25" s="33">
        <v>1</v>
      </c>
      <c r="Q25" s="33">
        <v>6</v>
      </c>
      <c r="R25" s="33">
        <v>0</v>
      </c>
      <c r="S25" s="73">
        <v>5</v>
      </c>
      <c r="U25" s="9"/>
      <c r="V25" s="37"/>
    </row>
    <row r="26" spans="1:22">
      <c r="A26" s="21"/>
      <c r="B26" s="10" t="s">
        <v>52</v>
      </c>
      <c r="C26" s="33" t="s">
        <v>81</v>
      </c>
      <c r="D26" s="33" t="s">
        <v>81</v>
      </c>
      <c r="E26" s="33" t="s">
        <v>81</v>
      </c>
      <c r="F26" s="33" t="s">
        <v>81</v>
      </c>
      <c r="G26" s="23">
        <v>311.6411731</v>
      </c>
      <c r="H26" s="23">
        <v>163.15327300000001</v>
      </c>
      <c r="I26" s="23">
        <v>-57.283643789999999</v>
      </c>
      <c r="J26" s="15">
        <v>362.5</v>
      </c>
      <c r="K26" s="15">
        <v>4.2300000000000004</v>
      </c>
      <c r="L26" s="14">
        <f>(18.5-15)/(900-200) * (G26-200)  + 15</f>
        <v>15.5582058655</v>
      </c>
      <c r="M26" s="14">
        <f>(L26-10)*(628-J26)/(628-23.4) + 10</f>
        <v>12.440793346493964</v>
      </c>
      <c r="N26" s="15">
        <v>1</v>
      </c>
      <c r="O26" s="15">
        <v>1</v>
      </c>
      <c r="P26" s="33">
        <v>0</v>
      </c>
      <c r="Q26" s="33">
        <v>11</v>
      </c>
      <c r="R26" s="33">
        <v>0</v>
      </c>
      <c r="S26" s="73">
        <v>0</v>
      </c>
      <c r="U26" s="9"/>
      <c r="V26" s="37"/>
    </row>
    <row r="27" spans="1:22">
      <c r="A27" s="21"/>
      <c r="B27" s="10" t="s">
        <v>51</v>
      </c>
      <c r="C27" s="33">
        <v>13.878</v>
      </c>
      <c r="D27" s="33">
        <v>13.298999999999999</v>
      </c>
      <c r="E27" s="33">
        <v>2.7972000000000001</v>
      </c>
      <c r="F27" s="33">
        <v>1.8783000000000001</v>
      </c>
      <c r="G27" s="23">
        <v>361</v>
      </c>
      <c r="H27" s="23">
        <v>-45.18</v>
      </c>
      <c r="I27" s="23">
        <v>-55.72</v>
      </c>
      <c r="J27" s="15">
        <v>388.2</v>
      </c>
      <c r="K27" s="15">
        <v>4.24</v>
      </c>
      <c r="L27" s="14">
        <f>(18.5-15)/(900-200) * (G27-200)  + 15</f>
        <v>15.805</v>
      </c>
      <c r="M27" s="14">
        <f>(L27-10)*(628-J27)/(628-23.4) + 10</f>
        <v>12.302413165729408</v>
      </c>
      <c r="N27" s="15">
        <v>1</v>
      </c>
      <c r="O27" s="15">
        <v>0</v>
      </c>
      <c r="P27" s="33">
        <v>0</v>
      </c>
      <c r="Q27" s="33">
        <v>0</v>
      </c>
      <c r="R27" s="33">
        <v>0</v>
      </c>
      <c r="S27" s="73">
        <v>13</v>
      </c>
      <c r="U27" s="9"/>
      <c r="V27" s="37"/>
    </row>
    <row r="28" spans="1:22">
      <c r="A28" s="21"/>
      <c r="B28" s="10" t="s">
        <v>71</v>
      </c>
      <c r="C28" s="33">
        <v>12.308</v>
      </c>
      <c r="D28" s="33">
        <v>13.750999999999999</v>
      </c>
      <c r="E28" s="33">
        <v>1.3306</v>
      </c>
      <c r="F28" s="33">
        <v>1.2023999999999999</v>
      </c>
      <c r="G28" s="23">
        <v>326</v>
      </c>
      <c r="H28" s="23">
        <v>133.53370319999999</v>
      </c>
      <c r="I28" s="23">
        <v>-74.90632076</v>
      </c>
      <c r="J28" s="15">
        <v>31.5</v>
      </c>
      <c r="K28" s="15">
        <v>3.86</v>
      </c>
      <c r="L28" s="14">
        <f>(18.5-15)/(900-200) * (G28-200)  + 15</f>
        <v>15.63</v>
      </c>
      <c r="M28" s="14">
        <f>(L28-10)*(628-J28)/(628-23.4) + 10</f>
        <v>15.55457327158452</v>
      </c>
      <c r="N28" s="15">
        <v>1</v>
      </c>
      <c r="O28" s="15">
        <v>1</v>
      </c>
      <c r="P28" s="33">
        <v>4</v>
      </c>
      <c r="Q28" s="33">
        <v>0</v>
      </c>
      <c r="R28" s="33">
        <v>9</v>
      </c>
      <c r="S28" s="73">
        <v>1</v>
      </c>
      <c r="U28" s="9"/>
      <c r="V28" s="37"/>
    </row>
    <row r="29" spans="1:22">
      <c r="A29" s="20"/>
      <c r="B29" s="10" t="s">
        <v>54</v>
      </c>
      <c r="C29" s="33">
        <v>15.737</v>
      </c>
      <c r="D29" s="33">
        <v>15.891</v>
      </c>
      <c r="E29" s="33">
        <v>1.2978000000000001</v>
      </c>
      <c r="F29" s="33">
        <v>0.96569000000000005</v>
      </c>
      <c r="G29" s="23">
        <v>923</v>
      </c>
      <c r="H29" s="23">
        <v>18.86069994</v>
      </c>
      <c r="I29" s="23">
        <v>26.908446600000001</v>
      </c>
      <c r="J29" s="15">
        <v>338.5</v>
      </c>
      <c r="K29" s="15">
        <v>4.22</v>
      </c>
      <c r="L29" s="14">
        <v>18.5</v>
      </c>
      <c r="M29" s="14">
        <f>(L29-10)*(628-J29)/(628-23.4) + 10</f>
        <v>14.070046311610982</v>
      </c>
      <c r="N29" s="15">
        <v>1</v>
      </c>
      <c r="O29" s="15">
        <v>0</v>
      </c>
      <c r="P29" s="33">
        <v>43</v>
      </c>
      <c r="Q29" s="33">
        <v>0</v>
      </c>
      <c r="R29" s="33">
        <v>35</v>
      </c>
      <c r="S29" s="73">
        <v>20</v>
      </c>
      <c r="U29" s="9"/>
      <c r="V29" s="37"/>
    </row>
    <row r="30" spans="1:22">
      <c r="A30" s="21"/>
      <c r="B30" s="10" t="s">
        <v>50</v>
      </c>
      <c r="C30" s="33">
        <v>14.224</v>
      </c>
      <c r="D30" s="33">
        <v>13.706</v>
      </c>
      <c r="E30" s="33">
        <v>1.6552</v>
      </c>
      <c r="F30" s="33">
        <v>1.6051</v>
      </c>
      <c r="G30" s="23">
        <v>886.97666179999999</v>
      </c>
      <c r="H30" s="23">
        <v>86.829471150000003</v>
      </c>
      <c r="I30" s="23">
        <v>-1.8111608320000001</v>
      </c>
      <c r="J30" s="15">
        <v>445.3</v>
      </c>
      <c r="K30" s="15">
        <v>4.26</v>
      </c>
      <c r="L30" s="14">
        <f>(18.5-15)/(900-200) * (G30-200)  + 15</f>
        <v>18.434883309</v>
      </c>
      <c r="M30" s="14">
        <f>(L30-10)*(628-J30)/(628-23.4) + 10</f>
        <v>12.548880550040192</v>
      </c>
      <c r="N30" s="15">
        <v>1</v>
      </c>
      <c r="O30" s="15">
        <v>0</v>
      </c>
      <c r="P30" s="33">
        <v>17</v>
      </c>
      <c r="Q30" s="33">
        <v>0</v>
      </c>
      <c r="R30" s="33">
        <v>0</v>
      </c>
      <c r="S30" s="73">
        <v>53</v>
      </c>
      <c r="U30" s="9"/>
      <c r="V30" s="37"/>
    </row>
    <row r="31" spans="1:22" ht="17" thickBot="1">
      <c r="A31" s="21"/>
      <c r="B31" s="35" t="s">
        <v>74</v>
      </c>
      <c r="C31" s="34">
        <v>13.664999999999999</v>
      </c>
      <c r="D31" s="34">
        <v>13.638999999999999</v>
      </c>
      <c r="E31" s="34">
        <v>2.2019000000000002</v>
      </c>
      <c r="F31" s="34">
        <v>1.8453999999999999</v>
      </c>
      <c r="G31" s="19">
        <v>2028</v>
      </c>
      <c r="H31" s="36">
        <f>191-360</f>
        <v>-169</v>
      </c>
      <c r="I31" s="36">
        <v>-53</v>
      </c>
      <c r="J31" s="19">
        <v>628</v>
      </c>
      <c r="K31" s="19">
        <v>4.3099999999999996</v>
      </c>
      <c r="L31" s="19">
        <v>18.5</v>
      </c>
      <c r="M31" s="19">
        <f>(L31-10)*(628-J31)/(628-23.4) + 10</f>
        <v>10</v>
      </c>
      <c r="N31" s="19">
        <v>1</v>
      </c>
      <c r="O31" s="18">
        <v>1</v>
      </c>
      <c r="P31" s="34">
        <v>34</v>
      </c>
      <c r="Q31" s="34">
        <v>33</v>
      </c>
      <c r="R31" s="34">
        <v>13</v>
      </c>
      <c r="S31" s="74">
        <v>221</v>
      </c>
      <c r="U31" s="9"/>
      <c r="V31" s="37"/>
    </row>
    <row r="32" spans="1:22" s="30" customFormat="1">
      <c r="B32" s="27"/>
      <c r="C32" s="25"/>
      <c r="D32" s="25"/>
      <c r="E32" s="25"/>
      <c r="F32" s="25"/>
      <c r="G32" s="28"/>
      <c r="H32" s="28"/>
      <c r="I32" s="25"/>
      <c r="J32" s="22"/>
      <c r="K32" s="25"/>
      <c r="L32" s="25"/>
      <c r="M32" s="25"/>
      <c r="N32" s="25"/>
      <c r="O32" s="25"/>
      <c r="P32" s="25"/>
      <c r="Q32" s="25"/>
      <c r="R32" s="25"/>
      <c r="S32" s="25"/>
    </row>
    <row r="33" spans="2:19" s="30" customFormat="1"/>
    <row r="34" spans="2:19" s="30" customFormat="1">
      <c r="B34" s="57"/>
      <c r="C34" s="58"/>
      <c r="D34" s="58"/>
      <c r="E34" s="58"/>
      <c r="F34" s="58"/>
      <c r="G34" s="58"/>
      <c r="H34" s="59"/>
      <c r="I34" s="59"/>
      <c r="J34" s="58"/>
      <c r="K34" s="58"/>
      <c r="L34" s="58"/>
      <c r="M34" s="58"/>
      <c r="N34" s="58"/>
      <c r="O34" s="58"/>
      <c r="P34" s="58"/>
      <c r="Q34" s="58"/>
      <c r="R34" s="58"/>
      <c r="S34" s="58"/>
    </row>
    <row r="35" spans="2:19" s="30" customFormat="1">
      <c r="B35" s="21"/>
      <c r="G35" s="28"/>
      <c r="H35" s="28"/>
      <c r="I35" s="28"/>
      <c r="J35" s="25"/>
      <c r="K35" s="25"/>
      <c r="L35" s="22"/>
      <c r="M35" s="22"/>
      <c r="N35" s="25"/>
      <c r="O35" s="25"/>
      <c r="P35" s="59"/>
      <c r="Q35" s="59"/>
      <c r="R35" s="59"/>
      <c r="S35" s="59"/>
    </row>
    <row r="36" spans="2:19" s="30" customFormat="1">
      <c r="B36" s="21"/>
      <c r="G36" s="28"/>
      <c r="H36" s="28"/>
      <c r="I36" s="28"/>
      <c r="J36" s="25"/>
      <c r="K36" s="25"/>
      <c r="L36" s="22"/>
      <c r="M36" s="22"/>
      <c r="N36" s="25"/>
      <c r="O36" s="25"/>
      <c r="P36" s="59"/>
      <c r="Q36" s="59"/>
      <c r="R36" s="59"/>
      <c r="S36" s="59"/>
    </row>
    <row r="37" spans="2:19" s="30" customFormat="1">
      <c r="B37" s="21"/>
      <c r="G37" s="28"/>
      <c r="H37" s="28"/>
      <c r="I37" s="28"/>
      <c r="J37" s="25"/>
      <c r="K37" s="25"/>
      <c r="L37" s="22"/>
      <c r="M37" s="22"/>
      <c r="N37" s="25"/>
      <c r="O37" s="25"/>
      <c r="P37" s="59"/>
      <c r="Q37" s="59"/>
      <c r="R37" s="59"/>
      <c r="S37" s="59"/>
    </row>
    <row r="38" spans="2:19" s="30" customFormat="1">
      <c r="B38" s="21"/>
      <c r="G38" s="28"/>
      <c r="H38" s="28"/>
      <c r="I38" s="28"/>
      <c r="J38" s="25"/>
      <c r="K38" s="25"/>
      <c r="L38" s="22"/>
      <c r="M38" s="22"/>
      <c r="N38" s="25"/>
      <c r="O38" s="25"/>
      <c r="P38" s="59"/>
      <c r="Q38" s="59"/>
      <c r="R38" s="59"/>
      <c r="S38" s="59"/>
    </row>
    <row r="39" spans="2:19" s="30" customFormat="1">
      <c r="B39" s="21"/>
      <c r="G39" s="28"/>
      <c r="H39" s="28"/>
      <c r="I39" s="28"/>
      <c r="J39" s="25"/>
      <c r="K39" s="25"/>
      <c r="L39" s="22"/>
      <c r="M39" s="22"/>
      <c r="N39" s="25"/>
      <c r="O39" s="25"/>
      <c r="P39" s="59"/>
      <c r="Q39" s="59"/>
      <c r="R39" s="59"/>
      <c r="S39" s="59"/>
    </row>
    <row r="40" spans="2:19" s="30" customFormat="1">
      <c r="B40" s="21"/>
      <c r="G40" s="28"/>
      <c r="H40" s="28"/>
      <c r="I40" s="28"/>
      <c r="J40" s="25"/>
      <c r="K40" s="25"/>
      <c r="L40" s="22"/>
      <c r="M40" s="22"/>
      <c r="N40" s="25"/>
      <c r="O40" s="25"/>
      <c r="P40" s="59"/>
      <c r="Q40" s="59"/>
      <c r="R40" s="59"/>
      <c r="S40" s="59"/>
    </row>
    <row r="41" spans="2:19" s="30" customFormat="1">
      <c r="B41" s="21"/>
      <c r="G41" s="28"/>
      <c r="H41" s="28"/>
      <c r="I41" s="28"/>
      <c r="J41" s="25"/>
      <c r="K41" s="25"/>
      <c r="L41" s="22"/>
      <c r="M41" s="22"/>
      <c r="N41" s="25"/>
      <c r="O41" s="25"/>
      <c r="P41" s="59"/>
      <c r="Q41" s="59"/>
      <c r="R41" s="59"/>
      <c r="S41" s="59"/>
    </row>
    <row r="42" spans="2:19" s="30" customFormat="1">
      <c r="B42" s="21"/>
      <c r="G42" s="28"/>
      <c r="H42" s="28"/>
      <c r="I42" s="28"/>
      <c r="J42" s="25"/>
      <c r="K42" s="25"/>
      <c r="L42" s="22"/>
      <c r="M42" s="22"/>
      <c r="N42" s="25"/>
      <c r="O42" s="25"/>
      <c r="P42" s="59"/>
      <c r="Q42" s="59"/>
      <c r="R42" s="59"/>
      <c r="S42" s="59"/>
    </row>
    <row r="43" spans="2:19" s="30" customFormat="1">
      <c r="B43" s="21"/>
      <c r="G43" s="28"/>
      <c r="H43" s="28"/>
      <c r="I43" s="28"/>
      <c r="J43" s="25"/>
      <c r="K43" s="25"/>
      <c r="L43" s="22"/>
      <c r="M43" s="22"/>
      <c r="N43" s="25"/>
      <c r="O43" s="25"/>
      <c r="P43" s="59"/>
      <c r="Q43" s="59"/>
      <c r="R43" s="59"/>
      <c r="S43" s="59"/>
    </row>
    <row r="44" spans="2:19" s="30" customFormat="1">
      <c r="B44" s="27"/>
      <c r="G44" s="28"/>
      <c r="H44" s="28"/>
      <c r="I44" s="28"/>
      <c r="J44" s="25"/>
      <c r="K44" s="25"/>
      <c r="L44" s="22"/>
      <c r="M44" s="22"/>
      <c r="N44" s="25"/>
      <c r="O44" s="25"/>
      <c r="P44" s="59"/>
      <c r="Q44" s="59"/>
      <c r="R44" s="59"/>
      <c r="S44" s="59"/>
    </row>
    <row r="45" spans="2:19" s="30" customFormat="1">
      <c r="B45" s="21"/>
      <c r="G45" s="28"/>
      <c r="H45" s="28"/>
      <c r="I45" s="28"/>
      <c r="J45" s="25"/>
      <c r="K45" s="25"/>
      <c r="L45" s="22"/>
      <c r="M45" s="22"/>
      <c r="N45" s="25"/>
      <c r="O45" s="25"/>
      <c r="P45" s="59"/>
      <c r="Q45" s="59"/>
      <c r="R45" s="59"/>
      <c r="S45" s="59"/>
    </row>
    <row r="46" spans="2:19" s="30" customFormat="1">
      <c r="B46" s="21"/>
      <c r="G46" s="28"/>
      <c r="H46" s="28"/>
      <c r="I46" s="28"/>
      <c r="J46" s="25"/>
      <c r="K46" s="25"/>
      <c r="L46" s="22"/>
      <c r="M46" s="22"/>
      <c r="N46" s="25"/>
      <c r="O46" s="25"/>
      <c r="P46" s="59"/>
      <c r="Q46" s="59"/>
      <c r="R46" s="59"/>
      <c r="S46" s="59"/>
    </row>
    <row r="47" spans="2:19" s="30" customFormat="1">
      <c r="B47" s="21"/>
      <c r="G47" s="28"/>
      <c r="H47" s="28"/>
      <c r="I47" s="28"/>
      <c r="J47" s="25"/>
      <c r="K47" s="25"/>
      <c r="L47" s="22"/>
      <c r="M47" s="22"/>
      <c r="N47" s="25"/>
      <c r="O47" s="25"/>
      <c r="P47" s="59"/>
      <c r="Q47" s="59"/>
      <c r="R47" s="59"/>
      <c r="S47" s="59"/>
    </row>
    <row r="48" spans="2:19" s="30" customFormat="1">
      <c r="B48" s="21"/>
      <c r="G48" s="28"/>
      <c r="H48" s="28"/>
      <c r="I48" s="28"/>
      <c r="J48" s="25"/>
      <c r="K48" s="25"/>
      <c r="L48" s="22"/>
      <c r="M48" s="22"/>
      <c r="N48" s="25"/>
      <c r="O48" s="25"/>
      <c r="P48" s="59"/>
      <c r="Q48" s="59"/>
      <c r="R48" s="59"/>
      <c r="S48" s="59"/>
    </row>
    <row r="49" spans="2:19" s="30" customFormat="1">
      <c r="B49" s="21"/>
      <c r="G49" s="28"/>
      <c r="H49" s="28"/>
      <c r="I49" s="28"/>
      <c r="J49" s="25"/>
      <c r="K49" s="25"/>
      <c r="L49" s="22"/>
      <c r="M49" s="22"/>
      <c r="N49" s="25"/>
      <c r="O49" s="25"/>
      <c r="P49" s="59"/>
      <c r="Q49" s="59"/>
      <c r="R49" s="59"/>
      <c r="S49" s="59"/>
    </row>
    <row r="50" spans="2:19" s="30" customFormat="1">
      <c r="B50" s="21"/>
      <c r="G50" s="28"/>
      <c r="H50" s="28"/>
      <c r="I50" s="28"/>
      <c r="J50" s="25"/>
      <c r="K50" s="25"/>
      <c r="L50" s="22"/>
      <c r="M50" s="22"/>
      <c r="N50" s="25"/>
      <c r="O50" s="25"/>
      <c r="P50" s="59"/>
      <c r="Q50" s="59"/>
      <c r="R50" s="59"/>
      <c r="S50" s="59"/>
    </row>
    <row r="51" spans="2:19" s="30" customFormat="1">
      <c r="B51" s="27"/>
      <c r="G51" s="28"/>
      <c r="H51" s="28"/>
      <c r="I51" s="28"/>
      <c r="J51" s="25"/>
      <c r="K51" s="25"/>
      <c r="L51" s="22"/>
      <c r="M51" s="22"/>
      <c r="N51" s="25"/>
      <c r="O51" s="25"/>
      <c r="P51" s="59"/>
      <c r="Q51" s="59"/>
      <c r="R51" s="59"/>
      <c r="S51" s="59"/>
    </row>
    <row r="52" spans="2:19" s="30" customFormat="1">
      <c r="B52" s="21"/>
      <c r="G52" s="28"/>
      <c r="H52" s="28"/>
      <c r="I52" s="28"/>
      <c r="J52" s="25"/>
      <c r="K52" s="25"/>
      <c r="L52" s="22"/>
      <c r="M52" s="22"/>
      <c r="N52" s="25"/>
      <c r="O52" s="25"/>
      <c r="P52" s="59"/>
      <c r="Q52" s="59"/>
      <c r="R52" s="59"/>
      <c r="S52" s="59"/>
    </row>
    <row r="53" spans="2:19" s="30" customFormat="1">
      <c r="B53" s="21"/>
      <c r="G53" s="28"/>
      <c r="H53" s="28"/>
      <c r="I53" s="28"/>
      <c r="J53" s="25"/>
      <c r="K53" s="25"/>
      <c r="L53" s="22"/>
      <c r="M53" s="22"/>
      <c r="N53" s="25"/>
      <c r="O53" s="25"/>
      <c r="P53" s="59"/>
      <c r="Q53" s="59"/>
      <c r="R53" s="59"/>
      <c r="S53" s="59"/>
    </row>
    <row r="54" spans="2:19" s="30" customFormat="1">
      <c r="B54" s="21"/>
      <c r="G54" s="28"/>
      <c r="H54" s="28"/>
      <c r="I54" s="28"/>
      <c r="J54" s="25"/>
      <c r="K54" s="25"/>
      <c r="L54" s="22"/>
      <c r="M54" s="22"/>
      <c r="N54" s="25"/>
      <c r="O54" s="25"/>
      <c r="P54" s="59"/>
      <c r="Q54" s="59"/>
      <c r="R54" s="59"/>
      <c r="S54" s="59"/>
    </row>
    <row r="55" spans="2:19" s="30" customFormat="1">
      <c r="B55" s="21"/>
      <c r="G55" s="28"/>
      <c r="H55" s="28"/>
      <c r="I55" s="28"/>
      <c r="J55" s="25"/>
      <c r="K55" s="25"/>
      <c r="L55" s="22"/>
      <c r="M55" s="22"/>
      <c r="N55" s="25"/>
      <c r="O55" s="25"/>
      <c r="P55" s="59"/>
      <c r="Q55" s="59"/>
      <c r="R55" s="59"/>
      <c r="S55" s="59"/>
    </row>
    <row r="56" spans="2:19" s="30" customFormat="1">
      <c r="B56" s="21"/>
      <c r="G56" s="28"/>
      <c r="H56" s="28"/>
      <c r="I56" s="28"/>
      <c r="J56" s="25"/>
      <c r="K56" s="25"/>
      <c r="L56" s="22"/>
      <c r="M56" s="22"/>
      <c r="N56" s="25"/>
      <c r="O56" s="25"/>
      <c r="P56" s="59"/>
      <c r="Q56" s="59"/>
      <c r="R56" s="59"/>
      <c r="S56" s="59"/>
    </row>
    <row r="57" spans="2:19" s="30" customFormat="1">
      <c r="B57" s="21"/>
      <c r="G57" s="28"/>
      <c r="H57" s="28"/>
      <c r="I57" s="28"/>
      <c r="J57" s="25"/>
      <c r="K57" s="25"/>
      <c r="L57" s="22"/>
      <c r="M57" s="22"/>
      <c r="N57" s="25"/>
      <c r="O57" s="25"/>
      <c r="P57" s="59"/>
      <c r="Q57" s="59"/>
      <c r="R57" s="59"/>
      <c r="S57" s="59"/>
    </row>
    <row r="58" spans="2:19" s="30" customFormat="1">
      <c r="B58" s="21"/>
      <c r="G58" s="22"/>
      <c r="H58" s="25"/>
      <c r="I58" s="25"/>
      <c r="J58" s="22"/>
      <c r="K58" s="22"/>
      <c r="L58" s="22"/>
      <c r="M58" s="22"/>
      <c r="N58" s="22"/>
      <c r="O58" s="25"/>
      <c r="P58" s="59"/>
      <c r="Q58" s="59"/>
      <c r="R58" s="59"/>
      <c r="S58" s="59"/>
    </row>
    <row r="59" spans="2:19" s="30" customFormat="1">
      <c r="B59" s="21"/>
      <c r="G59" s="28"/>
      <c r="H59" s="28"/>
      <c r="I59" s="28"/>
      <c r="J59" s="25"/>
      <c r="K59" s="25"/>
      <c r="L59" s="22"/>
      <c r="M59" s="22"/>
      <c r="N59" s="25"/>
      <c r="O59" s="25"/>
      <c r="P59" s="59"/>
      <c r="Q59" s="59"/>
      <c r="R59" s="59"/>
      <c r="S59" s="59"/>
    </row>
    <row r="60" spans="2:19" s="30" customFormat="1">
      <c r="B60" s="21"/>
      <c r="G60" s="28"/>
      <c r="H60" s="28"/>
      <c r="I60" s="28"/>
      <c r="J60" s="25"/>
      <c r="K60" s="25"/>
      <c r="L60" s="22"/>
      <c r="M60" s="22"/>
      <c r="N60" s="25"/>
      <c r="O60" s="25"/>
      <c r="P60" s="59"/>
      <c r="Q60" s="59"/>
      <c r="R60" s="59"/>
      <c r="S60" s="59"/>
    </row>
    <row r="61" spans="2:19" s="30" customFormat="1">
      <c r="B61" s="21"/>
      <c r="G61" s="28"/>
      <c r="H61" s="28"/>
      <c r="I61" s="28"/>
      <c r="J61" s="25"/>
      <c r="K61" s="25"/>
      <c r="L61" s="22"/>
      <c r="M61" s="22"/>
      <c r="N61" s="25"/>
      <c r="O61" s="25"/>
      <c r="P61" s="59"/>
      <c r="Q61" s="59"/>
      <c r="R61" s="59"/>
      <c r="S61" s="59"/>
    </row>
    <row r="62" spans="2:19" s="30" customFormat="1">
      <c r="B62" s="21"/>
      <c r="G62" s="28"/>
      <c r="H62" s="28"/>
      <c r="I62" s="28"/>
      <c r="J62" s="25"/>
      <c r="K62" s="25"/>
      <c r="L62" s="22"/>
      <c r="M62" s="22"/>
      <c r="N62" s="25"/>
      <c r="O62" s="25"/>
      <c r="P62" s="59"/>
      <c r="Q62" s="59"/>
      <c r="R62" s="59"/>
      <c r="S62" s="59"/>
    </row>
    <row r="63" spans="2:19" s="30" customFormat="1">
      <c r="B63" s="21"/>
      <c r="G63" s="28"/>
      <c r="H63" s="28"/>
      <c r="I63" s="28"/>
      <c r="J63" s="25"/>
      <c r="K63" s="25"/>
      <c r="L63" s="22"/>
      <c r="M63" s="22"/>
      <c r="N63" s="25"/>
      <c r="O63" s="25"/>
      <c r="P63" s="59"/>
      <c r="Q63" s="59"/>
      <c r="R63" s="59"/>
      <c r="S63" s="59"/>
    </row>
    <row r="64" spans="2:19" s="30" customFormat="1">
      <c r="B64" s="21"/>
      <c r="G64" s="28"/>
      <c r="H64" s="28"/>
      <c r="I64" s="28"/>
      <c r="J64" s="25"/>
      <c r="K64" s="25"/>
      <c r="L64" s="22"/>
      <c r="M64" s="22"/>
      <c r="N64" s="25"/>
      <c r="O64" s="25"/>
      <c r="P64" s="59"/>
      <c r="Q64" s="59"/>
      <c r="R64" s="59"/>
      <c r="S64" s="59"/>
    </row>
    <row r="65" s="30" customFormat="1"/>
  </sheetData>
  <sortState ref="B2:S31">
    <sortCondition ref="B2:B31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10D2F-D545-2146-8A73-B990E52DB630}">
  <dimension ref="B1:V49"/>
  <sheetViews>
    <sheetView tabSelected="1" topLeftCell="B7" zoomScale="60" zoomScaleNormal="80" workbookViewId="0">
      <selection activeCell="J32" sqref="J32"/>
    </sheetView>
  </sheetViews>
  <sheetFormatPr baseColWidth="10" defaultRowHeight="16"/>
  <cols>
    <col min="2" max="2" width="20.33203125" customWidth="1"/>
    <col min="3" max="5" width="11" bestFit="1" customWidth="1"/>
    <col min="7" max="11" width="11" bestFit="1" customWidth="1"/>
    <col min="12" max="13" width="12.6640625" bestFit="1" customWidth="1"/>
    <col min="14" max="14" width="11" bestFit="1" customWidth="1"/>
    <col min="15" max="15" width="11" customWidth="1"/>
    <col min="16" max="16" width="12.33203125" customWidth="1"/>
    <col min="17" max="17" width="10" customWidth="1"/>
    <col min="18" max="18" width="12" customWidth="1"/>
    <col min="19" max="19" width="11.1640625" customWidth="1"/>
    <col min="20" max="24" width="7.1640625" bestFit="1" customWidth="1"/>
    <col min="51" max="55" width="7.1640625" bestFit="1" customWidth="1"/>
  </cols>
  <sheetData>
    <row r="1" spans="2:22" ht="85">
      <c r="B1" s="38" t="s">
        <v>33</v>
      </c>
      <c r="C1" s="40" t="s">
        <v>41</v>
      </c>
      <c r="D1" s="41" t="s">
        <v>39</v>
      </c>
      <c r="E1" s="40" t="s">
        <v>42</v>
      </c>
      <c r="F1" s="41" t="s">
        <v>40</v>
      </c>
      <c r="G1" s="42" t="s">
        <v>34</v>
      </c>
      <c r="H1" s="43" t="s">
        <v>35</v>
      </c>
      <c r="I1" s="43" t="s">
        <v>36</v>
      </c>
      <c r="J1" s="60" t="s">
        <v>37</v>
      </c>
      <c r="K1" s="39" t="s">
        <v>38</v>
      </c>
      <c r="L1" s="61" t="s">
        <v>80</v>
      </c>
      <c r="M1" s="61" t="s">
        <v>79</v>
      </c>
      <c r="N1" s="70" t="s">
        <v>43</v>
      </c>
      <c r="O1" s="70" t="s">
        <v>82</v>
      </c>
      <c r="P1" s="44" t="s">
        <v>83</v>
      </c>
      <c r="Q1" s="44" t="s">
        <v>84</v>
      </c>
      <c r="R1" s="44" t="s">
        <v>85</v>
      </c>
      <c r="S1" s="45" t="s">
        <v>86</v>
      </c>
    </row>
    <row r="2" spans="2:22" s="9" customFormat="1">
      <c r="B2" s="50" t="s">
        <v>78</v>
      </c>
      <c r="C2" s="62" t="s">
        <v>81</v>
      </c>
      <c r="D2" s="47" t="s">
        <v>81</v>
      </c>
      <c r="E2" s="47" t="s">
        <v>81</v>
      </c>
      <c r="F2" s="47" t="s">
        <v>81</v>
      </c>
      <c r="G2" s="62">
        <v>330</v>
      </c>
      <c r="H2" s="62">
        <v>-8.9</v>
      </c>
      <c r="I2" s="62">
        <v>11.3</v>
      </c>
      <c r="J2" s="64">
        <v>510.8</v>
      </c>
      <c r="K2" s="49">
        <v>4.28</v>
      </c>
      <c r="L2" s="51">
        <f>(18.5-15)/(900-200) * (G2-200)  + 15</f>
        <v>15.65</v>
      </c>
      <c r="M2" s="51">
        <f>(L2-10)*(628-J2)/(628-23.4) + 10</f>
        <v>11.095236520013232</v>
      </c>
      <c r="N2" s="49">
        <v>0</v>
      </c>
      <c r="O2" s="51">
        <v>0</v>
      </c>
      <c r="P2" s="47">
        <v>5</v>
      </c>
      <c r="Q2" s="47">
        <v>0</v>
      </c>
      <c r="R2" s="47">
        <v>12</v>
      </c>
      <c r="S2" s="63">
        <v>0</v>
      </c>
      <c r="V2" s="37"/>
    </row>
    <row r="3" spans="2:22">
      <c r="B3" s="46" t="s">
        <v>30</v>
      </c>
      <c r="C3" s="62">
        <v>13.88</v>
      </c>
      <c r="D3" s="47">
        <v>14.617000000000001</v>
      </c>
      <c r="E3" s="47">
        <v>2.3344</v>
      </c>
      <c r="F3" s="47">
        <v>1.3997999999999999</v>
      </c>
      <c r="G3" s="48">
        <v>730</v>
      </c>
      <c r="H3" s="48">
        <v>26.8</v>
      </c>
      <c r="I3" s="48">
        <v>-7.7</v>
      </c>
      <c r="J3" s="65">
        <v>510.8</v>
      </c>
      <c r="K3" s="47">
        <v>4.28</v>
      </c>
      <c r="L3" s="51">
        <f>(18.5-15)/(900-200) * (G3-200)  + 15</f>
        <v>17.649999999999999</v>
      </c>
      <c r="M3" s="51">
        <f>(L3-10)*(628-J3)/(628-23.4) + 10</f>
        <v>11.482930863380748</v>
      </c>
      <c r="N3" s="47">
        <v>0</v>
      </c>
      <c r="O3" s="47">
        <v>0</v>
      </c>
      <c r="P3" s="47">
        <v>27</v>
      </c>
      <c r="Q3" s="47">
        <v>0</v>
      </c>
      <c r="R3" s="47">
        <v>10</v>
      </c>
      <c r="S3" s="63">
        <v>20</v>
      </c>
      <c r="V3" s="37"/>
    </row>
    <row r="4" spans="2:22">
      <c r="B4" s="46" t="s">
        <v>48</v>
      </c>
      <c r="C4" s="62">
        <v>12.568</v>
      </c>
      <c r="D4" s="47">
        <v>12.907</v>
      </c>
      <c r="E4" s="47">
        <v>2.0261999999999998</v>
      </c>
      <c r="F4" s="47">
        <v>1.4712000000000001</v>
      </c>
      <c r="G4" s="48">
        <v>880</v>
      </c>
      <c r="H4" s="48">
        <v>94.5</v>
      </c>
      <c r="I4" s="48">
        <v>-51.5</v>
      </c>
      <c r="J4" s="65">
        <v>510.8</v>
      </c>
      <c r="K4" s="47">
        <v>4.28</v>
      </c>
      <c r="L4" s="51">
        <f>(18.5-15)/(900-200) * (G4-200)  + 15</f>
        <v>18.399999999999999</v>
      </c>
      <c r="M4" s="51">
        <f>(L4-10)*(628-J4)/(628-23.4) + 10</f>
        <v>11.628316242143566</v>
      </c>
      <c r="N4" s="47">
        <v>0</v>
      </c>
      <c r="O4" s="47">
        <v>0</v>
      </c>
      <c r="P4" s="47">
        <v>8</v>
      </c>
      <c r="Q4" s="47">
        <v>6</v>
      </c>
      <c r="R4" s="47">
        <v>0</v>
      </c>
      <c r="S4" s="63">
        <v>57</v>
      </c>
      <c r="V4" s="37"/>
    </row>
    <row r="5" spans="2:22">
      <c r="B5" s="46" t="s">
        <v>31</v>
      </c>
      <c r="C5" s="62">
        <v>13.318</v>
      </c>
      <c r="D5" s="47">
        <v>13.215999999999999</v>
      </c>
      <c r="E5" s="47">
        <v>1.8118000000000001</v>
      </c>
      <c r="F5" s="47">
        <v>1.4923999999999999</v>
      </c>
      <c r="G5" s="48">
        <v>880</v>
      </c>
      <c r="H5" s="48">
        <v>96</v>
      </c>
      <c r="I5" s="48">
        <v>-35.5</v>
      </c>
      <c r="J5" s="65">
        <v>510.8</v>
      </c>
      <c r="K5" s="47">
        <v>4.28</v>
      </c>
      <c r="L5" s="51">
        <f>(18.5-15)/(900-200) * (G5-200)  + 15</f>
        <v>18.399999999999999</v>
      </c>
      <c r="M5" s="51">
        <f>(L5-10)*(628-J5)/(628-23.4) + 10</f>
        <v>11.628316242143566</v>
      </c>
      <c r="N5" s="47">
        <v>0</v>
      </c>
      <c r="O5" s="47">
        <v>0</v>
      </c>
      <c r="P5" s="47">
        <v>6</v>
      </c>
      <c r="Q5" s="47">
        <v>12</v>
      </c>
      <c r="R5" s="47">
        <v>0</v>
      </c>
      <c r="S5" s="63">
        <v>57</v>
      </c>
      <c r="V5" s="37"/>
    </row>
    <row r="6" spans="2:22">
      <c r="B6" s="50" t="s">
        <v>47</v>
      </c>
      <c r="C6" s="62">
        <v>12.888999999999999</v>
      </c>
      <c r="D6" s="49">
        <v>12.436</v>
      </c>
      <c r="E6" s="49">
        <v>2.2972000000000001</v>
      </c>
      <c r="F6" s="49">
        <v>1.4823999999999999</v>
      </c>
      <c r="G6" s="62">
        <v>299.35803329999999</v>
      </c>
      <c r="H6" s="62">
        <v>-68.773131590000006</v>
      </c>
      <c r="I6" s="62">
        <v>-67.167442219999998</v>
      </c>
      <c r="J6" s="64">
        <v>510.8</v>
      </c>
      <c r="K6" s="49">
        <v>4.28</v>
      </c>
      <c r="L6" s="51">
        <f>(18.5-15)/(900-200) * (G6-200)  + 15</f>
        <v>15.4967901665</v>
      </c>
      <c r="M6" s="51">
        <f>(L6-10)*(628-J6)/(628-23.4) + 10</f>
        <v>11.065537227115117</v>
      </c>
      <c r="N6" s="49">
        <v>0</v>
      </c>
      <c r="O6" s="49">
        <v>0</v>
      </c>
      <c r="P6" s="47">
        <v>0</v>
      </c>
      <c r="Q6" s="47">
        <v>1</v>
      </c>
      <c r="R6" s="47">
        <v>0</v>
      </c>
      <c r="S6" s="63">
        <v>9</v>
      </c>
      <c r="V6" s="37"/>
    </row>
    <row r="7" spans="2:22">
      <c r="B7" s="50" t="s">
        <v>23</v>
      </c>
      <c r="C7" s="62">
        <v>14.837</v>
      </c>
      <c r="D7" s="49">
        <v>15.06</v>
      </c>
      <c r="E7" s="49">
        <v>1.1101000000000001</v>
      </c>
      <c r="F7" s="49">
        <v>0.81064999999999998</v>
      </c>
      <c r="G7" s="62">
        <v>300</v>
      </c>
      <c r="H7" s="62">
        <v>69.64</v>
      </c>
      <c r="I7" s="62">
        <v>-15.76</v>
      </c>
      <c r="J7" s="64">
        <v>510.8</v>
      </c>
      <c r="K7" s="49">
        <v>4.28</v>
      </c>
      <c r="L7" s="51">
        <f>(18.5-15)/(900-200) * (G7-200)  + 15</f>
        <v>15.5</v>
      </c>
      <c r="M7" s="51">
        <f>(L7-10)*(628-J7)/(628-23.4) + 10</f>
        <v>11.066159444260668</v>
      </c>
      <c r="N7" s="49">
        <v>0</v>
      </c>
      <c r="O7" s="49">
        <v>0</v>
      </c>
      <c r="P7" s="47">
        <v>1</v>
      </c>
      <c r="Q7" s="47">
        <v>0</v>
      </c>
      <c r="R7" s="47">
        <v>0</v>
      </c>
      <c r="S7" s="63">
        <v>8</v>
      </c>
      <c r="V7" s="37"/>
    </row>
    <row r="8" spans="2:22">
      <c r="B8" s="50" t="s">
        <v>77</v>
      </c>
      <c r="C8" s="62">
        <v>15.138</v>
      </c>
      <c r="D8" s="49">
        <v>13.489000000000001</v>
      </c>
      <c r="E8" s="49">
        <v>1.1689000000000001</v>
      </c>
      <c r="F8" s="49">
        <v>0.59036</v>
      </c>
      <c r="G8" s="62">
        <v>290</v>
      </c>
      <c r="H8" s="62">
        <v>-91.8</v>
      </c>
      <c r="I8" s="62">
        <v>27.7</v>
      </c>
      <c r="J8" s="64">
        <v>510.8</v>
      </c>
      <c r="K8" s="49">
        <v>4.28</v>
      </c>
      <c r="L8" s="51">
        <f>(18.5-15)/(900-200) * (G8-200)  + 15</f>
        <v>15.45</v>
      </c>
      <c r="M8" s="51">
        <f>(L8-10)*(628-J8)/(628-23.4) + 10</f>
        <v>11.056467085676481</v>
      </c>
      <c r="N8" s="49">
        <v>0</v>
      </c>
      <c r="O8" s="49">
        <v>0</v>
      </c>
      <c r="P8" s="47">
        <v>1</v>
      </c>
      <c r="Q8" s="47">
        <v>0</v>
      </c>
      <c r="R8" s="47">
        <v>1</v>
      </c>
      <c r="S8" s="63">
        <v>8</v>
      </c>
      <c r="V8" s="37"/>
    </row>
    <row r="9" spans="2:22" s="9" customFormat="1">
      <c r="B9" s="46" t="s">
        <v>6</v>
      </c>
      <c r="C9" s="62">
        <v>15.048</v>
      </c>
      <c r="D9" s="49">
        <v>14.689</v>
      </c>
      <c r="E9" s="49">
        <v>1.6492</v>
      </c>
      <c r="F9" s="49">
        <v>1.0900000000000001</v>
      </c>
      <c r="G9" s="48">
        <v>204.0831489</v>
      </c>
      <c r="H9" s="48">
        <v>90.216405620000003</v>
      </c>
      <c r="I9" s="48">
        <v>61.561220429999999</v>
      </c>
      <c r="J9" s="65">
        <v>510.8</v>
      </c>
      <c r="K9" s="47">
        <v>4.28</v>
      </c>
      <c r="L9" s="51">
        <f>(18.5-15)/(900-200) * (G9-200)  + 15</f>
        <v>15.020415744499999</v>
      </c>
      <c r="M9" s="51">
        <f>(L9-10)*(628-J9)/(628-23.4) + 10</f>
        <v>10.973193392747932</v>
      </c>
      <c r="N9" s="47">
        <v>0</v>
      </c>
      <c r="O9" s="47">
        <v>0</v>
      </c>
      <c r="P9" s="47">
        <v>0</v>
      </c>
      <c r="Q9" s="47">
        <v>0</v>
      </c>
      <c r="R9" s="47">
        <v>0</v>
      </c>
      <c r="S9" s="63">
        <v>5</v>
      </c>
      <c r="V9" s="37"/>
    </row>
    <row r="10" spans="2:22">
      <c r="B10" s="50" t="s">
        <v>14</v>
      </c>
      <c r="C10" s="62">
        <v>14.605</v>
      </c>
      <c r="D10" s="49">
        <v>13.868</v>
      </c>
      <c r="E10" s="49">
        <v>1.6109</v>
      </c>
      <c r="F10" s="49">
        <v>1.1052</v>
      </c>
      <c r="G10" s="62">
        <v>237</v>
      </c>
      <c r="H10" s="62">
        <v>152.87543389999999</v>
      </c>
      <c r="I10" s="62">
        <v>45.431436769999998</v>
      </c>
      <c r="J10" s="64">
        <v>510.8</v>
      </c>
      <c r="K10" s="49">
        <v>4.28</v>
      </c>
      <c r="L10" s="51">
        <f>(18.5-15)/(900-200) * (G10-200)  + 15</f>
        <v>15.185</v>
      </c>
      <c r="M10" s="51">
        <f>(L10-10)*(628-J10)/(628-23.4) + 10</f>
        <v>11.005097585180284</v>
      </c>
      <c r="N10" s="49">
        <v>0</v>
      </c>
      <c r="O10" s="49">
        <v>0</v>
      </c>
      <c r="P10" s="47">
        <v>0</v>
      </c>
      <c r="Q10" s="47">
        <v>0</v>
      </c>
      <c r="R10" s="47">
        <v>0</v>
      </c>
      <c r="S10" s="63">
        <v>5</v>
      </c>
      <c r="V10" s="37"/>
    </row>
    <row r="11" spans="2:22">
      <c r="B11" s="50" t="s">
        <v>10</v>
      </c>
      <c r="C11" s="62">
        <v>10.903</v>
      </c>
      <c r="D11" s="47">
        <v>12.021000000000001</v>
      </c>
      <c r="E11" s="47">
        <v>1.4274</v>
      </c>
      <c r="F11" s="47">
        <v>1.0462</v>
      </c>
      <c r="G11" s="62">
        <v>220.53092789999999</v>
      </c>
      <c r="H11" s="62">
        <v>-14.76716468</v>
      </c>
      <c r="I11" s="62">
        <v>-58.67731843</v>
      </c>
      <c r="J11" s="64">
        <v>510.8</v>
      </c>
      <c r="K11" s="49">
        <v>4.3099999999999996</v>
      </c>
      <c r="L11" s="51">
        <f>(18.5-15)/(900-200) * (G11-200)  + 15</f>
        <v>15.102654639500001</v>
      </c>
      <c r="M11" s="51">
        <f>(L11-10)*(628-J11)/(628-23.4) + 10</f>
        <v>10.98913516994608</v>
      </c>
      <c r="N11" s="49">
        <v>0</v>
      </c>
      <c r="O11" s="49">
        <v>0</v>
      </c>
      <c r="P11" s="47">
        <v>0</v>
      </c>
      <c r="Q11" s="47">
        <v>0</v>
      </c>
      <c r="R11" s="47">
        <v>0</v>
      </c>
      <c r="S11" s="63">
        <v>4</v>
      </c>
      <c r="V11" s="37"/>
    </row>
    <row r="12" spans="2:22">
      <c r="B12" s="50" t="s">
        <v>76</v>
      </c>
      <c r="C12" s="62" t="s">
        <v>81</v>
      </c>
      <c r="D12" s="49" t="s">
        <v>81</v>
      </c>
      <c r="E12" s="49" t="s">
        <v>81</v>
      </c>
      <c r="F12" s="49" t="s">
        <v>81</v>
      </c>
      <c r="G12" s="62">
        <v>260</v>
      </c>
      <c r="H12" s="62">
        <v>-18.2</v>
      </c>
      <c r="I12" s="62">
        <v>7.2</v>
      </c>
      <c r="J12" s="64">
        <v>510.8</v>
      </c>
      <c r="K12" s="49">
        <v>4.28</v>
      </c>
      <c r="L12" s="51">
        <f>(18.5-15)/(900-200) * (G12-200)  + 15</f>
        <v>15.3</v>
      </c>
      <c r="M12" s="51">
        <f>(L12-10)*(628-J12)/(628-23.4) + 10</f>
        <v>11.027390009923916</v>
      </c>
      <c r="N12" s="49">
        <v>0</v>
      </c>
      <c r="O12" s="49">
        <v>0</v>
      </c>
      <c r="P12" s="47">
        <v>1</v>
      </c>
      <c r="Q12" s="47">
        <v>0</v>
      </c>
      <c r="R12" s="47">
        <v>7</v>
      </c>
      <c r="S12" s="63">
        <v>0</v>
      </c>
      <c r="V12" s="37"/>
    </row>
    <row r="13" spans="2:22">
      <c r="B13" s="50" t="s">
        <v>87</v>
      </c>
      <c r="C13" s="62">
        <v>17.481000000000002</v>
      </c>
      <c r="D13" s="47">
        <v>16.613</v>
      </c>
      <c r="E13" s="47">
        <v>0.98645000000000005</v>
      </c>
      <c r="F13" s="47">
        <v>0.45155000000000001</v>
      </c>
      <c r="G13" s="62">
        <v>374</v>
      </c>
      <c r="H13" s="62">
        <v>66</v>
      </c>
      <c r="I13" s="62">
        <v>16.5</v>
      </c>
      <c r="J13" s="64">
        <v>510.8</v>
      </c>
      <c r="K13" s="49">
        <v>4.28</v>
      </c>
      <c r="L13" s="51">
        <f>(18.5-15)/(900-200) * (G13-200)  + 15</f>
        <v>15.87</v>
      </c>
      <c r="M13" s="51">
        <f>(L13-10)*(628-J13)/(628-23.4) + 10</f>
        <v>11.137882897783658</v>
      </c>
      <c r="N13" s="49">
        <v>0</v>
      </c>
      <c r="O13" s="49">
        <v>0</v>
      </c>
      <c r="P13" s="47">
        <v>0</v>
      </c>
      <c r="Q13" s="47">
        <v>0</v>
      </c>
      <c r="R13" s="47">
        <v>0</v>
      </c>
      <c r="S13" s="63">
        <v>15</v>
      </c>
      <c r="V13" s="37"/>
    </row>
    <row r="14" spans="2:22">
      <c r="B14" s="50" t="s">
        <v>45</v>
      </c>
      <c r="C14" s="62">
        <v>12.541</v>
      </c>
      <c r="D14" s="49">
        <v>12.212999999999999</v>
      </c>
      <c r="E14" s="49">
        <v>1.6915</v>
      </c>
      <c r="F14" s="49">
        <v>1.2001999999999999</v>
      </c>
      <c r="G14" s="62">
        <v>231.69602080000001</v>
      </c>
      <c r="H14" s="62">
        <v>164.83619060000001</v>
      </c>
      <c r="I14" s="62">
        <v>51.03291651</v>
      </c>
      <c r="J14" s="64">
        <v>510.8</v>
      </c>
      <c r="K14" s="49">
        <v>4.28</v>
      </c>
      <c r="L14" s="51">
        <f>(18.5-15)/(900-200) * (G14-200)  + 15</f>
        <v>15.158480104000001</v>
      </c>
      <c r="M14" s="51">
        <f>(L14-10)*(628-J14)/(628-23.4) + 10</f>
        <v>10.999956778347338</v>
      </c>
      <c r="N14" s="49">
        <v>0</v>
      </c>
      <c r="O14" s="49">
        <v>0</v>
      </c>
      <c r="P14" s="47">
        <v>0</v>
      </c>
      <c r="Q14" s="47">
        <v>0</v>
      </c>
      <c r="R14" s="47">
        <v>0</v>
      </c>
      <c r="S14" s="63">
        <v>6</v>
      </c>
      <c r="V14" s="37"/>
    </row>
    <row r="15" spans="2:22">
      <c r="B15" s="50" t="s">
        <v>15</v>
      </c>
      <c r="C15" s="62">
        <v>11.752000000000001</v>
      </c>
      <c r="D15" s="47">
        <v>13.496</v>
      </c>
      <c r="E15" s="47">
        <v>1.8039000000000001</v>
      </c>
      <c r="F15" s="47">
        <v>1.1144000000000001</v>
      </c>
      <c r="G15" s="62">
        <v>240</v>
      </c>
      <c r="H15" s="62">
        <v>-5.33</v>
      </c>
      <c r="I15" s="62">
        <v>-32.81</v>
      </c>
      <c r="J15" s="64">
        <v>510.8</v>
      </c>
      <c r="K15" s="49">
        <v>4.3099999999999996</v>
      </c>
      <c r="L15" s="51">
        <f>(18.5-15)/(900-200) * (G15-200)  + 15</f>
        <v>15.2</v>
      </c>
      <c r="M15" s="51">
        <f>(L15-10)*(628-J15)/(628-23.4) + 10</f>
        <v>11.008005292755541</v>
      </c>
      <c r="N15" s="49">
        <v>0</v>
      </c>
      <c r="O15" s="49">
        <v>0</v>
      </c>
      <c r="P15" s="47">
        <v>0</v>
      </c>
      <c r="Q15" s="47">
        <v>0</v>
      </c>
      <c r="R15" s="47">
        <v>0</v>
      </c>
      <c r="S15" s="63">
        <v>6</v>
      </c>
      <c r="V15" s="37"/>
    </row>
    <row r="16" spans="2:22">
      <c r="B16" s="46" t="s">
        <v>29</v>
      </c>
      <c r="C16" s="62">
        <v>15.003</v>
      </c>
      <c r="D16" s="47">
        <v>15.180999999999999</v>
      </c>
      <c r="E16" s="47">
        <v>1.871</v>
      </c>
      <c r="F16" s="47">
        <v>1.1117999999999999</v>
      </c>
      <c r="G16" s="48">
        <v>690</v>
      </c>
      <c r="H16" s="48">
        <v>52</v>
      </c>
      <c r="I16" s="48">
        <v>-4.5999999999999996</v>
      </c>
      <c r="J16" s="65">
        <v>510.8</v>
      </c>
      <c r="K16" s="47">
        <v>4.28</v>
      </c>
      <c r="L16" s="51">
        <f>(18.5-15)/(900-200) * (G16-200)  + 15</f>
        <v>17.45</v>
      </c>
      <c r="M16" s="51">
        <f>(L16-10)*(628-J16)/(628-23.4) + 10</f>
        <v>11.444161429043996</v>
      </c>
      <c r="N16" s="47">
        <v>0</v>
      </c>
      <c r="O16" s="47">
        <v>0</v>
      </c>
      <c r="P16" s="47">
        <v>23</v>
      </c>
      <c r="Q16" s="47">
        <v>0</v>
      </c>
      <c r="R16" s="47">
        <v>0</v>
      </c>
      <c r="S16" s="63">
        <v>24</v>
      </c>
      <c r="V16" s="37"/>
    </row>
    <row r="17" spans="2:22">
      <c r="B17" s="50" t="s">
        <v>19</v>
      </c>
      <c r="C17" s="62">
        <v>13.03</v>
      </c>
      <c r="D17" s="49">
        <v>11.55</v>
      </c>
      <c r="E17" s="49">
        <v>0.98736000000000002</v>
      </c>
      <c r="F17" s="49">
        <v>0.62099000000000004</v>
      </c>
      <c r="G17" s="62">
        <v>259</v>
      </c>
      <c r="H17" s="62">
        <v>123.45</v>
      </c>
      <c r="I17" s="62">
        <v>-19.77</v>
      </c>
      <c r="J17" s="64">
        <v>510.8</v>
      </c>
      <c r="K17" s="49">
        <v>4.28</v>
      </c>
      <c r="L17" s="51">
        <f>(18.5-15)/(900-200) * (G17-200)  + 15</f>
        <v>15.295</v>
      </c>
      <c r="M17" s="51">
        <f>(L17-10)*(628-J17)/(628-23.4) + 10</f>
        <v>11.026420774065498</v>
      </c>
      <c r="N17" s="49">
        <v>0</v>
      </c>
      <c r="O17" s="49">
        <v>0</v>
      </c>
      <c r="P17" s="47">
        <v>0</v>
      </c>
      <c r="Q17" s="47">
        <v>0</v>
      </c>
      <c r="R17" s="47">
        <v>0</v>
      </c>
      <c r="S17" s="63">
        <v>7</v>
      </c>
      <c r="V17" s="37"/>
    </row>
    <row r="18" spans="2:22">
      <c r="B18" s="50" t="s">
        <v>26</v>
      </c>
      <c r="C18" s="62">
        <v>12.045</v>
      </c>
      <c r="D18" s="47">
        <v>12.117000000000001</v>
      </c>
      <c r="E18" s="47">
        <v>1.165</v>
      </c>
      <c r="F18" s="47">
        <v>0.84379999999999999</v>
      </c>
      <c r="G18" s="62">
        <v>374</v>
      </c>
      <c r="H18" s="62">
        <v>-142</v>
      </c>
      <c r="I18" s="62">
        <v>39.5</v>
      </c>
      <c r="J18" s="64">
        <v>510.8</v>
      </c>
      <c r="K18" s="49">
        <v>4.28</v>
      </c>
      <c r="L18" s="51">
        <f>(18.5-15)/(900-200) * (G18-200)  + 15</f>
        <v>15.87</v>
      </c>
      <c r="M18" s="51">
        <f>(L18-10)*(628-J18)/(628-23.4) + 10</f>
        <v>11.137882897783658</v>
      </c>
      <c r="N18" s="49">
        <v>0</v>
      </c>
      <c r="O18" s="49">
        <v>0</v>
      </c>
      <c r="P18" s="47">
        <v>10</v>
      </c>
      <c r="Q18" s="47">
        <v>0</v>
      </c>
      <c r="R18" s="47">
        <v>0</v>
      </c>
      <c r="S18" s="63">
        <v>4</v>
      </c>
      <c r="V18" s="37"/>
    </row>
    <row r="19" spans="2:22">
      <c r="B19" s="50" t="s">
        <v>20</v>
      </c>
      <c r="C19" s="62">
        <v>11.699</v>
      </c>
      <c r="D19" s="49">
        <v>11.417999999999999</v>
      </c>
      <c r="E19" s="49">
        <v>0.58948999999999996</v>
      </c>
      <c r="F19" s="49">
        <v>0.56425000000000003</v>
      </c>
      <c r="G19" s="62">
        <v>265</v>
      </c>
      <c r="H19" s="62">
        <v>149.24</v>
      </c>
      <c r="I19" s="62">
        <v>-19.61</v>
      </c>
      <c r="J19" s="64">
        <v>510.8</v>
      </c>
      <c r="K19" s="49">
        <v>4.28</v>
      </c>
      <c r="L19" s="51">
        <f>(18.5-15)/(900-200) * (G19-200)  + 15</f>
        <v>15.324999999999999</v>
      </c>
      <c r="M19" s="51">
        <f>(L19-10)*(628-J19)/(628-23.4) + 10</f>
        <v>11.032236189216011</v>
      </c>
      <c r="N19" s="49">
        <v>0</v>
      </c>
      <c r="O19" s="49">
        <v>0</v>
      </c>
      <c r="P19" s="47">
        <v>0</v>
      </c>
      <c r="Q19" s="47">
        <v>0</v>
      </c>
      <c r="R19" s="47">
        <v>0</v>
      </c>
      <c r="S19" s="63">
        <v>7</v>
      </c>
      <c r="V19" s="37"/>
    </row>
    <row r="20" spans="2:22">
      <c r="B20" s="50" t="s">
        <v>8</v>
      </c>
      <c r="C20" s="62">
        <v>13.364000000000001</v>
      </c>
      <c r="D20" s="49">
        <v>13.601000000000001</v>
      </c>
      <c r="E20" s="49">
        <v>0.13754</v>
      </c>
      <c r="F20" s="49">
        <v>0.38962999999999998</v>
      </c>
      <c r="G20" s="66">
        <v>210.02423899999999</v>
      </c>
      <c r="H20" s="66">
        <v>-152.95522</v>
      </c>
      <c r="I20" s="66">
        <v>-14.232286</v>
      </c>
      <c r="J20" s="64">
        <v>510.8</v>
      </c>
      <c r="K20" s="49">
        <v>4.28</v>
      </c>
      <c r="L20" s="51">
        <f>(18.5-15)/(900-200) * (G20-200)  + 15</f>
        <v>15.050121194999999</v>
      </c>
      <c r="M20" s="51">
        <f>(L20-10)*(628-J20)/(628-23.4) + 10</f>
        <v>10.978951710310948</v>
      </c>
      <c r="N20" s="49">
        <v>0</v>
      </c>
      <c r="O20" s="49">
        <v>0</v>
      </c>
      <c r="P20" s="47">
        <v>0</v>
      </c>
      <c r="Q20" s="47">
        <v>1</v>
      </c>
      <c r="R20" s="47">
        <v>0</v>
      </c>
      <c r="S20" s="63">
        <v>3</v>
      </c>
      <c r="V20" s="37"/>
    </row>
    <row r="21" spans="2:22" s="9" customFormat="1">
      <c r="B21" s="50" t="s">
        <v>21</v>
      </c>
      <c r="C21" s="62">
        <v>14.004</v>
      </c>
      <c r="D21" s="49">
        <v>14.031000000000001</v>
      </c>
      <c r="E21" s="49">
        <v>1.3939999999999999</v>
      </c>
      <c r="F21" s="49">
        <v>1.2301</v>
      </c>
      <c r="G21" s="62">
        <v>280</v>
      </c>
      <c r="H21" s="62">
        <v>98.62</v>
      </c>
      <c r="I21" s="62">
        <v>40.03</v>
      </c>
      <c r="J21" s="64">
        <v>510.8</v>
      </c>
      <c r="K21" s="49">
        <v>4.28</v>
      </c>
      <c r="L21" s="51">
        <f>(18.5-15)/(900-200) * (G21-200)  + 15</f>
        <v>15.4</v>
      </c>
      <c r="M21" s="51">
        <f>(L21-10)*(628-J21)/(628-23.4) + 10</f>
        <v>11.046774727092293</v>
      </c>
      <c r="N21" s="49">
        <v>0</v>
      </c>
      <c r="O21" s="49">
        <v>0</v>
      </c>
      <c r="P21" s="47">
        <v>0</v>
      </c>
      <c r="Q21" s="47">
        <v>0</v>
      </c>
      <c r="R21" s="47">
        <v>0</v>
      </c>
      <c r="S21" s="63">
        <v>8</v>
      </c>
      <c r="V21" s="37"/>
    </row>
    <row r="22" spans="2:22" s="9" customFormat="1">
      <c r="B22" s="46" t="s">
        <v>73</v>
      </c>
      <c r="C22" s="62">
        <v>13.391999999999999</v>
      </c>
      <c r="D22" s="49">
        <v>13.864000000000001</v>
      </c>
      <c r="E22" s="49">
        <v>1.0789</v>
      </c>
      <c r="F22" s="49">
        <v>0.63200000000000001</v>
      </c>
      <c r="G22" s="48">
        <v>205.51074800000001</v>
      </c>
      <c r="H22" s="48">
        <v>81.06</v>
      </c>
      <c r="I22" s="48">
        <v>-27.12</v>
      </c>
      <c r="J22" s="65">
        <v>510.8</v>
      </c>
      <c r="K22" s="47">
        <v>4.28</v>
      </c>
      <c r="L22" s="51">
        <f>(18.5-15)/(900-200) * (G22-200)  + 15</f>
        <v>15.02755374</v>
      </c>
      <c r="M22" s="51">
        <f>(L22-10)*(628-J22)/(628-23.4) + 10</f>
        <v>10.974577072987099</v>
      </c>
      <c r="N22" s="47">
        <v>0</v>
      </c>
      <c r="O22" s="47">
        <v>0</v>
      </c>
      <c r="P22" s="47">
        <v>0</v>
      </c>
      <c r="Q22" s="47">
        <v>0</v>
      </c>
      <c r="R22" s="47">
        <v>0</v>
      </c>
      <c r="S22" s="63">
        <v>4</v>
      </c>
      <c r="V22" s="37"/>
    </row>
    <row r="23" spans="2:22" s="9" customFormat="1">
      <c r="B23" s="50" t="s">
        <v>17</v>
      </c>
      <c r="C23" s="62" t="s">
        <v>81</v>
      </c>
      <c r="D23" s="49" t="s">
        <v>81</v>
      </c>
      <c r="E23" s="49" t="s">
        <v>81</v>
      </c>
      <c r="F23" s="49" t="s">
        <v>81</v>
      </c>
      <c r="G23" s="62">
        <v>252</v>
      </c>
      <c r="H23" s="62">
        <v>-31.67</v>
      </c>
      <c r="I23" s="62">
        <v>44.84</v>
      </c>
      <c r="J23" s="64">
        <v>510.8</v>
      </c>
      <c r="K23" s="49">
        <v>4.28</v>
      </c>
      <c r="L23" s="51">
        <f>(18.5-15)/(900-200) * (G23-200)  + 15</f>
        <v>15.26</v>
      </c>
      <c r="M23" s="51">
        <f>(L23-10)*(628-J23)/(628-23.4) + 10</f>
        <v>11.019636123056566</v>
      </c>
      <c r="N23" s="49">
        <v>0</v>
      </c>
      <c r="O23" s="49">
        <v>0</v>
      </c>
      <c r="P23" s="47">
        <v>4</v>
      </c>
      <c r="Q23" s="47">
        <v>0</v>
      </c>
      <c r="R23" s="47">
        <v>4</v>
      </c>
      <c r="S23" s="63">
        <v>0</v>
      </c>
      <c r="V23" s="37"/>
    </row>
    <row r="24" spans="2:22" s="9" customFormat="1">
      <c r="B24" s="50" t="s">
        <v>44</v>
      </c>
      <c r="C24" s="62">
        <v>12.036</v>
      </c>
      <c r="D24" s="47">
        <v>13.074</v>
      </c>
      <c r="E24" s="47">
        <v>2.0068000000000001</v>
      </c>
      <c r="F24" s="47">
        <v>1.2238</v>
      </c>
      <c r="G24" s="62">
        <v>229.96070019999999</v>
      </c>
      <c r="H24" s="62">
        <v>40.639023340000001</v>
      </c>
      <c r="I24" s="62">
        <v>-44.32597655</v>
      </c>
      <c r="J24" s="64">
        <v>510.8</v>
      </c>
      <c r="K24" s="49">
        <v>4.3099999999999996</v>
      </c>
      <c r="L24" s="51">
        <f>(18.5-15)/(900-200) * (G24-200)  + 15</f>
        <v>15.149803500999999</v>
      </c>
      <c r="M24" s="51">
        <f>(L24-10)*(628-J24)/(628-23.4) + 10</f>
        <v>10.998274843395965</v>
      </c>
      <c r="N24" s="49">
        <v>0</v>
      </c>
      <c r="O24" s="49">
        <v>0</v>
      </c>
      <c r="P24" s="47">
        <v>0</v>
      </c>
      <c r="Q24" s="47">
        <v>0</v>
      </c>
      <c r="R24" s="47">
        <v>0</v>
      </c>
      <c r="S24" s="63">
        <v>5</v>
      </c>
      <c r="V24" s="37"/>
    </row>
    <row r="25" spans="2:22" s="9" customFormat="1">
      <c r="B25" s="50" t="s">
        <v>88</v>
      </c>
      <c r="C25" s="62">
        <v>11.802</v>
      </c>
      <c r="D25" s="49">
        <v>12.007</v>
      </c>
      <c r="E25" s="49">
        <v>0.54588000000000003</v>
      </c>
      <c r="F25" s="49">
        <v>0.65942999999999996</v>
      </c>
      <c r="G25" s="62">
        <v>218.8022905</v>
      </c>
      <c r="H25" s="62">
        <v>156.84213439999999</v>
      </c>
      <c r="I25" s="62">
        <v>-10.106973310000001</v>
      </c>
      <c r="J25" s="64">
        <v>510.8</v>
      </c>
      <c r="K25" s="49">
        <v>4.28</v>
      </c>
      <c r="L25" s="51">
        <f>(18.5-15)/(900-200) * (G25-200)  + 15</f>
        <v>15.0940114525</v>
      </c>
      <c r="M25" s="51">
        <f>(L25-10)*(628-J25)/(628-23.4) + 10</f>
        <v>10.987459712591797</v>
      </c>
      <c r="N25" s="49">
        <v>0</v>
      </c>
      <c r="O25" s="49">
        <v>0</v>
      </c>
      <c r="P25" s="47">
        <v>0</v>
      </c>
      <c r="Q25" s="47">
        <v>0</v>
      </c>
      <c r="R25" s="47">
        <v>0</v>
      </c>
      <c r="S25" s="63">
        <v>5</v>
      </c>
      <c r="V25" s="37"/>
    </row>
    <row r="26" spans="2:22" s="9" customFormat="1">
      <c r="B26" s="50" t="s">
        <v>25</v>
      </c>
      <c r="C26" s="62">
        <v>17.510000000000002</v>
      </c>
      <c r="D26" s="47">
        <v>16.643000000000001</v>
      </c>
      <c r="E26" s="47">
        <v>1.2292000000000001</v>
      </c>
      <c r="F26" s="47">
        <v>0.25516</v>
      </c>
      <c r="G26" s="62">
        <v>370</v>
      </c>
      <c r="H26" s="62">
        <v>23.4</v>
      </c>
      <c r="I26" s="62">
        <v>4.8</v>
      </c>
      <c r="J26" s="64">
        <v>510.8</v>
      </c>
      <c r="K26" s="49">
        <v>4.28</v>
      </c>
      <c r="L26" s="51">
        <f>(18.5-15)/(900-200) * (G26-200)  + 15</f>
        <v>15.85</v>
      </c>
      <c r="M26" s="51">
        <f>(L26-10)*(628-J26)/(628-23.4) + 10</f>
        <v>11.134005954349984</v>
      </c>
      <c r="N26" s="49">
        <v>0</v>
      </c>
      <c r="O26" s="49">
        <v>0</v>
      </c>
      <c r="P26" s="47">
        <v>10</v>
      </c>
      <c r="Q26" s="47">
        <v>0</v>
      </c>
      <c r="R26" s="47">
        <v>2</v>
      </c>
      <c r="S26" s="63">
        <v>3</v>
      </c>
      <c r="V26" s="37"/>
    </row>
    <row r="27" spans="2:22" s="9" customFormat="1">
      <c r="B27" s="50" t="s">
        <v>13</v>
      </c>
      <c r="C27" s="62">
        <v>13.252000000000001</v>
      </c>
      <c r="D27" s="49">
        <v>12.93</v>
      </c>
      <c r="E27" s="49">
        <v>0.89012000000000002</v>
      </c>
      <c r="F27" s="49">
        <v>0.63449</v>
      </c>
      <c r="G27" s="62">
        <v>236</v>
      </c>
      <c r="H27" s="62">
        <v>-119.17</v>
      </c>
      <c r="I27" s="62">
        <v>42.22</v>
      </c>
      <c r="J27" s="64">
        <v>510.8</v>
      </c>
      <c r="K27" s="49">
        <v>4.28</v>
      </c>
      <c r="L27" s="51">
        <f>(18.5-15)/(900-200) * (G27-200)  + 15</f>
        <v>15.18</v>
      </c>
      <c r="M27" s="51">
        <f>(L27-10)*(628-J27)/(628-23.4) + 10</f>
        <v>11.004128349321865</v>
      </c>
      <c r="N27" s="49">
        <v>0</v>
      </c>
      <c r="O27" s="49">
        <v>0</v>
      </c>
      <c r="P27" s="47">
        <v>0</v>
      </c>
      <c r="Q27" s="47">
        <v>0</v>
      </c>
      <c r="R27" s="47">
        <v>0</v>
      </c>
      <c r="S27" s="63">
        <v>5</v>
      </c>
      <c r="V27" s="37"/>
    </row>
    <row r="28" spans="2:22" s="9" customFormat="1">
      <c r="B28" s="50" t="s">
        <v>16</v>
      </c>
      <c r="C28" s="62" t="s">
        <v>81</v>
      </c>
      <c r="D28" s="49" t="s">
        <v>81</v>
      </c>
      <c r="E28" s="49" t="s">
        <v>81</v>
      </c>
      <c r="F28" s="49" t="s">
        <v>81</v>
      </c>
      <c r="G28" s="62">
        <v>247</v>
      </c>
      <c r="H28" s="62">
        <v>179.23</v>
      </c>
      <c r="I28" s="62">
        <v>-38.19</v>
      </c>
      <c r="J28" s="64">
        <v>510.8</v>
      </c>
      <c r="K28" s="49">
        <v>4.28</v>
      </c>
      <c r="L28" s="51">
        <f>(18.5-15)/(900-200) * (G28-200)  + 15</f>
        <v>15.234999999999999</v>
      </c>
      <c r="M28" s="51">
        <f>(L28-10)*(628-J28)/(628-23.4) + 10</f>
        <v>11.014789943764473</v>
      </c>
      <c r="N28" s="49">
        <v>0</v>
      </c>
      <c r="O28" s="49">
        <v>1</v>
      </c>
      <c r="P28" s="47">
        <v>0</v>
      </c>
      <c r="Q28" s="47">
        <v>4</v>
      </c>
      <c r="R28" s="47">
        <v>0</v>
      </c>
      <c r="S28" s="63">
        <v>0</v>
      </c>
      <c r="V28" s="37"/>
    </row>
    <row r="29" spans="2:22" s="9" customFormat="1">
      <c r="B29" s="50" t="s">
        <v>24</v>
      </c>
      <c r="C29" s="62">
        <v>18.876999999999999</v>
      </c>
      <c r="D29" s="49">
        <v>16.36</v>
      </c>
      <c r="E29" s="49">
        <v>0</v>
      </c>
      <c r="F29" s="49">
        <v>0</v>
      </c>
      <c r="G29" s="62">
        <v>326</v>
      </c>
      <c r="H29" s="62">
        <v>0.5</v>
      </c>
      <c r="I29" s="62">
        <v>0.8</v>
      </c>
      <c r="J29" s="64">
        <v>510.8</v>
      </c>
      <c r="K29" s="49">
        <v>4.28</v>
      </c>
      <c r="L29" s="51">
        <f>(18.5-15)/(900-200) * (G29-200)  + 15</f>
        <v>15.63</v>
      </c>
      <c r="M29" s="51">
        <f>(L29-10)*(628-J29)/(628-23.4) + 10</f>
        <v>11.091359576579556</v>
      </c>
      <c r="N29" s="49">
        <v>0</v>
      </c>
      <c r="O29" s="49">
        <v>0</v>
      </c>
      <c r="P29" s="47">
        <v>0</v>
      </c>
      <c r="Q29" s="47">
        <v>5</v>
      </c>
      <c r="R29" s="47">
        <v>0</v>
      </c>
      <c r="S29" s="63">
        <v>6</v>
      </c>
      <c r="V29" s="37"/>
    </row>
    <row r="30" spans="2:22" s="9" customFormat="1">
      <c r="B30" s="50" t="s">
        <v>46</v>
      </c>
      <c r="C30" s="62">
        <v>13.254</v>
      </c>
      <c r="D30" s="49">
        <v>12.276</v>
      </c>
      <c r="E30" s="49">
        <v>1.7208000000000001</v>
      </c>
      <c r="F30" s="49">
        <v>0.47537000000000001</v>
      </c>
      <c r="G30" s="62">
        <v>264</v>
      </c>
      <c r="H30" s="62">
        <v>112.77</v>
      </c>
      <c r="I30" s="62">
        <v>-31.25</v>
      </c>
      <c r="J30" s="64">
        <v>510.8</v>
      </c>
      <c r="K30" s="49">
        <v>4.28</v>
      </c>
      <c r="L30" s="51">
        <f>(18.5-15)/(900-200) * (G30-200)  + 15</f>
        <v>15.32</v>
      </c>
      <c r="M30" s="51">
        <f>(L30-10)*(628-J30)/(628-23.4) + 10</f>
        <v>11.031266953357592</v>
      </c>
      <c r="N30" s="49">
        <v>0</v>
      </c>
      <c r="O30" s="49">
        <v>0</v>
      </c>
      <c r="P30" s="47">
        <v>1</v>
      </c>
      <c r="Q30" s="47">
        <v>0</v>
      </c>
      <c r="R30" s="47">
        <v>0</v>
      </c>
      <c r="S30" s="63">
        <v>7</v>
      </c>
      <c r="V30" s="37"/>
    </row>
    <row r="31" spans="2:22" s="9" customFormat="1">
      <c r="B31" s="50" t="s">
        <v>28</v>
      </c>
      <c r="C31" s="62">
        <v>10.803000000000001</v>
      </c>
      <c r="D31" s="47">
        <v>12.257</v>
      </c>
      <c r="E31" s="47">
        <v>1.5158</v>
      </c>
      <c r="F31" s="47">
        <v>1.3056000000000001</v>
      </c>
      <c r="G31" s="62">
        <v>450</v>
      </c>
      <c r="H31" s="62">
        <v>24</v>
      </c>
      <c r="I31" s="62">
        <v>-53.5</v>
      </c>
      <c r="J31" s="64">
        <v>510.8</v>
      </c>
      <c r="K31" s="49">
        <v>4.3099999999999996</v>
      </c>
      <c r="L31" s="51">
        <f>(18.5-15)/(900-200) * (G31-200)  + 15</f>
        <v>16.25</v>
      </c>
      <c r="M31" s="51">
        <f>(L31-10)*(628-J31)/(628-23.4) + 10</f>
        <v>11.211544823023486</v>
      </c>
      <c r="N31" s="49">
        <v>0</v>
      </c>
      <c r="O31" s="49">
        <v>0</v>
      </c>
      <c r="P31" s="47">
        <v>0</v>
      </c>
      <c r="Q31" s="47">
        <v>0</v>
      </c>
      <c r="R31" s="47">
        <v>0</v>
      </c>
      <c r="S31" s="63">
        <v>21</v>
      </c>
      <c r="V31" s="37"/>
    </row>
    <row r="32" spans="2:22" s="9" customFormat="1">
      <c r="B32" s="50" t="s">
        <v>69</v>
      </c>
      <c r="C32" s="62" t="s">
        <v>81</v>
      </c>
      <c r="D32" s="49" t="s">
        <v>81</v>
      </c>
      <c r="E32" s="49" t="s">
        <v>81</v>
      </c>
      <c r="F32" s="49" t="s">
        <v>81</v>
      </c>
      <c r="G32" s="62">
        <v>205.59258790000001</v>
      </c>
      <c r="H32" s="62">
        <v>-166.04531040000001</v>
      </c>
      <c r="I32" s="62">
        <v>-35.361389090000003</v>
      </c>
      <c r="J32" s="64">
        <v>510.8</v>
      </c>
      <c r="K32" s="49">
        <v>4.28</v>
      </c>
      <c r="L32" s="51">
        <f>(18.5-15)/(900-200) * (G32-200)  + 15</f>
        <v>15.0279629395</v>
      </c>
      <c r="M32" s="51">
        <f>(L32-10)*(628-J32)/(628-23.4) + 10</f>
        <v>10.974656395152829</v>
      </c>
      <c r="N32" s="49">
        <v>0</v>
      </c>
      <c r="O32" s="49">
        <v>1</v>
      </c>
      <c r="P32" s="47">
        <v>1</v>
      </c>
      <c r="Q32" s="47">
        <v>4</v>
      </c>
      <c r="R32" s="47">
        <v>0</v>
      </c>
      <c r="S32" s="63">
        <v>0</v>
      </c>
      <c r="V32" s="37"/>
    </row>
    <row r="33" spans="2:22" s="9" customFormat="1">
      <c r="B33" s="50" t="s">
        <v>89</v>
      </c>
      <c r="C33" s="62">
        <v>16.047999999999998</v>
      </c>
      <c r="D33" s="49">
        <v>16.588000000000001</v>
      </c>
      <c r="E33" s="49">
        <v>2.0823</v>
      </c>
      <c r="F33" s="49">
        <v>1.6387</v>
      </c>
      <c r="G33" s="62">
        <v>275.67270359999998</v>
      </c>
      <c r="H33" s="62">
        <v>-108.52470820000001</v>
      </c>
      <c r="I33" s="62">
        <v>-28.106469400000002</v>
      </c>
      <c r="J33" s="64">
        <v>510.8</v>
      </c>
      <c r="K33" s="49">
        <v>4.28</v>
      </c>
      <c r="L33" s="51">
        <f>(18.5-15)/(900-200) * (G33-200)  + 15</f>
        <v>15.378363518</v>
      </c>
      <c r="M33" s="51">
        <f>(L33-10)*(628-J33)/(628-23.4) + 10</f>
        <v>11.042580556251405</v>
      </c>
      <c r="N33" s="49">
        <v>0</v>
      </c>
      <c r="O33" s="49">
        <v>0</v>
      </c>
      <c r="P33" s="47">
        <v>1</v>
      </c>
      <c r="Q33" s="47">
        <v>0</v>
      </c>
      <c r="R33" s="47">
        <v>0</v>
      </c>
      <c r="S33" s="63">
        <v>7</v>
      </c>
      <c r="V33" s="37"/>
    </row>
    <row r="34" spans="2:22" s="9" customFormat="1">
      <c r="B34" s="50" t="s">
        <v>12</v>
      </c>
      <c r="C34" s="62">
        <v>15.153</v>
      </c>
      <c r="D34" s="49">
        <v>12.826000000000001</v>
      </c>
      <c r="E34" s="49">
        <v>0.94594</v>
      </c>
      <c r="F34" s="49">
        <v>0.92867</v>
      </c>
      <c r="G34" s="62">
        <v>231</v>
      </c>
      <c r="H34" s="62">
        <v>104.81</v>
      </c>
      <c r="I34" s="62">
        <v>-11.46</v>
      </c>
      <c r="J34" s="64">
        <v>510.8</v>
      </c>
      <c r="K34" s="49">
        <v>4.28</v>
      </c>
      <c r="L34" s="51">
        <f>(18.5-15)/(900-200) * (G34-200)  + 15</f>
        <v>15.154999999999999</v>
      </c>
      <c r="M34" s="51">
        <f>(L34-10)*(628-J34)/(628-23.4) + 10</f>
        <v>10.999282170029771</v>
      </c>
      <c r="N34" s="49">
        <v>0</v>
      </c>
      <c r="O34" s="49">
        <v>0</v>
      </c>
      <c r="P34" s="47">
        <v>0</v>
      </c>
      <c r="Q34" s="47">
        <v>0</v>
      </c>
      <c r="R34" s="47">
        <v>0</v>
      </c>
      <c r="S34" s="63">
        <v>6</v>
      </c>
      <c r="V34" s="37"/>
    </row>
    <row r="35" spans="2:22" s="9" customFormat="1">
      <c r="B35" s="50" t="s">
        <v>11</v>
      </c>
      <c r="C35" s="62">
        <v>15.726000000000001</v>
      </c>
      <c r="D35" s="49">
        <v>13.677</v>
      </c>
      <c r="E35" s="49">
        <v>0.77231000000000005</v>
      </c>
      <c r="F35" s="49">
        <v>0.33522999999999997</v>
      </c>
      <c r="G35" s="62">
        <v>225</v>
      </c>
      <c r="H35" s="62">
        <v>-99.59</v>
      </c>
      <c r="I35" s="62">
        <v>57.68</v>
      </c>
      <c r="J35" s="64">
        <v>510.8</v>
      </c>
      <c r="K35" s="49">
        <v>4.28</v>
      </c>
      <c r="L35" s="51">
        <f>(18.5-15)/(900-200) * (G35-200)  + 15</f>
        <v>15.125</v>
      </c>
      <c r="M35" s="51">
        <f>(L35-10)*(628-J35)/(628-23.4) + 10</f>
        <v>10.993466754879259</v>
      </c>
      <c r="N35" s="49">
        <v>0</v>
      </c>
      <c r="O35" s="49">
        <v>0</v>
      </c>
      <c r="P35" s="47">
        <v>0</v>
      </c>
      <c r="Q35" s="47">
        <v>0</v>
      </c>
      <c r="R35" s="47">
        <v>0</v>
      </c>
      <c r="S35" s="63">
        <v>5</v>
      </c>
      <c r="V35" s="37"/>
    </row>
    <row r="36" spans="2:22" s="9" customFormat="1">
      <c r="B36" s="50" t="s">
        <v>9</v>
      </c>
      <c r="C36" s="62">
        <v>12.65</v>
      </c>
      <c r="D36" s="47">
        <v>14.092000000000001</v>
      </c>
      <c r="E36" s="47">
        <v>0.93472</v>
      </c>
      <c r="F36" s="47">
        <v>0.35829</v>
      </c>
      <c r="G36" s="62">
        <v>211.55763809999999</v>
      </c>
      <c r="H36" s="62">
        <v>-7.0547085300000001</v>
      </c>
      <c r="I36" s="62">
        <v>-22.484798009999999</v>
      </c>
      <c r="J36" s="64">
        <v>510.8</v>
      </c>
      <c r="K36" s="49">
        <v>4.3099999999999996</v>
      </c>
      <c r="L36" s="51">
        <f>(18.5-15)/(900-200) * (G36-200)  + 15</f>
        <v>15.0577881905</v>
      </c>
      <c r="M36" s="51">
        <f>(L36-10)*(628-J36)/(628-23.4) + 10</f>
        <v>10.980437935703936</v>
      </c>
      <c r="N36" s="49">
        <v>0</v>
      </c>
      <c r="O36" s="49">
        <v>0</v>
      </c>
      <c r="P36" s="47">
        <v>1</v>
      </c>
      <c r="Q36" s="47">
        <v>0</v>
      </c>
      <c r="R36" s="47">
        <v>2</v>
      </c>
      <c r="S36" s="63">
        <v>3</v>
      </c>
      <c r="V36" s="37"/>
    </row>
    <row r="37" spans="2:22" s="9" customFormat="1">
      <c r="B37" s="50" t="s">
        <v>0</v>
      </c>
      <c r="C37" s="62">
        <v>16.902999999999999</v>
      </c>
      <c r="D37" s="49">
        <v>15.417999999999999</v>
      </c>
      <c r="E37" s="49">
        <v>1.6668000000000001</v>
      </c>
      <c r="F37" s="49">
        <v>1.0467</v>
      </c>
      <c r="G37" s="62">
        <v>223</v>
      </c>
      <c r="H37" s="62">
        <v>-54.995242660000002</v>
      </c>
      <c r="I37" s="62">
        <v>-44.52003397</v>
      </c>
      <c r="J37" s="64">
        <v>510.8</v>
      </c>
      <c r="K37" s="49">
        <v>4.28</v>
      </c>
      <c r="L37" s="51">
        <f>(18.5-15)/(900-200) * (G37-200)  + 15</f>
        <v>15.115</v>
      </c>
      <c r="M37" s="51">
        <f>(L37-10)*(628-J37)/(628-23.4) + 10</f>
        <v>10.991528283162422</v>
      </c>
      <c r="N37" s="49">
        <v>0</v>
      </c>
      <c r="O37" s="49">
        <v>0</v>
      </c>
      <c r="P37" s="47">
        <v>0</v>
      </c>
      <c r="Q37" s="47">
        <v>0</v>
      </c>
      <c r="R37" s="47">
        <v>0</v>
      </c>
      <c r="S37" s="63">
        <v>5</v>
      </c>
      <c r="V37" s="37"/>
    </row>
    <row r="38" spans="2:22" s="9" customFormat="1">
      <c r="B38" s="50" t="s">
        <v>7</v>
      </c>
      <c r="C38" s="62">
        <v>12.39</v>
      </c>
      <c r="D38" s="49">
        <v>12.224</v>
      </c>
      <c r="E38" s="49">
        <v>0.84936</v>
      </c>
      <c r="F38" s="49">
        <v>1.2226999999999999</v>
      </c>
      <c r="G38" s="62">
        <v>207.02805839999999</v>
      </c>
      <c r="H38" s="62">
        <v>120.09163239999999</v>
      </c>
      <c r="I38" s="62">
        <v>70.355194510000004</v>
      </c>
      <c r="J38" s="64">
        <v>510.8</v>
      </c>
      <c r="K38" s="49">
        <v>4.28</v>
      </c>
      <c r="L38" s="51">
        <f>(18.5-15)/(900-200) * (G38-200)  + 15</f>
        <v>15.035140291999999</v>
      </c>
      <c r="M38" s="51">
        <f>(L38-10)*(628-J38)/(628-23.4) + 10</f>
        <v>10.97604770463513</v>
      </c>
      <c r="N38" s="49">
        <v>0</v>
      </c>
      <c r="O38" s="49">
        <v>0</v>
      </c>
      <c r="P38" s="47">
        <v>0</v>
      </c>
      <c r="Q38" s="47">
        <v>0</v>
      </c>
      <c r="R38" s="47">
        <v>0</v>
      </c>
      <c r="S38" s="63">
        <v>5</v>
      </c>
      <c r="V38" s="37"/>
    </row>
    <row r="39" spans="2:22" s="9" customFormat="1">
      <c r="B39" s="50" t="s">
        <v>90</v>
      </c>
      <c r="C39" s="62">
        <v>15.435</v>
      </c>
      <c r="D39" s="47">
        <v>16.658000000000001</v>
      </c>
      <c r="E39" s="47">
        <v>1.3057000000000001</v>
      </c>
      <c r="F39" s="47">
        <v>0.34995999999999999</v>
      </c>
      <c r="G39" s="62">
        <v>420</v>
      </c>
      <c r="H39" s="62">
        <v>16.8</v>
      </c>
      <c r="I39" s="62">
        <v>35.700000000000003</v>
      </c>
      <c r="J39" s="64">
        <v>510.8</v>
      </c>
      <c r="K39" s="49">
        <v>4.3099999999999996</v>
      </c>
      <c r="L39" s="51">
        <f>(18.5-15)/(900-200) * (G39-200)  + 15</f>
        <v>16.100000000000001</v>
      </c>
      <c r="M39" s="51">
        <f>(L39-10)*(628-J39)/(628-23.4) + 10</f>
        <v>11.182467747270923</v>
      </c>
      <c r="N39" s="49">
        <v>0</v>
      </c>
      <c r="O39" s="49">
        <v>0</v>
      </c>
      <c r="P39" s="47">
        <v>12</v>
      </c>
      <c r="Q39" s="47">
        <v>0</v>
      </c>
      <c r="R39" s="47">
        <v>9</v>
      </c>
      <c r="S39" s="63">
        <v>3</v>
      </c>
      <c r="V39" s="37"/>
    </row>
    <row r="40" spans="2:22" s="9" customFormat="1">
      <c r="B40" s="50" t="s">
        <v>22</v>
      </c>
      <c r="C40" s="62">
        <v>12.912000000000001</v>
      </c>
      <c r="D40" s="49">
        <v>14.005000000000001</v>
      </c>
      <c r="E40" s="49">
        <v>1.0215000000000001</v>
      </c>
      <c r="F40" s="49">
        <v>0.80306</v>
      </c>
      <c r="G40" s="62">
        <v>282</v>
      </c>
      <c r="H40" s="62">
        <v>109.71</v>
      </c>
      <c r="I40" s="62">
        <v>-68.59</v>
      </c>
      <c r="J40" s="64">
        <v>510.8</v>
      </c>
      <c r="K40" s="49">
        <v>4.28</v>
      </c>
      <c r="L40" s="51">
        <f>(18.5-15)/(900-200) * (G40-200)  + 15</f>
        <v>15.41</v>
      </c>
      <c r="M40" s="51">
        <f>(L40-10)*(628-J40)/(628-23.4) + 10</f>
        <v>11.04871319880913</v>
      </c>
      <c r="N40" s="49">
        <v>0</v>
      </c>
      <c r="O40" s="49">
        <v>1</v>
      </c>
      <c r="P40" s="47">
        <v>0</v>
      </c>
      <c r="Q40" s="47">
        <v>2</v>
      </c>
      <c r="R40" s="47">
        <v>0</v>
      </c>
      <c r="S40" s="63">
        <v>6</v>
      </c>
      <c r="V40" s="37"/>
    </row>
    <row r="41" spans="2:22" s="9" customFormat="1">
      <c r="B41" s="46" t="s">
        <v>91</v>
      </c>
      <c r="C41" s="62">
        <v>12.993</v>
      </c>
      <c r="D41" s="49">
        <v>13.037000000000001</v>
      </c>
      <c r="E41" s="49">
        <v>1.0975999999999999</v>
      </c>
      <c r="F41" s="49">
        <v>0.73663999999999996</v>
      </c>
      <c r="G41" s="48">
        <v>200</v>
      </c>
      <c r="H41" s="48">
        <v>105.22946229999999</v>
      </c>
      <c r="I41" s="48">
        <v>34.504561969999997</v>
      </c>
      <c r="J41" s="65">
        <v>510.8</v>
      </c>
      <c r="K41" s="47">
        <v>4.28</v>
      </c>
      <c r="L41" s="51">
        <f>(18.5-15)/(900-200) * (G41-200)  + 15</f>
        <v>15</v>
      </c>
      <c r="M41" s="51">
        <f>(L41-10)*(628-J41)/(628-23.4) + 10</f>
        <v>10.96923585841879</v>
      </c>
      <c r="N41" s="47">
        <v>0</v>
      </c>
      <c r="O41" s="47">
        <v>0</v>
      </c>
      <c r="P41" s="47">
        <v>0</v>
      </c>
      <c r="Q41" s="47">
        <v>0</v>
      </c>
      <c r="R41" s="47">
        <v>0</v>
      </c>
      <c r="S41" s="63">
        <v>4</v>
      </c>
      <c r="V41" s="37"/>
    </row>
    <row r="42" spans="2:22" s="9" customFormat="1">
      <c r="B42" s="50" t="s">
        <v>93</v>
      </c>
      <c r="C42" s="62">
        <v>11.21</v>
      </c>
      <c r="D42" s="49">
        <v>11.381</v>
      </c>
      <c r="E42" s="49">
        <v>0.22264999999999999</v>
      </c>
      <c r="F42" s="49">
        <v>0.32951000000000003</v>
      </c>
      <c r="G42" s="62">
        <v>220</v>
      </c>
      <c r="H42" s="62">
        <v>147.4</v>
      </c>
      <c r="I42" s="62">
        <v>-37.25</v>
      </c>
      <c r="J42" s="64">
        <v>510.8</v>
      </c>
      <c r="K42" s="49">
        <v>4.28</v>
      </c>
      <c r="L42" s="51">
        <f>(18.5-15)/(900-200) * (G42-200)  + 15</f>
        <v>15.1</v>
      </c>
      <c r="M42" s="51">
        <f>(L42-10)*(628-J42)/(628-23.4) + 10</f>
        <v>10.988620575587165</v>
      </c>
      <c r="N42" s="49">
        <v>0</v>
      </c>
      <c r="O42" s="49">
        <v>0</v>
      </c>
      <c r="P42" s="47">
        <v>0</v>
      </c>
      <c r="Q42" s="47">
        <v>2</v>
      </c>
      <c r="R42" s="47">
        <v>0</v>
      </c>
      <c r="S42" s="63">
        <v>2</v>
      </c>
      <c r="V42" s="37"/>
    </row>
    <row r="43" spans="2:22" s="9" customFormat="1">
      <c r="B43" s="46" t="s">
        <v>94</v>
      </c>
      <c r="C43" s="62">
        <v>12.766999999999999</v>
      </c>
      <c r="D43" s="47">
        <v>12.502000000000001</v>
      </c>
      <c r="E43" s="47">
        <v>2.0649999999999999</v>
      </c>
      <c r="F43" s="47">
        <v>1.5823</v>
      </c>
      <c r="G43" s="48">
        <v>500</v>
      </c>
      <c r="H43" s="48">
        <v>179</v>
      </c>
      <c r="I43" s="48">
        <v>49.4</v>
      </c>
      <c r="J43" s="65">
        <v>510.8</v>
      </c>
      <c r="K43" s="47">
        <v>4.28</v>
      </c>
      <c r="L43" s="51">
        <f>(18.5-15)/(900-200) * (G43-200)  + 15</f>
        <v>16.5</v>
      </c>
      <c r="M43" s="51">
        <f>(L43-10)*(628-J43)/(628-23.4) + 10</f>
        <v>11.260006615944427</v>
      </c>
      <c r="N43" s="47">
        <v>0</v>
      </c>
      <c r="O43" s="47">
        <v>0</v>
      </c>
      <c r="P43" s="47">
        <v>0</v>
      </c>
      <c r="Q43" s="47">
        <v>0</v>
      </c>
      <c r="R43" s="47">
        <v>0</v>
      </c>
      <c r="S43" s="63">
        <v>21</v>
      </c>
      <c r="V43" s="37"/>
    </row>
    <row r="44" spans="2:22" s="9" customFormat="1">
      <c r="B44" s="50" t="s">
        <v>96</v>
      </c>
      <c r="C44" s="62">
        <v>13.595000000000001</v>
      </c>
      <c r="D44" s="49">
        <v>12.478</v>
      </c>
      <c r="E44" s="49">
        <v>1.4504999999999999</v>
      </c>
      <c r="F44" s="49">
        <v>1.3181</v>
      </c>
      <c r="G44" s="62">
        <v>241.64514560000001</v>
      </c>
      <c r="H44" s="62">
        <v>167.8214759</v>
      </c>
      <c r="I44" s="62">
        <v>-3.195686099</v>
      </c>
      <c r="J44" s="64">
        <v>510.8</v>
      </c>
      <c r="K44" s="49">
        <v>4.28</v>
      </c>
      <c r="L44" s="51">
        <f>(18.5-15)/(900-200) * (G44-200)  + 15</f>
        <v>15.208225728</v>
      </c>
      <c r="M44" s="51">
        <f>(L44-10)*(628-J44)/(628-23.4) + 10</f>
        <v>11.009599826863381</v>
      </c>
      <c r="N44" s="49">
        <v>0</v>
      </c>
      <c r="O44" s="49">
        <v>0</v>
      </c>
      <c r="P44" s="47">
        <v>0</v>
      </c>
      <c r="Q44" s="47">
        <v>0</v>
      </c>
      <c r="R44" s="47">
        <v>0</v>
      </c>
      <c r="S44" s="63">
        <v>6</v>
      </c>
      <c r="V44" s="37"/>
    </row>
    <row r="45" spans="2:22" s="9" customFormat="1">
      <c r="B45" s="50" t="s">
        <v>97</v>
      </c>
      <c r="C45" s="62">
        <v>13.744999999999999</v>
      </c>
      <c r="D45" s="49">
        <v>13.627000000000001</v>
      </c>
      <c r="E45" s="49">
        <v>1.7790999999999999</v>
      </c>
      <c r="F45" s="49">
        <v>1.6365000000000001</v>
      </c>
      <c r="G45" s="62">
        <v>280</v>
      </c>
      <c r="H45" s="62">
        <v>104.8583658</v>
      </c>
      <c r="I45" s="62">
        <v>61.234055060000003</v>
      </c>
      <c r="J45" s="64">
        <v>510.8</v>
      </c>
      <c r="K45" s="49">
        <v>4.28</v>
      </c>
      <c r="L45" s="51">
        <f>(18.5-15)/(900-200) * (G45-200)  + 15</f>
        <v>15.4</v>
      </c>
      <c r="M45" s="51">
        <f>(L45-10)*(628-J45)/(628-23.4) + 10</f>
        <v>11.046774727092293</v>
      </c>
      <c r="N45" s="49">
        <v>0</v>
      </c>
      <c r="O45" s="49">
        <v>0</v>
      </c>
      <c r="P45" s="47">
        <v>0</v>
      </c>
      <c r="Q45" s="47">
        <v>0</v>
      </c>
      <c r="R45" s="47">
        <v>0</v>
      </c>
      <c r="S45" s="63">
        <v>9</v>
      </c>
      <c r="V45" s="37"/>
    </row>
    <row r="46" spans="2:22" s="9" customFormat="1">
      <c r="B46" s="50" t="s">
        <v>27</v>
      </c>
      <c r="C46" s="62">
        <v>17.686</v>
      </c>
      <c r="D46" s="47">
        <v>16.608000000000001</v>
      </c>
      <c r="E46" s="47">
        <v>1.6843999999999999</v>
      </c>
      <c r="F46" s="47">
        <v>0.35002</v>
      </c>
      <c r="G46" s="62">
        <v>410</v>
      </c>
      <c r="H46" s="62">
        <v>3.1</v>
      </c>
      <c r="I46" s="62">
        <v>14.2</v>
      </c>
      <c r="J46" s="64">
        <v>510.8</v>
      </c>
      <c r="K46" s="49">
        <v>4.28</v>
      </c>
      <c r="L46" s="51">
        <f>(18.5-15)/(900-200) * (G46-200)  + 15</f>
        <v>16.05</v>
      </c>
      <c r="M46" s="51">
        <f>(L46-10)*(628-J46)/(628-23.4) + 10</f>
        <v>11.172775388686736</v>
      </c>
      <c r="N46" s="49">
        <v>0</v>
      </c>
      <c r="O46" s="49">
        <v>0</v>
      </c>
      <c r="P46" s="47">
        <v>7</v>
      </c>
      <c r="Q46" s="47">
        <v>0</v>
      </c>
      <c r="R46" s="47">
        <v>2</v>
      </c>
      <c r="S46" s="63">
        <v>8</v>
      </c>
      <c r="V46" s="37"/>
    </row>
    <row r="47" spans="2:22" s="9" customFormat="1">
      <c r="B47" s="50" t="s">
        <v>18</v>
      </c>
      <c r="C47" s="62" t="s">
        <v>81</v>
      </c>
      <c r="D47" s="49" t="s">
        <v>81</v>
      </c>
      <c r="E47" s="49" t="s">
        <v>81</v>
      </c>
      <c r="F47" s="49" t="s">
        <v>81</v>
      </c>
      <c r="G47" s="62">
        <v>255</v>
      </c>
      <c r="H47" s="62">
        <v>176.24</v>
      </c>
      <c r="I47" s="62">
        <v>-47.08</v>
      </c>
      <c r="J47" s="64">
        <v>510.8</v>
      </c>
      <c r="K47" s="49">
        <v>4.28</v>
      </c>
      <c r="L47" s="51">
        <f>(18.5-15)/(900-200) * (G47-200)  + 15</f>
        <v>15.275</v>
      </c>
      <c r="M47" s="51">
        <f>(L47-10)*(628-J47)/(628-23.4) + 10</f>
        <v>11.022543830631822</v>
      </c>
      <c r="N47" s="49">
        <v>0</v>
      </c>
      <c r="O47" s="49">
        <v>1</v>
      </c>
      <c r="P47" s="47">
        <v>0</v>
      </c>
      <c r="Q47" s="47">
        <v>6</v>
      </c>
      <c r="R47" s="47">
        <v>0</v>
      </c>
      <c r="S47" s="63">
        <v>0</v>
      </c>
      <c r="V47" s="37"/>
    </row>
    <row r="48" spans="2:22" s="9" customFormat="1" ht="17" thickBot="1">
      <c r="B48" s="52" t="s">
        <v>32</v>
      </c>
      <c r="C48" s="67">
        <v>14.587</v>
      </c>
      <c r="D48" s="55">
        <v>13.295999999999999</v>
      </c>
      <c r="E48" s="55">
        <v>1.1459999999999999</v>
      </c>
      <c r="F48" s="55">
        <v>0.64468999999999999</v>
      </c>
      <c r="G48" s="54">
        <v>205.00453450000001</v>
      </c>
      <c r="H48" s="54">
        <v>-108.36121730000001</v>
      </c>
      <c r="I48" s="54">
        <v>40.214909939999998</v>
      </c>
      <c r="J48" s="69">
        <v>510.8</v>
      </c>
      <c r="K48" s="53">
        <v>4.28</v>
      </c>
      <c r="L48" s="56">
        <f>(18.5-15)/(900-200) * (G48-200)  + 15</f>
        <v>15.0250226725</v>
      </c>
      <c r="M48" s="56">
        <f>(L48-10)*(628-J48)/(628-23.4) + 10</f>
        <v>10.974086432710884</v>
      </c>
      <c r="N48" s="53">
        <v>0</v>
      </c>
      <c r="O48" s="53">
        <v>0</v>
      </c>
      <c r="P48" s="53">
        <v>0</v>
      </c>
      <c r="Q48" s="53">
        <v>0</v>
      </c>
      <c r="R48" s="53">
        <v>0</v>
      </c>
      <c r="S48" s="68">
        <v>5</v>
      </c>
      <c r="V48" s="37"/>
    </row>
    <row r="49" spans="12:13">
      <c r="L49" s="22"/>
      <c r="M49" s="22"/>
    </row>
  </sheetData>
  <sortState ref="B2:S48">
    <sortCondition ref="B2:B48"/>
  </sortState>
  <pageMargins left="0.7" right="0.7" top="0.75" bottom="0.75" header="0.3" footer="0.3"/>
  <pageSetup orientation="portrait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C2363-A4A5-8D47-9BB2-753108DB2E48}">
  <dimension ref="A1:P77"/>
  <sheetViews>
    <sheetView zoomScale="58" zoomScaleNormal="100" workbookViewId="0">
      <selection activeCell="A14" sqref="A14:XFD14"/>
    </sheetView>
  </sheetViews>
  <sheetFormatPr baseColWidth="10" defaultRowHeight="16"/>
  <cols>
    <col min="1" max="1" width="22.33203125" customWidth="1"/>
    <col min="2" max="2" width="10.5" customWidth="1"/>
    <col min="3" max="3" width="11.6640625" customWidth="1"/>
    <col min="4" max="4" width="15.33203125" customWidth="1"/>
    <col min="5" max="5" width="16.6640625" customWidth="1"/>
    <col min="6" max="6" width="11.83203125" style="75" customWidth="1"/>
    <col min="7" max="7" width="15" customWidth="1"/>
    <col min="8" max="8" width="10.83203125" customWidth="1"/>
    <col min="9" max="9" width="18.83203125" customWidth="1"/>
    <col min="10" max="10" width="12.83203125" customWidth="1"/>
    <col min="11" max="11" width="12.33203125" customWidth="1"/>
    <col min="12" max="12" width="14" customWidth="1"/>
    <col min="13" max="13" width="47.33203125" customWidth="1"/>
    <col min="14" max="14" width="57.33203125" bestFit="1" customWidth="1"/>
    <col min="15" max="15" width="53.83203125" customWidth="1"/>
    <col min="16" max="16" width="85.83203125" customWidth="1"/>
  </cols>
  <sheetData>
    <row r="1" spans="1:16" ht="60" customHeight="1">
      <c r="A1" s="76" t="s">
        <v>169</v>
      </c>
      <c r="B1" s="77" t="s">
        <v>158</v>
      </c>
      <c r="C1" s="77" t="s">
        <v>159</v>
      </c>
      <c r="D1" s="77" t="s">
        <v>160</v>
      </c>
      <c r="E1" s="77" t="s">
        <v>161</v>
      </c>
      <c r="F1" s="78" t="s">
        <v>43</v>
      </c>
      <c r="G1" s="78" t="s">
        <v>82</v>
      </c>
      <c r="H1" s="77" t="s">
        <v>98</v>
      </c>
      <c r="I1" s="77" t="s">
        <v>163</v>
      </c>
      <c r="J1" s="77" t="s">
        <v>164</v>
      </c>
      <c r="K1" s="77" t="s">
        <v>165</v>
      </c>
      <c r="L1" s="77" t="s">
        <v>166</v>
      </c>
      <c r="M1" s="77" t="s">
        <v>167</v>
      </c>
      <c r="N1" s="77" t="s">
        <v>99</v>
      </c>
      <c r="O1" s="77" t="s">
        <v>100</v>
      </c>
      <c r="P1" s="79" t="s">
        <v>101</v>
      </c>
    </row>
    <row r="2" spans="1:16" s="9" customFormat="1" ht="19">
      <c r="A2" s="80" t="s">
        <v>2</v>
      </c>
      <c r="B2" s="31">
        <v>4.26</v>
      </c>
      <c r="C2" s="31">
        <v>4.3099999999999996</v>
      </c>
      <c r="D2" s="31">
        <v>4.2300000000000004</v>
      </c>
      <c r="E2" s="31">
        <v>4.3099999999999996</v>
      </c>
      <c r="F2" s="31">
        <v>1</v>
      </c>
      <c r="G2" s="31">
        <v>1</v>
      </c>
      <c r="H2" s="31">
        <v>0</v>
      </c>
      <c r="I2" s="81">
        <v>0</v>
      </c>
      <c r="J2" s="81">
        <v>5</v>
      </c>
      <c r="K2" s="31">
        <v>0</v>
      </c>
      <c r="L2" s="31">
        <v>9</v>
      </c>
      <c r="M2" s="31"/>
      <c r="N2" s="31"/>
      <c r="O2" s="31" t="s">
        <v>129</v>
      </c>
      <c r="P2" s="13"/>
    </row>
    <row r="3" spans="1:16" s="9" customFormat="1" ht="19">
      <c r="A3" s="80" t="s">
        <v>59</v>
      </c>
      <c r="B3" s="31">
        <v>4.1399999999999997</v>
      </c>
      <c r="C3" s="31">
        <v>4.1500000000000004</v>
      </c>
      <c r="D3" s="31">
        <v>3.81</v>
      </c>
      <c r="E3" s="31">
        <v>4.3099999999999996</v>
      </c>
      <c r="F3" s="31">
        <v>1</v>
      </c>
      <c r="G3" s="31">
        <v>1</v>
      </c>
      <c r="H3" s="31">
        <v>0</v>
      </c>
      <c r="I3" s="81">
        <v>1</v>
      </c>
      <c r="J3" s="81">
        <v>17</v>
      </c>
      <c r="K3" s="31">
        <v>0</v>
      </c>
      <c r="L3" s="31">
        <v>8</v>
      </c>
      <c r="M3" s="31" t="s">
        <v>144</v>
      </c>
      <c r="N3" s="31"/>
      <c r="O3" s="31" t="s">
        <v>145</v>
      </c>
      <c r="P3" s="13" t="s">
        <v>142</v>
      </c>
    </row>
    <row r="4" spans="1:16" s="9" customFormat="1" ht="19">
      <c r="A4" s="80" t="s">
        <v>75</v>
      </c>
      <c r="B4" s="31">
        <v>4.29</v>
      </c>
      <c r="C4" s="31">
        <v>4.2300000000000004</v>
      </c>
      <c r="D4" s="31">
        <v>4.0599999999999996</v>
      </c>
      <c r="E4" s="31">
        <v>4.3099999999999996</v>
      </c>
      <c r="F4" s="31">
        <v>1</v>
      </c>
      <c r="G4" s="31">
        <v>0</v>
      </c>
      <c r="H4" s="31">
        <v>1</v>
      </c>
      <c r="I4" s="81">
        <v>0</v>
      </c>
      <c r="J4" s="81">
        <v>0</v>
      </c>
      <c r="K4" s="31">
        <v>0</v>
      </c>
      <c r="L4" s="31">
        <v>9</v>
      </c>
      <c r="M4" s="31"/>
      <c r="N4" s="31"/>
      <c r="O4" s="31" t="s">
        <v>102</v>
      </c>
      <c r="P4" s="13" t="s">
        <v>103</v>
      </c>
    </row>
    <row r="5" spans="1:16" s="9" customFormat="1" ht="19">
      <c r="A5" s="80" t="s">
        <v>53</v>
      </c>
      <c r="B5" s="31">
        <v>4.2300000000000004</v>
      </c>
      <c r="C5" s="31">
        <v>4.1900000000000004</v>
      </c>
      <c r="D5" s="31">
        <v>4.16</v>
      </c>
      <c r="E5" s="31">
        <v>4.2300000000000004</v>
      </c>
      <c r="F5" s="31">
        <v>1</v>
      </c>
      <c r="G5" s="31">
        <v>0</v>
      </c>
      <c r="H5" s="31">
        <v>1</v>
      </c>
      <c r="I5" s="81">
        <v>1</v>
      </c>
      <c r="J5" s="81">
        <v>0</v>
      </c>
      <c r="K5" s="31">
        <v>2</v>
      </c>
      <c r="L5" s="31">
        <v>41</v>
      </c>
      <c r="M5" s="31"/>
      <c r="N5" s="31"/>
      <c r="O5" s="31" t="s">
        <v>118</v>
      </c>
      <c r="P5" s="13"/>
    </row>
    <row r="6" spans="1:16" s="9" customFormat="1" ht="19">
      <c r="A6" s="80" t="s">
        <v>68</v>
      </c>
      <c r="B6" s="31">
        <v>4.07</v>
      </c>
      <c r="C6" s="31">
        <v>4.09</v>
      </c>
      <c r="D6" s="31">
        <v>3.99</v>
      </c>
      <c r="E6" s="31">
        <v>4.12</v>
      </c>
      <c r="F6" s="31">
        <v>1</v>
      </c>
      <c r="G6" s="31">
        <v>0</v>
      </c>
      <c r="H6" s="31">
        <v>0</v>
      </c>
      <c r="I6" s="81">
        <v>35</v>
      </c>
      <c r="J6" s="81">
        <v>0</v>
      </c>
      <c r="K6" s="31">
        <v>15</v>
      </c>
      <c r="L6" s="31">
        <v>68</v>
      </c>
      <c r="M6" s="31" t="s">
        <v>130</v>
      </c>
      <c r="N6" s="31"/>
      <c r="O6" s="31" t="s">
        <v>132</v>
      </c>
      <c r="P6" s="13" t="s">
        <v>133</v>
      </c>
    </row>
    <row r="7" spans="1:16" s="9" customFormat="1">
      <c r="A7" s="80" t="s">
        <v>162</v>
      </c>
      <c r="B7" s="31">
        <v>4.26</v>
      </c>
      <c r="C7" s="31">
        <v>4.09</v>
      </c>
      <c r="D7" s="31">
        <v>3.81</v>
      </c>
      <c r="E7" s="31">
        <v>4.3099999999999996</v>
      </c>
      <c r="F7" s="31">
        <v>1</v>
      </c>
      <c r="G7" s="31">
        <v>0</v>
      </c>
      <c r="H7" s="31">
        <v>0</v>
      </c>
      <c r="I7" s="81">
        <v>10</v>
      </c>
      <c r="J7" s="81">
        <v>0</v>
      </c>
      <c r="K7" s="31">
        <v>10</v>
      </c>
      <c r="L7" s="31">
        <v>2</v>
      </c>
      <c r="M7" s="31"/>
      <c r="N7" s="31"/>
      <c r="O7" s="31"/>
      <c r="P7" s="13"/>
    </row>
    <row r="8" spans="1:16" s="9" customFormat="1" ht="19">
      <c r="A8" s="80" t="s">
        <v>1</v>
      </c>
      <c r="B8" s="31">
        <v>4.2300000000000004</v>
      </c>
      <c r="C8" s="31">
        <v>4.3</v>
      </c>
      <c r="D8" s="31">
        <v>4.22</v>
      </c>
      <c r="E8" s="31">
        <v>4.3099999999999996</v>
      </c>
      <c r="F8" s="31">
        <v>1</v>
      </c>
      <c r="G8" s="31">
        <v>0</v>
      </c>
      <c r="H8" s="31">
        <v>0</v>
      </c>
      <c r="I8" s="81">
        <v>0</v>
      </c>
      <c r="J8" s="81">
        <v>0</v>
      </c>
      <c r="K8" s="31">
        <v>0</v>
      </c>
      <c r="L8" s="31">
        <v>19</v>
      </c>
      <c r="M8" s="31"/>
      <c r="N8" s="31"/>
      <c r="O8" s="31" t="s">
        <v>104</v>
      </c>
      <c r="P8" s="13"/>
    </row>
    <row r="9" spans="1:16" s="9" customFormat="1" ht="19">
      <c r="A9" s="80" t="s">
        <v>3</v>
      </c>
      <c r="B9" s="31">
        <v>4.26</v>
      </c>
      <c r="C9" s="31">
        <v>4.3099999999999996</v>
      </c>
      <c r="D9" s="31">
        <v>4.25</v>
      </c>
      <c r="E9" s="31">
        <v>4.3099999999999996</v>
      </c>
      <c r="F9" s="31">
        <v>1</v>
      </c>
      <c r="G9" s="31">
        <v>0</v>
      </c>
      <c r="H9" s="31">
        <v>0</v>
      </c>
      <c r="I9" s="81">
        <v>0</v>
      </c>
      <c r="J9" s="81">
        <v>0</v>
      </c>
      <c r="K9" s="31">
        <v>0</v>
      </c>
      <c r="L9" s="31">
        <v>30</v>
      </c>
      <c r="M9" s="31"/>
      <c r="N9" s="31"/>
      <c r="O9" s="31" t="s">
        <v>105</v>
      </c>
      <c r="P9" s="13"/>
    </row>
    <row r="10" spans="1:16" s="9" customFormat="1" ht="19">
      <c r="A10" s="80" t="s">
        <v>57</v>
      </c>
      <c r="B10" s="31">
        <v>4.1399999999999997</v>
      </c>
      <c r="C10" s="31">
        <v>4.03</v>
      </c>
      <c r="D10" s="31">
        <v>3.81</v>
      </c>
      <c r="E10" s="31">
        <v>4.16</v>
      </c>
      <c r="F10" s="31">
        <v>1</v>
      </c>
      <c r="G10" s="31">
        <v>0</v>
      </c>
      <c r="H10" s="31">
        <v>0</v>
      </c>
      <c r="I10" s="81">
        <v>0</v>
      </c>
      <c r="J10" s="81">
        <v>0</v>
      </c>
      <c r="K10" s="31">
        <v>0</v>
      </c>
      <c r="L10" s="31">
        <v>35</v>
      </c>
      <c r="M10" s="31" t="s">
        <v>106</v>
      </c>
      <c r="N10" s="31"/>
      <c r="O10" s="31" t="s">
        <v>107</v>
      </c>
      <c r="P10" s="13" t="s">
        <v>108</v>
      </c>
    </row>
    <row r="11" spans="1:16" s="9" customFormat="1" ht="19">
      <c r="A11" s="80" t="s">
        <v>58</v>
      </c>
      <c r="B11" s="31">
        <v>4.1399999999999997</v>
      </c>
      <c r="C11" s="31">
        <v>4.18</v>
      </c>
      <c r="D11" s="31">
        <v>3.81</v>
      </c>
      <c r="E11" s="31">
        <v>4.3099999999999996</v>
      </c>
      <c r="F11" s="31">
        <v>1</v>
      </c>
      <c r="G11" s="31">
        <v>0</v>
      </c>
      <c r="H11" s="31">
        <v>0</v>
      </c>
      <c r="I11" s="81">
        <v>11</v>
      </c>
      <c r="J11" s="81">
        <v>0</v>
      </c>
      <c r="K11" s="31">
        <v>5</v>
      </c>
      <c r="L11" s="31">
        <v>11</v>
      </c>
      <c r="M11" s="31"/>
      <c r="N11" s="31"/>
      <c r="O11" s="31" t="s">
        <v>140</v>
      </c>
      <c r="P11" s="13"/>
    </row>
    <row r="12" spans="1:16" s="9" customFormat="1" ht="19">
      <c r="A12" s="80" t="s">
        <v>65</v>
      </c>
      <c r="B12" s="31">
        <v>4.09</v>
      </c>
      <c r="C12" s="31">
        <v>4.24</v>
      </c>
      <c r="D12" s="31">
        <v>4.18</v>
      </c>
      <c r="E12" s="31">
        <v>4.28</v>
      </c>
      <c r="F12" s="31">
        <v>1</v>
      </c>
      <c r="G12" s="31">
        <v>0</v>
      </c>
      <c r="H12" s="31">
        <v>0</v>
      </c>
      <c r="I12" s="81">
        <v>0</v>
      </c>
      <c r="J12" s="81">
        <v>0</v>
      </c>
      <c r="K12" s="31">
        <v>0</v>
      </c>
      <c r="L12" s="31">
        <v>30</v>
      </c>
      <c r="M12" s="31" t="s">
        <v>109</v>
      </c>
      <c r="N12" s="31" t="s">
        <v>110</v>
      </c>
      <c r="O12" s="31" t="s">
        <v>111</v>
      </c>
      <c r="P12" s="13" t="s">
        <v>112</v>
      </c>
    </row>
    <row r="13" spans="1:16" s="9" customFormat="1" ht="19">
      <c r="A13" s="80" t="s">
        <v>67</v>
      </c>
      <c r="B13" s="31">
        <v>4.08</v>
      </c>
      <c r="C13" s="31">
        <v>4.16</v>
      </c>
      <c r="D13" s="31">
        <v>3.98</v>
      </c>
      <c r="E13" s="31">
        <v>4.22</v>
      </c>
      <c r="F13" s="31">
        <v>1</v>
      </c>
      <c r="G13" s="31">
        <v>0</v>
      </c>
      <c r="H13" s="31">
        <v>0</v>
      </c>
      <c r="I13" s="81">
        <v>1</v>
      </c>
      <c r="J13" s="81">
        <v>0</v>
      </c>
      <c r="K13" s="31">
        <v>2</v>
      </c>
      <c r="L13" s="31">
        <v>33</v>
      </c>
      <c r="M13" s="31" t="s">
        <v>119</v>
      </c>
      <c r="N13" s="31"/>
      <c r="O13" s="82" t="s">
        <v>120</v>
      </c>
      <c r="P13" s="13" t="s">
        <v>121</v>
      </c>
    </row>
    <row r="14" spans="1:16" s="9" customFormat="1" ht="19">
      <c r="A14" s="80" t="s">
        <v>66</v>
      </c>
      <c r="B14" s="31">
        <v>4.09</v>
      </c>
      <c r="C14" s="31">
        <v>4.0599999999999996</v>
      </c>
      <c r="D14" s="31">
        <v>3.81</v>
      </c>
      <c r="E14" s="31">
        <v>4.16</v>
      </c>
      <c r="F14" s="31">
        <v>1</v>
      </c>
      <c r="G14" s="31">
        <v>0</v>
      </c>
      <c r="H14" s="31">
        <v>0</v>
      </c>
      <c r="I14" s="81">
        <v>20</v>
      </c>
      <c r="J14" s="81">
        <v>0</v>
      </c>
      <c r="K14" s="31">
        <v>21</v>
      </c>
      <c r="L14" s="31">
        <v>34</v>
      </c>
      <c r="M14" s="31" t="s">
        <v>130</v>
      </c>
      <c r="N14" s="31"/>
      <c r="O14" s="31" t="s">
        <v>136</v>
      </c>
      <c r="P14" s="13" t="s">
        <v>137</v>
      </c>
    </row>
    <row r="15" spans="1:16" s="9" customFormat="1" ht="19">
      <c r="A15" s="80" t="s">
        <v>70</v>
      </c>
      <c r="B15" s="31">
        <v>3.87</v>
      </c>
      <c r="C15" s="31">
        <v>3.81</v>
      </c>
      <c r="D15" s="31">
        <v>3.81</v>
      </c>
      <c r="E15" s="31">
        <v>4.05</v>
      </c>
      <c r="F15" s="31">
        <v>1</v>
      </c>
      <c r="G15" s="31">
        <v>0</v>
      </c>
      <c r="H15" s="31">
        <v>0</v>
      </c>
      <c r="I15" s="81">
        <v>62</v>
      </c>
      <c r="J15" s="81">
        <v>0</v>
      </c>
      <c r="K15" s="31">
        <v>56</v>
      </c>
      <c r="L15" s="31">
        <v>67</v>
      </c>
      <c r="M15" s="31" t="s">
        <v>130</v>
      </c>
      <c r="N15" s="31"/>
      <c r="O15" s="31"/>
      <c r="P15" s="13" t="s">
        <v>143</v>
      </c>
    </row>
    <row r="16" spans="1:16" s="9" customFormat="1" ht="19">
      <c r="A16" s="80" t="s">
        <v>49</v>
      </c>
      <c r="B16" s="31">
        <v>4.28</v>
      </c>
      <c r="C16" s="31">
        <v>4.2300000000000004</v>
      </c>
      <c r="D16" s="31">
        <v>3.81</v>
      </c>
      <c r="E16" s="31">
        <v>4.3099999999999996</v>
      </c>
      <c r="F16" s="31">
        <v>1</v>
      </c>
      <c r="G16" s="31">
        <v>1</v>
      </c>
      <c r="H16" s="31">
        <v>0</v>
      </c>
      <c r="I16" s="81">
        <v>0</v>
      </c>
      <c r="J16" s="81">
        <v>7</v>
      </c>
      <c r="K16" s="31">
        <v>0</v>
      </c>
      <c r="L16" s="31">
        <v>4</v>
      </c>
      <c r="M16" s="31"/>
      <c r="N16" s="31"/>
      <c r="O16" s="31"/>
      <c r="P16" s="13" t="s">
        <v>142</v>
      </c>
    </row>
    <row r="17" spans="1:16" s="9" customFormat="1" ht="19">
      <c r="A17" s="80" t="s">
        <v>63</v>
      </c>
      <c r="B17" s="31">
        <v>4.1100000000000003</v>
      </c>
      <c r="C17" s="31">
        <v>4.1500000000000004</v>
      </c>
      <c r="D17" s="31">
        <v>3.9</v>
      </c>
      <c r="E17" s="31">
        <v>4.22</v>
      </c>
      <c r="F17" s="31">
        <v>1</v>
      </c>
      <c r="G17" s="31">
        <v>0</v>
      </c>
      <c r="H17" s="31">
        <v>0</v>
      </c>
      <c r="I17" s="81">
        <v>0</v>
      </c>
      <c r="J17" s="81">
        <v>2</v>
      </c>
      <c r="K17" s="31">
        <v>0</v>
      </c>
      <c r="L17" s="31">
        <v>16</v>
      </c>
      <c r="M17" s="31" t="s">
        <v>122</v>
      </c>
      <c r="N17" s="31"/>
      <c r="O17" s="31" t="s">
        <v>123</v>
      </c>
      <c r="P17" s="13" t="s">
        <v>124</v>
      </c>
    </row>
    <row r="18" spans="1:16" s="9" customFormat="1" ht="19">
      <c r="A18" s="80" t="s">
        <v>55</v>
      </c>
      <c r="B18" s="31">
        <v>4.2</v>
      </c>
      <c r="C18" s="31">
        <v>3.87</v>
      </c>
      <c r="D18" s="31">
        <v>3.81</v>
      </c>
      <c r="E18" s="31">
        <v>4.12</v>
      </c>
      <c r="F18" s="31">
        <v>1</v>
      </c>
      <c r="G18" s="31">
        <v>0</v>
      </c>
      <c r="H18" s="31">
        <v>1</v>
      </c>
      <c r="I18" s="81">
        <v>2</v>
      </c>
      <c r="J18" s="81">
        <v>0</v>
      </c>
      <c r="K18" s="31">
        <v>2</v>
      </c>
      <c r="L18" s="31">
        <v>11</v>
      </c>
      <c r="M18" s="31"/>
      <c r="N18" s="31"/>
      <c r="O18" s="31" t="s">
        <v>127</v>
      </c>
      <c r="P18" s="13" t="s">
        <v>128</v>
      </c>
    </row>
    <row r="19" spans="1:16" s="9" customFormat="1" ht="19">
      <c r="A19" s="80" t="s">
        <v>61</v>
      </c>
      <c r="B19" s="31">
        <v>4.13</v>
      </c>
      <c r="C19" s="31">
        <v>4.2699999999999996</v>
      </c>
      <c r="D19" s="31">
        <v>4.22</v>
      </c>
      <c r="E19" s="31">
        <v>4.3099999999999996</v>
      </c>
      <c r="F19" s="31">
        <v>1</v>
      </c>
      <c r="G19" s="31">
        <v>0</v>
      </c>
      <c r="H19" s="31">
        <v>0</v>
      </c>
      <c r="I19" s="81">
        <v>2</v>
      </c>
      <c r="J19" s="81">
        <v>8</v>
      </c>
      <c r="K19" s="31">
        <v>0</v>
      </c>
      <c r="L19" s="31">
        <v>29</v>
      </c>
      <c r="M19" s="31"/>
      <c r="N19" s="31"/>
      <c r="O19" s="31" t="s">
        <v>111</v>
      </c>
      <c r="P19" s="13" t="s">
        <v>126</v>
      </c>
    </row>
    <row r="20" spans="1:16" s="9" customFormat="1" ht="19">
      <c r="A20" s="80" t="s">
        <v>62</v>
      </c>
      <c r="B20" s="31">
        <v>4.13</v>
      </c>
      <c r="C20" s="31">
        <v>4.13</v>
      </c>
      <c r="D20" s="31">
        <v>3.81</v>
      </c>
      <c r="E20" s="31">
        <v>4.2699999999999996</v>
      </c>
      <c r="F20" s="31">
        <v>1</v>
      </c>
      <c r="G20" s="31">
        <v>0</v>
      </c>
      <c r="H20" s="31">
        <v>0</v>
      </c>
      <c r="I20" s="81">
        <v>0</v>
      </c>
      <c r="J20" s="81">
        <v>0</v>
      </c>
      <c r="K20" s="31">
        <v>0</v>
      </c>
      <c r="L20" s="31">
        <v>12</v>
      </c>
      <c r="M20" s="31"/>
      <c r="N20" s="31"/>
      <c r="O20" s="31"/>
      <c r="P20" s="13" t="s">
        <v>113</v>
      </c>
    </row>
    <row r="21" spans="1:16" s="9" customFormat="1" ht="19">
      <c r="A21" s="80" t="s">
        <v>64</v>
      </c>
      <c r="B21" s="31">
        <v>4.09</v>
      </c>
      <c r="C21" s="31">
        <v>3.87</v>
      </c>
      <c r="D21" s="31">
        <v>3.81</v>
      </c>
      <c r="E21" s="31">
        <v>4.05</v>
      </c>
      <c r="F21" s="31">
        <v>1</v>
      </c>
      <c r="G21" s="31">
        <v>0</v>
      </c>
      <c r="H21" s="31">
        <v>0</v>
      </c>
      <c r="I21" s="81">
        <v>0</v>
      </c>
      <c r="J21" s="81">
        <v>0</v>
      </c>
      <c r="K21" s="31">
        <v>0</v>
      </c>
      <c r="L21" s="31">
        <v>41</v>
      </c>
      <c r="M21" s="31" t="s">
        <v>114</v>
      </c>
      <c r="N21" s="31"/>
      <c r="O21" s="31" t="s">
        <v>115</v>
      </c>
      <c r="P21" s="13" t="s">
        <v>116</v>
      </c>
    </row>
    <row r="22" spans="1:16" s="9" customFormat="1" ht="19">
      <c r="A22" s="80" t="s">
        <v>56</v>
      </c>
      <c r="B22" s="31">
        <v>4.17</v>
      </c>
      <c r="C22" s="31">
        <v>4.25</v>
      </c>
      <c r="D22" s="31">
        <v>4.21</v>
      </c>
      <c r="E22" s="31">
        <v>4.2699999999999996</v>
      </c>
      <c r="F22" s="31">
        <v>1</v>
      </c>
      <c r="G22" s="31">
        <v>0</v>
      </c>
      <c r="H22" s="31">
        <v>0</v>
      </c>
      <c r="I22" s="81">
        <v>33</v>
      </c>
      <c r="J22" s="81">
        <v>0</v>
      </c>
      <c r="K22" s="31">
        <v>12</v>
      </c>
      <c r="L22" s="31">
        <v>40</v>
      </c>
      <c r="M22" s="31" t="s">
        <v>130</v>
      </c>
      <c r="N22" s="31" t="s">
        <v>131</v>
      </c>
      <c r="O22" s="31" t="s">
        <v>134</v>
      </c>
      <c r="P22" s="13" t="s">
        <v>135</v>
      </c>
    </row>
    <row r="23" spans="1:16" s="9" customFormat="1" ht="19">
      <c r="A23" s="80" t="s">
        <v>5</v>
      </c>
      <c r="B23" s="31">
        <v>4.3099999999999996</v>
      </c>
      <c r="C23" s="31">
        <v>4.3099999999999996</v>
      </c>
      <c r="D23" s="31">
        <v>4.28</v>
      </c>
      <c r="E23" s="31">
        <v>4.3099999999999996</v>
      </c>
      <c r="F23" s="31">
        <v>1</v>
      </c>
      <c r="G23" s="31">
        <v>0</v>
      </c>
      <c r="H23" s="31">
        <v>0</v>
      </c>
      <c r="I23" s="81">
        <v>22</v>
      </c>
      <c r="J23" s="81">
        <v>0</v>
      </c>
      <c r="K23" s="31">
        <v>27</v>
      </c>
      <c r="L23" s="31">
        <v>30</v>
      </c>
      <c r="M23" s="31"/>
      <c r="N23" s="31"/>
      <c r="O23" s="31" t="s">
        <v>141</v>
      </c>
      <c r="P23" s="13"/>
    </row>
    <row r="24" spans="1:16" s="9" customFormat="1" ht="19">
      <c r="A24" s="80" t="s">
        <v>60</v>
      </c>
      <c r="B24" s="31">
        <v>4.13</v>
      </c>
      <c r="C24" s="31">
        <v>4.28</v>
      </c>
      <c r="D24" s="31">
        <v>4.12</v>
      </c>
      <c r="E24" s="31">
        <v>4.3099999999999996</v>
      </c>
      <c r="F24" s="31">
        <v>1</v>
      </c>
      <c r="G24" s="31">
        <v>1</v>
      </c>
      <c r="H24" s="31">
        <v>0</v>
      </c>
      <c r="I24" s="81">
        <v>1</v>
      </c>
      <c r="J24" s="81">
        <v>6</v>
      </c>
      <c r="K24" s="31">
        <v>0</v>
      </c>
      <c r="L24" s="31">
        <v>5</v>
      </c>
      <c r="M24" s="31"/>
      <c r="N24" s="31"/>
      <c r="O24" s="31" t="s">
        <v>138</v>
      </c>
      <c r="P24" s="13" t="s">
        <v>139</v>
      </c>
    </row>
    <row r="25" spans="1:16" s="9" customFormat="1" ht="19">
      <c r="A25" s="80" t="s">
        <v>52</v>
      </c>
      <c r="B25" s="31">
        <v>4.2300000000000004</v>
      </c>
      <c r="C25" s="31">
        <v>3.81</v>
      </c>
      <c r="D25" s="31">
        <v>3.81</v>
      </c>
      <c r="E25" s="31">
        <v>4.3099999999999996</v>
      </c>
      <c r="F25" s="31">
        <v>1</v>
      </c>
      <c r="G25" s="31">
        <v>1</v>
      </c>
      <c r="H25" s="31">
        <v>0</v>
      </c>
      <c r="I25" s="81">
        <v>0</v>
      </c>
      <c r="J25" s="81">
        <v>11</v>
      </c>
      <c r="K25" s="31">
        <v>0</v>
      </c>
      <c r="L25" s="31">
        <v>0</v>
      </c>
      <c r="M25" s="31"/>
      <c r="N25" s="31"/>
      <c r="O25" s="31" t="s">
        <v>151</v>
      </c>
      <c r="P25" s="13" t="s">
        <v>142</v>
      </c>
    </row>
    <row r="26" spans="1:16" s="9" customFormat="1" ht="19">
      <c r="A26" s="80" t="s">
        <v>51</v>
      </c>
      <c r="B26" s="31">
        <v>4.24</v>
      </c>
      <c r="C26" s="31">
        <v>4.2300000000000004</v>
      </c>
      <c r="D26" s="31">
        <v>3.94</v>
      </c>
      <c r="E26" s="31">
        <v>4.3099999999999996</v>
      </c>
      <c r="F26" s="31">
        <v>1</v>
      </c>
      <c r="G26" s="31">
        <v>0</v>
      </c>
      <c r="H26" s="31">
        <v>0</v>
      </c>
      <c r="I26" s="81">
        <v>0</v>
      </c>
      <c r="J26" s="81">
        <v>0</v>
      </c>
      <c r="K26" s="31">
        <v>0</v>
      </c>
      <c r="L26" s="31">
        <v>13</v>
      </c>
      <c r="M26" s="31"/>
      <c r="N26" s="31"/>
      <c r="O26" s="31" t="s">
        <v>117</v>
      </c>
      <c r="P26" s="13"/>
    </row>
    <row r="27" spans="1:16" s="9" customFormat="1" ht="19">
      <c r="A27" s="80" t="s">
        <v>71</v>
      </c>
      <c r="B27" s="31">
        <v>3.86</v>
      </c>
      <c r="C27" s="31">
        <v>4.21</v>
      </c>
      <c r="D27" s="31">
        <v>3.99</v>
      </c>
      <c r="E27" s="31">
        <v>4.3099999999999996</v>
      </c>
      <c r="F27" s="31">
        <v>1</v>
      </c>
      <c r="G27" s="31">
        <v>1</v>
      </c>
      <c r="H27" s="31">
        <v>0</v>
      </c>
      <c r="I27" s="81">
        <v>4</v>
      </c>
      <c r="J27" s="81">
        <v>0</v>
      </c>
      <c r="K27" s="31">
        <v>9</v>
      </c>
      <c r="L27" s="31">
        <v>1</v>
      </c>
      <c r="M27" s="31" t="s">
        <v>144</v>
      </c>
      <c r="N27" s="31" t="s">
        <v>149</v>
      </c>
      <c r="O27" s="31" t="s">
        <v>111</v>
      </c>
      <c r="P27" s="13" t="s">
        <v>150</v>
      </c>
    </row>
    <row r="28" spans="1:16" s="9" customFormat="1" ht="19">
      <c r="A28" s="80" t="s">
        <v>54</v>
      </c>
      <c r="B28" s="31">
        <v>4.22</v>
      </c>
      <c r="C28" s="31">
        <v>4.3099999999999996</v>
      </c>
      <c r="D28" s="31">
        <v>4.0599999999999996</v>
      </c>
      <c r="E28" s="31">
        <v>4.3099999999999996</v>
      </c>
      <c r="F28" s="31">
        <v>1</v>
      </c>
      <c r="G28" s="31">
        <v>0</v>
      </c>
      <c r="H28" s="31">
        <v>0</v>
      </c>
      <c r="I28" s="81">
        <v>43</v>
      </c>
      <c r="J28" s="81">
        <v>0</v>
      </c>
      <c r="K28" s="31">
        <v>35</v>
      </c>
      <c r="L28" s="31">
        <v>20</v>
      </c>
      <c r="M28" s="31"/>
      <c r="N28" s="31" t="s">
        <v>146</v>
      </c>
      <c r="O28" s="31" t="s">
        <v>147</v>
      </c>
      <c r="P28" s="13" t="s">
        <v>148</v>
      </c>
    </row>
    <row r="29" spans="1:16" s="9" customFormat="1" ht="19">
      <c r="A29" s="80" t="s">
        <v>50</v>
      </c>
      <c r="B29" s="31">
        <v>4.26</v>
      </c>
      <c r="C29" s="31">
        <v>4.18</v>
      </c>
      <c r="D29" s="31">
        <v>4.13</v>
      </c>
      <c r="E29" s="31">
        <v>4.21</v>
      </c>
      <c r="F29" s="31">
        <v>1</v>
      </c>
      <c r="G29" s="31">
        <v>0</v>
      </c>
      <c r="H29" s="31">
        <v>1</v>
      </c>
      <c r="I29" s="81">
        <v>17</v>
      </c>
      <c r="J29" s="81">
        <v>0</v>
      </c>
      <c r="K29" s="31">
        <v>0</v>
      </c>
      <c r="L29" s="31">
        <v>53</v>
      </c>
      <c r="M29" s="31"/>
      <c r="N29" s="31"/>
      <c r="O29" s="31" t="s">
        <v>125</v>
      </c>
      <c r="P29" s="13"/>
    </row>
    <row r="30" spans="1:16" s="9" customFormat="1">
      <c r="A30" s="80" t="s">
        <v>78</v>
      </c>
      <c r="B30" s="31"/>
      <c r="C30" s="31">
        <v>3.81</v>
      </c>
      <c r="D30" s="31">
        <v>3.81</v>
      </c>
      <c r="E30" s="31">
        <v>4.3099999999999996</v>
      </c>
      <c r="F30" s="31">
        <v>0</v>
      </c>
      <c r="G30" s="31">
        <v>0</v>
      </c>
      <c r="H30" s="31">
        <v>0</v>
      </c>
      <c r="I30" s="81">
        <v>5</v>
      </c>
      <c r="J30" s="81">
        <v>0</v>
      </c>
      <c r="K30" s="31">
        <v>12</v>
      </c>
      <c r="L30" s="31">
        <v>0</v>
      </c>
      <c r="M30" s="31"/>
      <c r="N30" s="31"/>
      <c r="O30" s="31"/>
      <c r="P30" s="13"/>
    </row>
    <row r="31" spans="1:16" s="9" customFormat="1">
      <c r="A31" s="80" t="s">
        <v>30</v>
      </c>
      <c r="B31" s="31"/>
      <c r="C31" s="31">
        <v>4.3099999999999996</v>
      </c>
      <c r="D31" s="31">
        <v>4.2300000000000004</v>
      </c>
      <c r="E31" s="31">
        <v>4.3099999999999996</v>
      </c>
      <c r="F31" s="31">
        <v>0</v>
      </c>
      <c r="G31" s="31">
        <v>0</v>
      </c>
      <c r="H31" s="31">
        <v>0</v>
      </c>
      <c r="I31" s="81">
        <v>27</v>
      </c>
      <c r="J31" s="81">
        <v>0</v>
      </c>
      <c r="K31" s="31">
        <v>10</v>
      </c>
      <c r="L31" s="31">
        <v>20</v>
      </c>
      <c r="M31" s="31"/>
      <c r="N31" s="31"/>
      <c r="O31" s="31"/>
      <c r="P31" s="13"/>
    </row>
    <row r="32" spans="1:16" s="9" customFormat="1">
      <c r="A32" s="80" t="s">
        <v>48</v>
      </c>
      <c r="B32" s="31"/>
      <c r="C32" s="31">
        <v>4.2699999999999996</v>
      </c>
      <c r="D32" s="31">
        <v>4.25</v>
      </c>
      <c r="E32" s="31">
        <v>4.3099999999999996</v>
      </c>
      <c r="F32" s="31">
        <v>0</v>
      </c>
      <c r="G32" s="31">
        <v>0</v>
      </c>
      <c r="H32" s="31">
        <v>0</v>
      </c>
      <c r="I32" s="81">
        <v>8</v>
      </c>
      <c r="J32" s="81">
        <v>6</v>
      </c>
      <c r="K32" s="31">
        <v>0</v>
      </c>
      <c r="L32" s="31">
        <v>57</v>
      </c>
      <c r="M32" s="31"/>
      <c r="N32" s="31"/>
      <c r="O32" s="31"/>
      <c r="P32" s="13"/>
    </row>
    <row r="33" spans="1:16" s="9" customFormat="1">
      <c r="A33" s="80" t="s">
        <v>95</v>
      </c>
      <c r="B33" s="31"/>
      <c r="C33" s="31">
        <v>4.2300000000000004</v>
      </c>
      <c r="D33" s="31">
        <v>4.21</v>
      </c>
      <c r="E33" s="31">
        <v>4.25</v>
      </c>
      <c r="F33" s="31">
        <v>0</v>
      </c>
      <c r="G33" s="31">
        <v>0</v>
      </c>
      <c r="H33" s="31">
        <v>0</v>
      </c>
      <c r="I33" s="81">
        <v>6</v>
      </c>
      <c r="J33" s="81">
        <v>12</v>
      </c>
      <c r="K33" s="31">
        <v>0</v>
      </c>
      <c r="L33" s="31">
        <v>57</v>
      </c>
      <c r="M33" s="31"/>
      <c r="N33" s="31"/>
      <c r="O33" s="31"/>
      <c r="P33" s="13"/>
    </row>
    <row r="34" spans="1:16" s="9" customFormat="1">
      <c r="A34" s="80" t="s">
        <v>47</v>
      </c>
      <c r="B34" s="31"/>
      <c r="C34" s="31">
        <v>4.3099999999999996</v>
      </c>
      <c r="D34" s="31">
        <v>4.2300000000000004</v>
      </c>
      <c r="E34" s="31">
        <v>4.3099999999999996</v>
      </c>
      <c r="F34" s="31">
        <v>0</v>
      </c>
      <c r="G34" s="31">
        <v>0</v>
      </c>
      <c r="H34" s="31">
        <v>0</v>
      </c>
      <c r="I34" s="81">
        <v>0</v>
      </c>
      <c r="J34" s="81">
        <v>1</v>
      </c>
      <c r="K34" s="31">
        <v>0</v>
      </c>
      <c r="L34" s="31">
        <v>9</v>
      </c>
      <c r="M34" s="31"/>
      <c r="N34" s="31"/>
      <c r="O34" s="31"/>
      <c r="P34" s="13"/>
    </row>
    <row r="35" spans="1:16" s="9" customFormat="1">
      <c r="A35" s="80" t="s">
        <v>23</v>
      </c>
      <c r="B35" s="31"/>
      <c r="C35" s="31">
        <v>4.25</v>
      </c>
      <c r="D35" s="31">
        <v>3.81</v>
      </c>
      <c r="E35" s="31">
        <v>4.3099999999999996</v>
      </c>
      <c r="F35" s="31">
        <v>0</v>
      </c>
      <c r="G35" s="31">
        <v>0</v>
      </c>
      <c r="H35" s="31">
        <v>0</v>
      </c>
      <c r="I35" s="81">
        <v>1</v>
      </c>
      <c r="J35" s="81">
        <v>0</v>
      </c>
      <c r="K35" s="31">
        <v>0</v>
      </c>
      <c r="L35" s="31">
        <v>8</v>
      </c>
      <c r="M35" s="31"/>
      <c r="N35" s="31"/>
      <c r="O35" s="31"/>
      <c r="P35" s="13"/>
    </row>
    <row r="36" spans="1:16" s="9" customFormat="1">
      <c r="A36" s="80" t="s">
        <v>77</v>
      </c>
      <c r="B36" s="31"/>
      <c r="C36" s="31">
        <v>3.87</v>
      </c>
      <c r="D36" s="31">
        <v>3.81</v>
      </c>
      <c r="E36" s="31">
        <v>4.17</v>
      </c>
      <c r="F36" s="31">
        <v>0</v>
      </c>
      <c r="G36" s="31">
        <v>0</v>
      </c>
      <c r="H36" s="31">
        <v>1</v>
      </c>
      <c r="I36" s="81">
        <v>1</v>
      </c>
      <c r="J36" s="81">
        <v>0</v>
      </c>
      <c r="K36" s="31">
        <v>1</v>
      </c>
      <c r="L36" s="31">
        <v>8</v>
      </c>
      <c r="M36" s="31"/>
      <c r="N36" s="31"/>
      <c r="O36" s="31"/>
      <c r="P36" s="13"/>
    </row>
    <row r="37" spans="1:16" s="9" customFormat="1">
      <c r="A37" s="80" t="s">
        <v>6</v>
      </c>
      <c r="B37" s="31"/>
      <c r="C37" s="31">
        <v>4.28</v>
      </c>
      <c r="D37" s="31">
        <v>3.81</v>
      </c>
      <c r="E37" s="31">
        <v>4.3099999999999996</v>
      </c>
      <c r="F37" s="31">
        <v>0</v>
      </c>
      <c r="G37" s="31">
        <v>0</v>
      </c>
      <c r="H37" s="31">
        <v>0</v>
      </c>
      <c r="I37" s="81">
        <v>0</v>
      </c>
      <c r="J37" s="81">
        <v>0</v>
      </c>
      <c r="K37" s="31">
        <v>0</v>
      </c>
      <c r="L37" s="31">
        <v>5</v>
      </c>
      <c r="M37" s="31"/>
      <c r="N37" s="31"/>
      <c r="O37" s="31"/>
      <c r="P37" s="13"/>
    </row>
    <row r="38" spans="1:16" s="9" customFormat="1">
      <c r="A38" s="80" t="s">
        <v>14</v>
      </c>
      <c r="B38" s="31"/>
      <c r="C38" s="31">
        <v>4.18</v>
      </c>
      <c r="D38" s="31">
        <v>3.81</v>
      </c>
      <c r="E38" s="31">
        <v>4.3099999999999996</v>
      </c>
      <c r="F38" s="31">
        <v>0</v>
      </c>
      <c r="G38" s="31">
        <v>0</v>
      </c>
      <c r="H38" s="31">
        <v>0</v>
      </c>
      <c r="I38" s="81">
        <v>0</v>
      </c>
      <c r="J38" s="81">
        <v>0</v>
      </c>
      <c r="K38" s="31">
        <v>0</v>
      </c>
      <c r="L38" s="31">
        <v>5</v>
      </c>
      <c r="M38" s="31"/>
      <c r="N38" s="31"/>
      <c r="O38" s="31"/>
      <c r="P38" s="13"/>
    </row>
    <row r="39" spans="1:16" s="9" customFormat="1">
      <c r="A39" s="80" t="s">
        <v>10</v>
      </c>
      <c r="B39" s="31"/>
      <c r="C39" s="31">
        <v>4.3099999999999996</v>
      </c>
      <c r="D39" s="31">
        <v>4.25</v>
      </c>
      <c r="E39" s="31">
        <v>4.3099999999999996</v>
      </c>
      <c r="F39" s="31">
        <v>0</v>
      </c>
      <c r="G39" s="31">
        <v>0</v>
      </c>
      <c r="H39" s="31">
        <v>0</v>
      </c>
      <c r="I39" s="81">
        <v>0</v>
      </c>
      <c r="J39" s="81">
        <v>0</v>
      </c>
      <c r="K39" s="31">
        <v>0</v>
      </c>
      <c r="L39" s="31">
        <v>4</v>
      </c>
      <c r="M39" s="31"/>
      <c r="N39" s="31"/>
      <c r="O39" s="31"/>
      <c r="P39" s="13"/>
    </row>
    <row r="40" spans="1:16" s="9" customFormat="1">
      <c r="A40" s="80" t="s">
        <v>76</v>
      </c>
      <c r="B40" s="31"/>
      <c r="C40" s="31">
        <v>3.81</v>
      </c>
      <c r="D40" s="31">
        <v>3.81</v>
      </c>
      <c r="E40" s="31">
        <v>4.3099999999999996</v>
      </c>
      <c r="F40" s="31">
        <v>0</v>
      </c>
      <c r="G40" s="31">
        <v>0</v>
      </c>
      <c r="H40" s="31">
        <v>0</v>
      </c>
      <c r="I40" s="81">
        <v>1</v>
      </c>
      <c r="J40" s="81">
        <v>0</v>
      </c>
      <c r="K40" s="31">
        <v>7</v>
      </c>
      <c r="L40" s="31">
        <v>0</v>
      </c>
      <c r="M40" s="31"/>
      <c r="N40" s="31"/>
      <c r="O40" s="31"/>
      <c r="P40" s="13"/>
    </row>
    <row r="41" spans="1:16" s="9" customFormat="1">
      <c r="A41" s="80" t="s">
        <v>87</v>
      </c>
      <c r="B41" s="31"/>
      <c r="C41" s="31">
        <v>4.07</v>
      </c>
      <c r="D41" s="31">
        <v>3.81</v>
      </c>
      <c r="E41" s="31">
        <v>4.3099999999999996</v>
      </c>
      <c r="F41" s="31">
        <v>0</v>
      </c>
      <c r="G41" s="31">
        <v>0</v>
      </c>
      <c r="H41" s="31">
        <v>0</v>
      </c>
      <c r="I41" s="81">
        <v>0</v>
      </c>
      <c r="J41" s="81">
        <v>0</v>
      </c>
      <c r="K41" s="31">
        <v>0</v>
      </c>
      <c r="L41" s="31">
        <v>15</v>
      </c>
      <c r="M41" s="31"/>
      <c r="N41" s="31"/>
      <c r="O41" s="31"/>
      <c r="P41" s="13"/>
    </row>
    <row r="42" spans="1:16" s="9" customFormat="1">
      <c r="A42" s="80" t="s">
        <v>152</v>
      </c>
      <c r="B42" s="31"/>
      <c r="C42" s="31">
        <v>4.28</v>
      </c>
      <c r="D42" s="31">
        <v>4.05</v>
      </c>
      <c r="E42" s="31">
        <v>4.3099999999999996</v>
      </c>
      <c r="F42" s="31">
        <v>0</v>
      </c>
      <c r="G42" s="31">
        <v>0</v>
      </c>
      <c r="H42" s="31">
        <v>0</v>
      </c>
      <c r="I42" s="81">
        <v>0</v>
      </c>
      <c r="J42" s="81">
        <v>0</v>
      </c>
      <c r="K42" s="31">
        <v>0</v>
      </c>
      <c r="L42" s="31">
        <v>6</v>
      </c>
      <c r="M42" s="31"/>
      <c r="N42" s="31"/>
      <c r="O42" s="31"/>
      <c r="P42" s="13"/>
    </row>
    <row r="43" spans="1:16" s="9" customFormat="1">
      <c r="A43" s="80" t="s">
        <v>15</v>
      </c>
      <c r="B43" s="31"/>
      <c r="C43" s="31">
        <v>4.3099999999999996</v>
      </c>
      <c r="D43" s="31">
        <v>4.24</v>
      </c>
      <c r="E43" s="31">
        <v>4.3099999999999996</v>
      </c>
      <c r="F43" s="31">
        <v>0</v>
      </c>
      <c r="G43" s="31">
        <v>0</v>
      </c>
      <c r="H43" s="31">
        <v>0</v>
      </c>
      <c r="I43" s="81">
        <v>0</v>
      </c>
      <c r="J43" s="81">
        <v>0</v>
      </c>
      <c r="K43" s="31">
        <v>0</v>
      </c>
      <c r="L43" s="31">
        <v>6</v>
      </c>
      <c r="M43" s="31"/>
      <c r="N43" s="31"/>
      <c r="O43" s="31"/>
      <c r="P43" s="13"/>
    </row>
    <row r="44" spans="1:16" s="9" customFormat="1">
      <c r="A44" s="80" t="s">
        <v>29</v>
      </c>
      <c r="B44" s="31"/>
      <c r="C44" s="31">
        <v>4.3099999999999996</v>
      </c>
      <c r="D44" s="31">
        <v>4.03</v>
      </c>
      <c r="E44" s="31">
        <v>4.3099999999999996</v>
      </c>
      <c r="F44" s="31">
        <v>0</v>
      </c>
      <c r="G44" s="31">
        <v>0</v>
      </c>
      <c r="H44" s="31">
        <v>0</v>
      </c>
      <c r="I44" s="81">
        <v>23</v>
      </c>
      <c r="J44" s="81">
        <v>0</v>
      </c>
      <c r="K44" s="31">
        <v>0</v>
      </c>
      <c r="L44" s="31">
        <v>24</v>
      </c>
      <c r="M44" s="31"/>
      <c r="N44" s="31"/>
      <c r="O44" s="31"/>
      <c r="P44" s="13"/>
    </row>
    <row r="45" spans="1:16" s="9" customFormat="1">
      <c r="A45" s="80" t="s">
        <v>19</v>
      </c>
      <c r="B45" s="31"/>
      <c r="C45" s="31">
        <v>3.97</v>
      </c>
      <c r="D45" s="31">
        <v>3.81</v>
      </c>
      <c r="E45" s="31">
        <v>4.21</v>
      </c>
      <c r="F45" s="31">
        <v>0</v>
      </c>
      <c r="G45" s="31">
        <v>0</v>
      </c>
      <c r="H45" s="31">
        <v>1</v>
      </c>
      <c r="I45" s="81">
        <v>0</v>
      </c>
      <c r="J45" s="81">
        <v>0</v>
      </c>
      <c r="K45" s="31">
        <v>0</v>
      </c>
      <c r="L45" s="31">
        <v>7</v>
      </c>
      <c r="M45" s="31"/>
      <c r="N45" s="31"/>
      <c r="O45" s="31"/>
      <c r="P45" s="13"/>
    </row>
    <row r="46" spans="1:16" s="9" customFormat="1">
      <c r="A46" s="80" t="s">
        <v>26</v>
      </c>
      <c r="B46" s="31"/>
      <c r="C46" s="31">
        <v>4.3099999999999996</v>
      </c>
      <c r="D46" s="31">
        <v>4.22</v>
      </c>
      <c r="E46" s="31">
        <v>4.3099999999999996</v>
      </c>
      <c r="F46" s="31">
        <v>0</v>
      </c>
      <c r="G46" s="31">
        <v>0</v>
      </c>
      <c r="H46" s="31">
        <v>0</v>
      </c>
      <c r="I46" s="81">
        <v>10</v>
      </c>
      <c r="J46" s="81">
        <v>0</v>
      </c>
      <c r="K46" s="31">
        <v>0</v>
      </c>
      <c r="L46" s="31">
        <v>4</v>
      </c>
      <c r="M46" s="31"/>
      <c r="N46" s="31"/>
      <c r="O46" s="31"/>
      <c r="P46" s="13"/>
    </row>
    <row r="47" spans="1:16" s="9" customFormat="1">
      <c r="A47" s="80" t="s">
        <v>20</v>
      </c>
      <c r="B47" s="31"/>
      <c r="C47" s="31">
        <v>4.24</v>
      </c>
      <c r="D47" s="31">
        <v>4.0999999999999996</v>
      </c>
      <c r="E47" s="31">
        <v>4.3099999999999996</v>
      </c>
      <c r="F47" s="31">
        <v>0</v>
      </c>
      <c r="G47" s="31">
        <v>0</v>
      </c>
      <c r="H47" s="31">
        <v>0</v>
      </c>
      <c r="I47" s="81">
        <v>0</v>
      </c>
      <c r="J47" s="81">
        <v>0</v>
      </c>
      <c r="K47" s="31">
        <v>0</v>
      </c>
      <c r="L47" s="31">
        <v>7</v>
      </c>
      <c r="M47" s="31"/>
      <c r="N47" s="31"/>
      <c r="O47" s="31"/>
      <c r="P47" s="13"/>
    </row>
    <row r="48" spans="1:16" s="9" customFormat="1">
      <c r="A48" s="80" t="s">
        <v>8</v>
      </c>
      <c r="B48" s="31"/>
      <c r="C48" s="31">
        <v>4.3099999999999996</v>
      </c>
      <c r="D48" s="31">
        <v>3.81</v>
      </c>
      <c r="E48" s="31">
        <v>4.3099999999999996</v>
      </c>
      <c r="F48" s="31">
        <v>0</v>
      </c>
      <c r="G48" s="31">
        <v>0</v>
      </c>
      <c r="H48" s="31">
        <v>0</v>
      </c>
      <c r="I48" s="81">
        <v>0</v>
      </c>
      <c r="J48" s="81">
        <v>1</v>
      </c>
      <c r="K48" s="31">
        <v>0</v>
      </c>
      <c r="L48" s="31">
        <v>3</v>
      </c>
      <c r="M48" s="31"/>
      <c r="N48" s="31"/>
      <c r="O48" s="31"/>
      <c r="P48" s="13"/>
    </row>
    <row r="49" spans="1:16" s="9" customFormat="1">
      <c r="A49" s="80" t="s">
        <v>21</v>
      </c>
      <c r="B49" s="31"/>
      <c r="C49" s="31">
        <v>4.3099999999999996</v>
      </c>
      <c r="D49" s="31">
        <v>3.81</v>
      </c>
      <c r="E49" s="31">
        <v>4.3099999999999996</v>
      </c>
      <c r="F49" s="31">
        <v>0</v>
      </c>
      <c r="G49" s="31">
        <v>0</v>
      </c>
      <c r="H49" s="31">
        <v>0</v>
      </c>
      <c r="I49" s="81">
        <v>0</v>
      </c>
      <c r="J49" s="81">
        <v>0</v>
      </c>
      <c r="K49" s="31">
        <v>0</v>
      </c>
      <c r="L49" s="31">
        <v>8</v>
      </c>
      <c r="M49" s="31"/>
      <c r="N49" s="31"/>
      <c r="O49" s="31"/>
      <c r="P49" s="13"/>
    </row>
    <row r="50" spans="1:16" s="9" customFormat="1">
      <c r="A50" s="80" t="s">
        <v>73</v>
      </c>
      <c r="B50" s="31"/>
      <c r="C50" s="31">
        <v>4.24</v>
      </c>
      <c r="D50" s="31">
        <v>3.81</v>
      </c>
      <c r="E50" s="31">
        <v>4.3099999999999996</v>
      </c>
      <c r="F50" s="31">
        <v>0</v>
      </c>
      <c r="G50" s="31">
        <v>0</v>
      </c>
      <c r="H50" s="31">
        <v>0</v>
      </c>
      <c r="I50" s="81">
        <v>0</v>
      </c>
      <c r="J50" s="81">
        <v>0</v>
      </c>
      <c r="K50" s="31">
        <v>0</v>
      </c>
      <c r="L50" s="31">
        <v>4</v>
      </c>
      <c r="M50" s="31"/>
      <c r="N50" s="31"/>
      <c r="O50" s="31"/>
      <c r="P50" s="13"/>
    </row>
    <row r="51" spans="1:16" s="9" customFormat="1">
      <c r="A51" s="80" t="s">
        <v>17</v>
      </c>
      <c r="B51" s="31"/>
      <c r="C51" s="31">
        <v>3.81</v>
      </c>
      <c r="D51" s="31">
        <v>3.81</v>
      </c>
      <c r="E51" s="31">
        <v>4.3099999999999996</v>
      </c>
      <c r="F51" s="31">
        <v>0</v>
      </c>
      <c r="G51" s="31">
        <v>0</v>
      </c>
      <c r="H51" s="31">
        <v>0</v>
      </c>
      <c r="I51" s="81">
        <v>4</v>
      </c>
      <c r="J51" s="81">
        <v>0</v>
      </c>
      <c r="K51" s="31">
        <v>4</v>
      </c>
      <c r="L51" s="31">
        <v>0</v>
      </c>
      <c r="M51" s="31"/>
      <c r="N51" s="31"/>
      <c r="O51" s="31"/>
      <c r="P51" s="13"/>
    </row>
    <row r="52" spans="1:16" s="9" customFormat="1">
      <c r="A52" s="80" t="s">
        <v>44</v>
      </c>
      <c r="B52" s="31"/>
      <c r="C52" s="31">
        <v>4.3099999999999996</v>
      </c>
      <c r="D52" s="31">
        <v>4.0599999999999996</v>
      </c>
      <c r="E52" s="31">
        <v>4.3099999999999996</v>
      </c>
      <c r="F52" s="31">
        <v>0</v>
      </c>
      <c r="G52" s="31">
        <v>0</v>
      </c>
      <c r="H52" s="31">
        <v>0</v>
      </c>
      <c r="I52" s="81">
        <v>0</v>
      </c>
      <c r="J52" s="81">
        <v>0</v>
      </c>
      <c r="K52" s="31">
        <v>0</v>
      </c>
      <c r="L52" s="31">
        <v>5</v>
      </c>
      <c r="M52" s="31"/>
      <c r="N52" s="31"/>
      <c r="O52" s="31"/>
      <c r="P52" s="13"/>
    </row>
    <row r="53" spans="1:16" s="9" customFormat="1">
      <c r="A53" s="80" t="s">
        <v>88</v>
      </c>
      <c r="B53" s="31"/>
      <c r="C53" s="31">
        <v>4.2300000000000004</v>
      </c>
      <c r="D53" s="31">
        <v>4.0199999999999996</v>
      </c>
      <c r="E53" s="31">
        <v>4.3099999999999996</v>
      </c>
      <c r="F53" s="31">
        <v>0</v>
      </c>
      <c r="G53" s="31">
        <v>0</v>
      </c>
      <c r="H53" s="31">
        <v>0</v>
      </c>
      <c r="I53" s="81">
        <v>0</v>
      </c>
      <c r="J53" s="81">
        <v>0</v>
      </c>
      <c r="K53" s="31">
        <v>0</v>
      </c>
      <c r="L53" s="31">
        <v>5</v>
      </c>
      <c r="M53" s="31"/>
      <c r="N53" s="31"/>
      <c r="O53" s="31"/>
      <c r="P53" s="13"/>
    </row>
    <row r="54" spans="1:16" s="9" customFormat="1">
      <c r="A54" s="80" t="s">
        <v>25</v>
      </c>
      <c r="B54" s="31"/>
      <c r="C54" s="31">
        <v>3.87</v>
      </c>
      <c r="D54" s="31">
        <v>3.81</v>
      </c>
      <c r="E54" s="31">
        <v>4.3099999999999996</v>
      </c>
      <c r="F54" s="31">
        <v>0</v>
      </c>
      <c r="G54" s="31">
        <v>0</v>
      </c>
      <c r="H54" s="31">
        <v>0</v>
      </c>
      <c r="I54" s="81">
        <v>10</v>
      </c>
      <c r="J54" s="81">
        <v>0</v>
      </c>
      <c r="K54" s="31">
        <v>2</v>
      </c>
      <c r="L54" s="31">
        <v>3</v>
      </c>
      <c r="M54" s="31"/>
      <c r="N54" s="31"/>
      <c r="O54" s="31"/>
      <c r="P54" s="13"/>
    </row>
    <row r="55" spans="1:16" s="9" customFormat="1">
      <c r="A55" s="80" t="s">
        <v>13</v>
      </c>
      <c r="B55" s="31"/>
      <c r="C55" s="31">
        <v>4.09</v>
      </c>
      <c r="D55" s="31">
        <v>3.81</v>
      </c>
      <c r="E55" s="31">
        <v>4.3099999999999996</v>
      </c>
      <c r="F55" s="31">
        <v>0</v>
      </c>
      <c r="G55" s="31">
        <v>0</v>
      </c>
      <c r="H55" s="31">
        <v>0</v>
      </c>
      <c r="I55" s="81">
        <v>0</v>
      </c>
      <c r="J55" s="81">
        <v>0</v>
      </c>
      <c r="K55" s="31">
        <v>0</v>
      </c>
      <c r="L55" s="31">
        <v>5</v>
      </c>
      <c r="M55" s="31"/>
      <c r="N55" s="31"/>
      <c r="O55" s="31"/>
      <c r="P55" s="13"/>
    </row>
    <row r="56" spans="1:16" s="9" customFormat="1">
      <c r="A56" s="80" t="s">
        <v>16</v>
      </c>
      <c r="B56" s="31"/>
      <c r="C56" s="31">
        <v>3.81</v>
      </c>
      <c r="D56" s="31">
        <v>3.81</v>
      </c>
      <c r="E56" s="31">
        <v>4.3099999999999996</v>
      </c>
      <c r="F56" s="31">
        <v>0</v>
      </c>
      <c r="G56" s="31">
        <v>1</v>
      </c>
      <c r="H56" s="31">
        <v>0</v>
      </c>
      <c r="I56" s="81">
        <v>0</v>
      </c>
      <c r="J56" s="81">
        <v>4</v>
      </c>
      <c r="K56" s="31">
        <v>0</v>
      </c>
      <c r="L56" s="31">
        <v>0</v>
      </c>
      <c r="M56" s="31"/>
      <c r="N56" s="31"/>
      <c r="O56" s="31"/>
      <c r="P56" s="13"/>
    </row>
    <row r="57" spans="1:16" s="9" customFormat="1">
      <c r="A57" s="80" t="s">
        <v>24</v>
      </c>
      <c r="B57" s="31"/>
      <c r="C57" s="31">
        <v>3.87</v>
      </c>
      <c r="D57" s="31">
        <v>3.81</v>
      </c>
      <c r="E57" s="31">
        <v>4.3099999999999996</v>
      </c>
      <c r="F57" s="31">
        <v>0</v>
      </c>
      <c r="G57" s="31">
        <v>0</v>
      </c>
      <c r="H57" s="31">
        <v>0</v>
      </c>
      <c r="I57" s="81">
        <v>0</v>
      </c>
      <c r="J57" s="81">
        <v>5</v>
      </c>
      <c r="K57" s="31">
        <v>0</v>
      </c>
      <c r="L57" s="31">
        <v>6</v>
      </c>
      <c r="M57" s="31"/>
      <c r="N57" s="31"/>
      <c r="O57" s="31"/>
      <c r="P57" s="13"/>
    </row>
    <row r="58" spans="1:16" s="9" customFormat="1">
      <c r="A58" s="80" t="s">
        <v>46</v>
      </c>
      <c r="B58" s="31"/>
      <c r="C58" s="31">
        <v>4.09</v>
      </c>
      <c r="D58" s="31">
        <v>3.81</v>
      </c>
      <c r="E58" s="31">
        <v>4.3099999999999996</v>
      </c>
      <c r="F58" s="31">
        <v>0</v>
      </c>
      <c r="G58" s="31">
        <v>0</v>
      </c>
      <c r="H58" s="31">
        <v>0</v>
      </c>
      <c r="I58" s="81">
        <v>1</v>
      </c>
      <c r="J58" s="81">
        <v>0</v>
      </c>
      <c r="K58" s="31">
        <v>0</v>
      </c>
      <c r="L58" s="31">
        <v>7</v>
      </c>
      <c r="M58" s="31"/>
      <c r="N58" s="31"/>
      <c r="O58" s="31"/>
      <c r="P58" s="13"/>
    </row>
    <row r="59" spans="1:16" s="9" customFormat="1">
      <c r="A59" s="80" t="s">
        <v>28</v>
      </c>
      <c r="B59" s="31"/>
      <c r="C59" s="31">
        <v>4.3099999999999996</v>
      </c>
      <c r="D59" s="31">
        <v>4.3</v>
      </c>
      <c r="E59" s="31">
        <v>4.3099999999999996</v>
      </c>
      <c r="F59" s="31">
        <v>0</v>
      </c>
      <c r="G59" s="31">
        <v>0</v>
      </c>
      <c r="H59" s="31">
        <v>0</v>
      </c>
      <c r="I59" s="81">
        <v>0</v>
      </c>
      <c r="J59" s="81">
        <v>0</v>
      </c>
      <c r="K59" s="31">
        <v>0</v>
      </c>
      <c r="L59" s="31">
        <v>21</v>
      </c>
      <c r="M59" s="31"/>
      <c r="N59" s="31"/>
      <c r="O59" s="31"/>
      <c r="P59" s="13"/>
    </row>
    <row r="60" spans="1:16" s="9" customFormat="1">
      <c r="A60" s="80" t="s">
        <v>69</v>
      </c>
      <c r="B60" s="31"/>
      <c r="C60" s="31">
        <v>3.81</v>
      </c>
      <c r="D60" s="31">
        <v>3.81</v>
      </c>
      <c r="E60" s="31">
        <v>4.3099999999999996</v>
      </c>
      <c r="F60" s="31">
        <v>0</v>
      </c>
      <c r="G60" s="31">
        <v>1</v>
      </c>
      <c r="H60" s="31">
        <v>0</v>
      </c>
      <c r="I60" s="81">
        <v>1</v>
      </c>
      <c r="J60" s="81">
        <v>4</v>
      </c>
      <c r="K60" s="31">
        <v>0</v>
      </c>
      <c r="L60" s="31">
        <v>0</v>
      </c>
      <c r="M60" s="31"/>
      <c r="N60" s="31"/>
      <c r="O60" s="31"/>
      <c r="P60" s="13"/>
    </row>
    <row r="61" spans="1:16" s="9" customFormat="1">
      <c r="A61" s="80" t="s">
        <v>89</v>
      </c>
      <c r="B61" s="31"/>
      <c r="C61" s="31">
        <v>4.3099999999999996</v>
      </c>
      <c r="D61" s="31">
        <v>3.81</v>
      </c>
      <c r="E61" s="31">
        <v>4.3099999999999996</v>
      </c>
      <c r="F61" s="31">
        <v>0</v>
      </c>
      <c r="G61" s="31">
        <v>0</v>
      </c>
      <c r="H61" s="31">
        <v>0</v>
      </c>
      <c r="I61" s="81">
        <v>1</v>
      </c>
      <c r="J61" s="81">
        <v>0</v>
      </c>
      <c r="K61" s="31">
        <v>0</v>
      </c>
      <c r="L61" s="31">
        <v>7</v>
      </c>
      <c r="M61" s="31"/>
      <c r="N61" s="31"/>
      <c r="O61" s="31"/>
      <c r="P61" s="13"/>
    </row>
    <row r="62" spans="1:16" s="9" customFormat="1">
      <c r="A62" s="80" t="s">
        <v>12</v>
      </c>
      <c r="B62" s="31"/>
      <c r="C62" s="31">
        <v>3.81</v>
      </c>
      <c r="D62" s="31">
        <v>3.81</v>
      </c>
      <c r="E62" s="31">
        <v>4.17</v>
      </c>
      <c r="F62" s="31">
        <v>0</v>
      </c>
      <c r="G62" s="31">
        <v>0</v>
      </c>
      <c r="H62" s="31">
        <v>1</v>
      </c>
      <c r="I62" s="81">
        <v>0</v>
      </c>
      <c r="J62" s="81">
        <v>0</v>
      </c>
      <c r="K62" s="31">
        <v>0</v>
      </c>
      <c r="L62" s="31">
        <v>6</v>
      </c>
      <c r="M62" s="31"/>
      <c r="N62" s="31"/>
      <c r="O62" s="31"/>
      <c r="P62" s="13"/>
    </row>
    <row r="63" spans="1:16" s="9" customFormat="1">
      <c r="A63" s="80" t="s">
        <v>11</v>
      </c>
      <c r="B63" s="31"/>
      <c r="C63" s="31">
        <v>3.87</v>
      </c>
      <c r="D63" s="31">
        <v>3.81</v>
      </c>
      <c r="E63" s="31">
        <v>4.25</v>
      </c>
      <c r="F63" s="31">
        <v>0</v>
      </c>
      <c r="G63" s="31">
        <v>0</v>
      </c>
      <c r="H63" s="31">
        <v>1</v>
      </c>
      <c r="I63" s="81">
        <v>0</v>
      </c>
      <c r="J63" s="81">
        <v>0</v>
      </c>
      <c r="K63" s="31">
        <v>0</v>
      </c>
      <c r="L63" s="31">
        <v>5</v>
      </c>
      <c r="M63" s="31"/>
      <c r="N63" s="31"/>
      <c r="O63" s="31"/>
      <c r="P63" s="13"/>
    </row>
    <row r="64" spans="1:16" s="9" customFormat="1">
      <c r="A64" s="80" t="s">
        <v>155</v>
      </c>
      <c r="B64" s="31"/>
      <c r="C64" s="31">
        <v>4.3099999999999996</v>
      </c>
      <c r="D64" s="31">
        <v>3.81</v>
      </c>
      <c r="E64" s="31">
        <v>4.3099999999999996</v>
      </c>
      <c r="F64" s="31">
        <v>0</v>
      </c>
      <c r="G64" s="31">
        <v>0</v>
      </c>
      <c r="H64" s="31">
        <v>0</v>
      </c>
      <c r="I64" s="81">
        <v>1</v>
      </c>
      <c r="J64" s="81">
        <v>0</v>
      </c>
      <c r="K64" s="31">
        <v>2</v>
      </c>
      <c r="L64" s="31">
        <v>3</v>
      </c>
      <c r="M64" s="31"/>
      <c r="N64" s="31"/>
      <c r="O64" s="31"/>
      <c r="P64" s="13"/>
    </row>
    <row r="65" spans="1:16" s="9" customFormat="1">
      <c r="A65" s="80" t="s">
        <v>0</v>
      </c>
      <c r="B65" s="31"/>
      <c r="C65" s="31">
        <v>4.13</v>
      </c>
      <c r="D65" s="31">
        <v>3.81</v>
      </c>
      <c r="E65" s="31">
        <v>4.3099999999999996</v>
      </c>
      <c r="F65" s="31">
        <v>0</v>
      </c>
      <c r="G65" s="31">
        <v>0</v>
      </c>
      <c r="H65" s="31">
        <v>0</v>
      </c>
      <c r="I65" s="81">
        <v>0</v>
      </c>
      <c r="J65" s="81">
        <v>0</v>
      </c>
      <c r="K65" s="31">
        <v>0</v>
      </c>
      <c r="L65" s="31">
        <v>5</v>
      </c>
      <c r="M65" s="31"/>
      <c r="N65" s="31"/>
      <c r="O65" s="31"/>
      <c r="P65" s="13"/>
    </row>
    <row r="66" spans="1:16" s="9" customFormat="1">
      <c r="A66" s="80" t="s">
        <v>7</v>
      </c>
      <c r="B66" s="31"/>
      <c r="C66" s="31">
        <v>4.3099999999999996</v>
      </c>
      <c r="D66" s="31">
        <v>3.81</v>
      </c>
      <c r="E66" s="31">
        <v>4.3099999999999996</v>
      </c>
      <c r="F66" s="31">
        <v>0</v>
      </c>
      <c r="G66" s="31">
        <v>0</v>
      </c>
      <c r="H66" s="31">
        <v>0</v>
      </c>
      <c r="I66" s="81">
        <v>0</v>
      </c>
      <c r="J66" s="81">
        <v>0</v>
      </c>
      <c r="K66" s="31">
        <v>0</v>
      </c>
      <c r="L66" s="31">
        <v>5</v>
      </c>
      <c r="M66" s="31"/>
      <c r="N66" s="31"/>
      <c r="O66" s="31"/>
      <c r="P66" s="13"/>
    </row>
    <row r="67" spans="1:16" s="9" customFormat="1">
      <c r="A67" s="80" t="s">
        <v>90</v>
      </c>
      <c r="B67" s="31"/>
      <c r="C67" s="31">
        <v>3.81</v>
      </c>
      <c r="D67" s="31">
        <v>3.81</v>
      </c>
      <c r="E67" s="31">
        <v>4.3099999999999996</v>
      </c>
      <c r="F67" s="31">
        <v>0</v>
      </c>
      <c r="G67" s="31">
        <v>0</v>
      </c>
      <c r="H67" s="31">
        <v>0</v>
      </c>
      <c r="I67" s="81">
        <v>12</v>
      </c>
      <c r="J67" s="81">
        <v>0</v>
      </c>
      <c r="K67" s="31">
        <v>9</v>
      </c>
      <c r="L67" s="31">
        <v>3</v>
      </c>
      <c r="M67" s="31"/>
      <c r="N67" s="31"/>
      <c r="O67" s="31"/>
      <c r="P67" s="13"/>
    </row>
    <row r="68" spans="1:16" s="9" customFormat="1">
      <c r="A68" s="80" t="s">
        <v>22</v>
      </c>
      <c r="B68" s="31"/>
      <c r="C68" s="31">
        <v>4.12</v>
      </c>
      <c r="D68" s="31">
        <v>3.81</v>
      </c>
      <c r="E68" s="31">
        <v>4.3099999999999996</v>
      </c>
      <c r="F68" s="31">
        <v>0</v>
      </c>
      <c r="G68" s="31">
        <v>1</v>
      </c>
      <c r="H68" s="31">
        <v>0</v>
      </c>
      <c r="I68" s="81">
        <v>0</v>
      </c>
      <c r="J68" s="81">
        <v>2</v>
      </c>
      <c r="K68" s="31">
        <v>0</v>
      </c>
      <c r="L68" s="31">
        <v>6</v>
      </c>
      <c r="M68" s="31"/>
      <c r="N68" s="31"/>
      <c r="O68" s="31"/>
      <c r="P68" s="13"/>
    </row>
    <row r="69" spans="1:16" s="9" customFormat="1">
      <c r="A69" s="80" t="s">
        <v>91</v>
      </c>
      <c r="B69" s="31"/>
      <c r="C69" s="31">
        <v>4.3099999999999996</v>
      </c>
      <c r="D69" s="31">
        <v>3.81</v>
      </c>
      <c r="E69" s="31">
        <v>4.3099999999999996</v>
      </c>
      <c r="F69" s="31">
        <v>0</v>
      </c>
      <c r="G69" s="31">
        <v>0</v>
      </c>
      <c r="H69" s="31">
        <v>0</v>
      </c>
      <c r="I69" s="81">
        <v>0</v>
      </c>
      <c r="J69" s="81">
        <v>0</v>
      </c>
      <c r="K69" s="31">
        <v>0</v>
      </c>
      <c r="L69" s="31">
        <v>4</v>
      </c>
      <c r="M69" s="31"/>
      <c r="N69" s="31"/>
      <c r="O69" s="31"/>
      <c r="P69" s="13"/>
    </row>
    <row r="70" spans="1:16" s="9" customFormat="1">
      <c r="A70" s="80" t="s">
        <v>93</v>
      </c>
      <c r="B70" s="31"/>
      <c r="C70" s="31">
        <v>4.26</v>
      </c>
      <c r="D70" s="31">
        <v>3.81</v>
      </c>
      <c r="E70" s="31">
        <v>4.3099999999999996</v>
      </c>
      <c r="F70" s="31">
        <v>0</v>
      </c>
      <c r="G70" s="31">
        <v>0</v>
      </c>
      <c r="H70" s="31">
        <v>0</v>
      </c>
      <c r="I70" s="81">
        <v>0</v>
      </c>
      <c r="J70" s="81">
        <v>2</v>
      </c>
      <c r="K70" s="31">
        <v>0</v>
      </c>
      <c r="L70" s="31">
        <v>2</v>
      </c>
      <c r="M70" s="31"/>
      <c r="N70" s="31"/>
      <c r="O70" s="31"/>
      <c r="P70" s="13"/>
    </row>
    <row r="71" spans="1:16" s="9" customFormat="1">
      <c r="A71" s="80" t="s">
        <v>94</v>
      </c>
      <c r="B71" s="31"/>
      <c r="C71" s="31">
        <v>4.29</v>
      </c>
      <c r="D71" s="31">
        <v>4.25</v>
      </c>
      <c r="E71" s="31">
        <v>4.3099999999999996</v>
      </c>
      <c r="F71" s="31">
        <v>0</v>
      </c>
      <c r="G71" s="31">
        <v>0</v>
      </c>
      <c r="H71" s="31">
        <v>0</v>
      </c>
      <c r="I71" s="81">
        <v>0</v>
      </c>
      <c r="J71" s="81">
        <v>0</v>
      </c>
      <c r="K71" s="31">
        <v>0</v>
      </c>
      <c r="L71" s="31">
        <v>21</v>
      </c>
      <c r="M71" s="31"/>
      <c r="N71" s="31"/>
      <c r="O71" s="31"/>
      <c r="P71" s="13"/>
    </row>
    <row r="72" spans="1:16" s="9" customFormat="1">
      <c r="A72" s="80" t="s">
        <v>153</v>
      </c>
      <c r="B72" s="31"/>
      <c r="C72" s="31">
        <v>3.96</v>
      </c>
      <c r="D72" s="31">
        <v>3.81</v>
      </c>
      <c r="E72" s="31">
        <v>4.28</v>
      </c>
      <c r="F72" s="31">
        <v>0</v>
      </c>
      <c r="G72" s="31">
        <v>0</v>
      </c>
      <c r="H72" s="31">
        <v>0</v>
      </c>
      <c r="I72" s="81">
        <v>0</v>
      </c>
      <c r="J72" s="81">
        <v>0</v>
      </c>
      <c r="K72" s="31">
        <v>0</v>
      </c>
      <c r="L72" s="31">
        <v>6</v>
      </c>
      <c r="M72" s="31"/>
      <c r="N72" s="31"/>
      <c r="O72" s="31"/>
      <c r="P72" s="13"/>
    </row>
    <row r="73" spans="1:16" s="9" customFormat="1">
      <c r="A73" s="80" t="s">
        <v>154</v>
      </c>
      <c r="B73" s="31"/>
      <c r="C73" s="31">
        <v>4.3099999999999996</v>
      </c>
      <c r="D73" s="31">
        <v>3.81</v>
      </c>
      <c r="E73" s="31">
        <v>4.3099999999999996</v>
      </c>
      <c r="F73" s="31">
        <v>0</v>
      </c>
      <c r="G73" s="31">
        <v>0</v>
      </c>
      <c r="H73" s="31">
        <v>0</v>
      </c>
      <c r="I73" s="81">
        <v>0</v>
      </c>
      <c r="J73" s="81">
        <v>0</v>
      </c>
      <c r="K73" s="31">
        <v>0</v>
      </c>
      <c r="L73" s="31">
        <v>9</v>
      </c>
      <c r="M73" s="31"/>
      <c r="N73" s="31"/>
      <c r="O73" s="31"/>
      <c r="P73" s="13"/>
    </row>
    <row r="74" spans="1:16" s="9" customFormat="1">
      <c r="A74" s="80" t="s">
        <v>27</v>
      </c>
      <c r="B74" s="31"/>
      <c r="C74" s="31">
        <v>3.87</v>
      </c>
      <c r="D74" s="31">
        <v>3.81</v>
      </c>
      <c r="E74" s="31">
        <v>4.3099999999999996</v>
      </c>
      <c r="F74" s="31">
        <v>0</v>
      </c>
      <c r="G74" s="31">
        <v>0</v>
      </c>
      <c r="H74" s="31">
        <v>0</v>
      </c>
      <c r="I74" s="81">
        <v>7</v>
      </c>
      <c r="J74" s="81">
        <v>0</v>
      </c>
      <c r="K74" s="31">
        <v>2</v>
      </c>
      <c r="L74" s="31">
        <v>8</v>
      </c>
      <c r="M74" s="31"/>
      <c r="N74" s="31"/>
      <c r="O74" s="31"/>
      <c r="P74" s="13"/>
    </row>
    <row r="75" spans="1:16" s="9" customFormat="1">
      <c r="A75" s="80" t="s">
        <v>156</v>
      </c>
      <c r="B75" s="31"/>
      <c r="C75" s="31">
        <v>3.81</v>
      </c>
      <c r="D75" s="31">
        <v>3.81</v>
      </c>
      <c r="E75" s="31">
        <v>4.3099999999999996</v>
      </c>
      <c r="F75" s="31">
        <v>0</v>
      </c>
      <c r="G75" s="31">
        <v>1</v>
      </c>
      <c r="H75" s="31">
        <v>0</v>
      </c>
      <c r="I75" s="81">
        <v>0</v>
      </c>
      <c r="J75" s="81">
        <v>6</v>
      </c>
      <c r="K75" s="81">
        <v>0</v>
      </c>
      <c r="L75" s="81">
        <v>0</v>
      </c>
      <c r="M75" s="31"/>
      <c r="N75" s="31"/>
      <c r="O75" s="31"/>
      <c r="P75" s="13"/>
    </row>
    <row r="76" spans="1:16" s="9" customFormat="1" ht="17" thickBot="1">
      <c r="A76" s="83" t="s">
        <v>32</v>
      </c>
      <c r="B76" s="84"/>
      <c r="C76" s="84">
        <v>3.87</v>
      </c>
      <c r="D76" s="84">
        <v>3.81</v>
      </c>
      <c r="E76" s="84">
        <v>4.3099999999999996</v>
      </c>
      <c r="F76" s="84">
        <v>0</v>
      </c>
      <c r="G76" s="84">
        <v>0</v>
      </c>
      <c r="H76" s="84">
        <v>0</v>
      </c>
      <c r="I76" s="85">
        <v>0</v>
      </c>
      <c r="J76" s="85">
        <v>0</v>
      </c>
      <c r="K76" s="85">
        <v>0</v>
      </c>
      <c r="L76" s="85">
        <v>5</v>
      </c>
      <c r="M76" s="84"/>
      <c r="N76" s="84"/>
      <c r="O76" s="84"/>
      <c r="P76" s="86"/>
    </row>
    <row r="77" spans="1:16" ht="19">
      <c r="A77" t="s">
        <v>157</v>
      </c>
    </row>
  </sheetData>
  <sortState ref="A2:P76">
    <sortCondition descending="1" ref="F2:F76"/>
  </sortState>
  <conditionalFormatting sqref="D77:E77">
    <cfRule type="colorScale" priority="2">
      <colorScale>
        <cfvo type="min"/>
        <cfvo type="max"/>
        <color rgb="FFFF0000"/>
        <color rgb="FF00B0F0"/>
      </colorScale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42</vt:i4>
      </vt:variant>
    </vt:vector>
  </HeadingPairs>
  <TitlesOfParts>
    <vt:vector size="46" baseType="lpstr">
      <vt:lpstr>All basins</vt:lpstr>
      <vt:lpstr>Dated basins</vt:lpstr>
      <vt:lpstr>Undated basins</vt:lpstr>
      <vt:lpstr>Chi-squared </vt:lpstr>
      <vt:lpstr>'Chi-squared '!bound_age_1</vt:lpstr>
      <vt:lpstr>'Chi-squared '!bound_age_2</vt:lpstr>
      <vt:lpstr>'Dated basins'!boxplot_mod_porosity_1</vt:lpstr>
      <vt:lpstr>'Dated basins'!boxplot_mod_porosity_3</vt:lpstr>
      <vt:lpstr>'Dated basins'!boxplot_mod_porosity_5</vt:lpstr>
      <vt:lpstr>'Dated basins'!boxplot_mod_porosity_6</vt:lpstr>
      <vt:lpstr>'Dated basins'!boxplot_obs_porosity_2</vt:lpstr>
      <vt:lpstr>'Dated basins'!boxplot_obs_porosity_4</vt:lpstr>
      <vt:lpstr>'Dated basins'!boxplot_obs_porosity_6</vt:lpstr>
      <vt:lpstr>'Dated basins'!boxplot_obs_porosity_7</vt:lpstr>
      <vt:lpstr>'All basins'!stat_obs_and_mod_porosity_1</vt:lpstr>
      <vt:lpstr>'Dated basins'!stat_obs_and_mod_porosity_1</vt:lpstr>
      <vt:lpstr>'Undated basins'!stat_obs_and_mod_porosity_1</vt:lpstr>
      <vt:lpstr>'All basins'!stat_obs_and_mod_porosity_15</vt:lpstr>
      <vt:lpstr>'Undated basins'!stat_obs_and_mod_porosity_15</vt:lpstr>
      <vt:lpstr>'All basins'!stat_obs_and_mod_porosity_16</vt:lpstr>
      <vt:lpstr>'Undated basins'!stat_obs_and_mod_porosity_16</vt:lpstr>
      <vt:lpstr>'All basins'!stat_obs_and_mod_porosity_18</vt:lpstr>
      <vt:lpstr>'Undated basins'!stat_obs_and_mod_porosity_18</vt:lpstr>
      <vt:lpstr>'All basins'!stat_obs_and_mod_porosity_3</vt:lpstr>
      <vt:lpstr>'Dated basins'!stat_obs_and_mod_porosity_3</vt:lpstr>
      <vt:lpstr>'Undated basins'!stat_obs_and_mod_porosity_3</vt:lpstr>
      <vt:lpstr>'All basins'!stat_obs_and_mod_porosity_5</vt:lpstr>
      <vt:lpstr>'Dated basins'!stat_obs_and_mod_porosity_5</vt:lpstr>
      <vt:lpstr>'Undated basins'!stat_obs_and_mod_porosity_5</vt:lpstr>
      <vt:lpstr>'All basins'!stat_obs_and_mod_porosity_6</vt:lpstr>
      <vt:lpstr>'Dated basins'!stat_obs_and_mod_porosity_6</vt:lpstr>
      <vt:lpstr>'Undated basins'!stat_obs_and_mod_porosity_6</vt:lpstr>
      <vt:lpstr>'All basins'!stat_obs_and_mod_porosity_7</vt:lpstr>
      <vt:lpstr>'Dated basins'!stat_obs_and_mod_porosity_7</vt:lpstr>
      <vt:lpstr>'Undated basins'!stat_obs_and_mod_porosity_7</vt:lpstr>
      <vt:lpstr>'All basins'!stat_obs_and_mod_porosity_8</vt:lpstr>
      <vt:lpstr>'Dated basins'!stat_obs_and_mod_porosity_8</vt:lpstr>
      <vt:lpstr>'Undated basins'!stat_obs_and_mod_porosity_8</vt:lpstr>
      <vt:lpstr>'All basins'!which_region_is_basin_at_6</vt:lpstr>
      <vt:lpstr>'Undated basins'!which_region_is_basin_at_6</vt:lpstr>
      <vt:lpstr>'All basins'!which_region_is_basin_at_7</vt:lpstr>
      <vt:lpstr>'Undated basins'!which_region_is_basin_at_7</vt:lpstr>
      <vt:lpstr>'All basins'!which_region_is_basin_at_8</vt:lpstr>
      <vt:lpstr>'Undated basins'!which_region_is_basin_at_8</vt:lpstr>
      <vt:lpstr>'All basins'!which_region_is_basin_at_9</vt:lpstr>
      <vt:lpstr>'Undated basins'!which_region_is_basin_at_9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2020-02-23T01:07:05Z</cp:lastPrinted>
  <dcterms:created xsi:type="dcterms:W3CDTF">2020-02-18T20:07:02Z</dcterms:created>
  <dcterms:modified xsi:type="dcterms:W3CDTF">2020-05-26T02:24:22Z</dcterms:modified>
</cp:coreProperties>
</file>