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defaultThemeVersion="202300"/>
  <mc:AlternateContent xmlns:mc="http://schemas.openxmlformats.org/markup-compatibility/2006">
    <mc:Choice Requires="x15">
      <x15ac:absPath xmlns:x15ac="http://schemas.microsoft.com/office/spreadsheetml/2010/11/ac" url="/Users/jaleh.malak/IDERHA/Harmonization/MetadataPaper/"/>
    </mc:Choice>
  </mc:AlternateContent>
  <xr:revisionPtr revIDLastSave="0" documentId="13_ncr:9_{66523E92-7975-1A43-95DB-1599B90D615C}" xr6:coauthVersionLast="47" xr6:coauthVersionMax="47" xr10:uidLastSave="{00000000-0000-0000-0000-000000000000}"/>
  <bookViews>
    <workbookView xWindow="25260" yWindow="3840" windowWidth="38020" windowHeight="18380" xr2:uid="{A5BC1CBF-91D5-CC48-93D1-D7525CA3345A}"/>
  </bookViews>
  <sheets>
    <sheet name="Questioner-Results&amp;Assesment" sheetId="1" r:id="rId1"/>
    <sheet name="ResponseHeatmap"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2" l="1"/>
  <c r="I33" i="2"/>
  <c r="I31" i="2"/>
  <c r="I29" i="2"/>
  <c r="I27" i="2"/>
  <c r="I23" i="2"/>
  <c r="I21" i="2"/>
  <c r="I19" i="2"/>
  <c r="I17" i="2"/>
  <c r="I15" i="2"/>
  <c r="I11" i="2"/>
  <c r="I9" i="2"/>
  <c r="B32" i="1"/>
  <c r="B31" i="1"/>
  <c r="B30" i="1"/>
  <c r="B29" i="1"/>
  <c r="B28" i="1"/>
  <c r="B27" i="1"/>
  <c r="B18" i="1"/>
  <c r="B17" i="1"/>
  <c r="B16" i="1"/>
  <c r="B15" i="1"/>
  <c r="B14" i="1"/>
  <c r="B13" i="1"/>
  <c r="I32" i="2" l="1"/>
  <c r="I2" i="2"/>
  <c r="I18" i="2"/>
  <c r="I3" i="2"/>
  <c r="I5" i="2"/>
  <c r="I7" i="2"/>
  <c r="I34" i="2"/>
  <c r="I36" i="2"/>
  <c r="I30" i="2"/>
  <c r="D39" i="2"/>
  <c r="E39" i="2"/>
  <c r="I10" i="2"/>
  <c r="I12" i="2"/>
  <c r="I14" i="2"/>
  <c r="I16" i="2"/>
  <c r="I25" i="2"/>
  <c r="F39" i="2"/>
  <c r="I8" i="2"/>
  <c r="I13" i="2"/>
  <c r="G39" i="2"/>
  <c r="I22" i="2"/>
  <c r="I24" i="2"/>
  <c r="I26" i="2"/>
  <c r="I28" i="2"/>
  <c r="I37" i="2"/>
  <c r="H39" i="2"/>
  <c r="I4" i="2"/>
  <c r="I6" i="2"/>
  <c r="I20" i="2"/>
  <c r="C39" i="2"/>
  <c r="I39" i="2" l="1"/>
</calcChain>
</file>

<file path=xl/sharedStrings.xml><?xml version="1.0" encoding="utf-8"?>
<sst xmlns="http://schemas.openxmlformats.org/spreadsheetml/2006/main" count="203" uniqueCount="172">
  <si>
    <t>CoreMetadata(HealthDCAT-AP-Derrived)</t>
  </si>
  <si>
    <t>GDPR/DPV</t>
  </si>
  <si>
    <t>Study</t>
  </si>
  <si>
    <t>Clinical Statistics</t>
  </si>
  <si>
    <t>OMOP Profile</t>
  </si>
  <si>
    <t>OMOP Data Quality</t>
  </si>
  <si>
    <t>Overall Usability&amp;Adoption</t>
  </si>
  <si>
    <t>Timestamp</t>
  </si>
  <si>
    <t>Name</t>
  </si>
  <si>
    <t>What is your role?</t>
  </si>
  <si>
    <t>The purpose of core fields (title, description, keywords) is clear</t>
  </si>
  <si>
    <t>I understand how to describe a dataset using these fields</t>
  </si>
  <si>
    <t>The distinction between fields (e.g., title vs description vs keyword) is intuitive</t>
  </si>
  <si>
    <t>The use of controlled vocabularies (e.g., theme, type) is understandable</t>
  </si>
  <si>
    <t>Which core metadata fields were unclear or redundant?</t>
  </si>
  <si>
    <t xml:space="preserve">I understand how to indicate whether data contains personal or pseudonymised data  </t>
  </si>
  <si>
    <t xml:space="preserve">The concept of legal basis for processing is clear  </t>
  </si>
  <si>
    <t xml:space="preserve">Processing scope and conditions are clear  </t>
  </si>
  <si>
    <t xml:space="preserve">I can distinguish between purpose, legal basis, and data subject  </t>
  </si>
  <si>
    <t xml:space="preserve">Which GDPR/DPV concepts or fields are most confusing?  </t>
  </si>
  <si>
    <t xml:space="preserve">I understand how to describe a study (title, description, keywords)  </t>
  </si>
  <si>
    <t xml:space="preserve">The purpose of study identifiers and acronyms is clear  </t>
  </si>
  <si>
    <t xml:space="preserve">The funding and agent (organisation) information is easy to specify  </t>
  </si>
  <si>
    <t xml:space="preserve">Providing study-level metadata would be feasible  </t>
  </si>
  <si>
    <t xml:space="preserve">Which study-related fields are unclear or missing?  </t>
  </si>
  <si>
    <t xml:space="preserve">I understand how to report clinical statistics (e.g., counts of patients, visits)  </t>
  </si>
  <si>
    <t xml:space="preserve">The meaning of demographic distributions (age, gender, etc.) is clear  </t>
  </si>
  <si>
    <t xml:space="preserve">I understand what level of aggregation is expected  </t>
  </si>
  <si>
    <t xml:space="preserve">Providing these statistics would be feasible in my organisation  </t>
  </si>
  <si>
    <t xml:space="preserve">The level of detail required is appropriate  </t>
  </si>
  <si>
    <t xml:space="preserve">Which clinical statistics are difficult to interpret or provide?  </t>
  </si>
  <si>
    <t xml:space="preserve">I understand how to report OMOP-based aggregated statistics  </t>
  </si>
  <si>
    <t xml:space="preserve">The meaning of concept-based groupings (e.g., CONDITION_CONCEPT_ID, DRUG_CONCEPT_ID) is clear  </t>
  </si>
  <si>
    <t xml:space="preserve">I understand what is expected for measurement and observation summaries  </t>
  </si>
  <si>
    <t xml:space="preserve">Providing OMOP-based summaries would be feasible  </t>
  </si>
  <si>
    <t xml:space="preserve">The level of technical detail is appropriate  </t>
  </si>
  <si>
    <t xml:space="preserve">Which OMOP profile fields are too complex or unclear?  </t>
  </si>
  <si>
    <t xml:space="preserve">I understand the meaning of data completeness metrics  </t>
  </si>
  <si>
    <t xml:space="preserve">The concept of standard vs source concept completeness is clear  </t>
  </si>
  <si>
    <t xml:space="preserve">I understand plausibility checks (e.g., value ranges, temporal consistency)  </t>
  </si>
  <si>
    <t xml:space="preserve">Data integrity checks (e.g., primary/foreign key validation) are understandable  </t>
  </si>
  <si>
    <t xml:space="preserve">These data quality metrics are useful for evaluating datasets  </t>
  </si>
  <si>
    <t xml:space="preserve">Providing these metrics would require reasonable effort  </t>
  </si>
  <si>
    <t xml:space="preserve">Which data quality metrics are unclear or difficult to interpret?  </t>
  </si>
  <si>
    <t>The structure of the metadata model is logical</t>
  </si>
  <si>
    <t xml:space="preserve">The grouping of fields is intuitive </t>
  </si>
  <si>
    <t xml:space="preserve">I can distinguish required vs optional fields </t>
  </si>
  <si>
    <t xml:space="preserve">The model is not overly complex </t>
  </si>
  <si>
    <t>Completing metadata would require reasonable effort</t>
  </si>
  <si>
    <t>I would need significant training to use this model</t>
  </si>
  <si>
    <t>I would consider adopting this model</t>
  </si>
  <si>
    <t>This model would improve dataset discoverability</t>
  </si>
  <si>
    <t>What were the biggest challenges when using this model?</t>
  </si>
  <si>
    <t>What is missing from the model?</t>
  </si>
  <si>
    <t>What would prevent adoption in your organisation?</t>
  </si>
  <si>
    <t>What would improve usability the most?</t>
  </si>
  <si>
    <t>2026/03/26 2:51:26 PM GMT+2</t>
  </si>
  <si>
    <t>R1</t>
  </si>
  <si>
    <t>Data steward;Researcher;Data manager</t>
  </si>
  <si>
    <t>rights, sample, health category</t>
  </si>
  <si>
    <t>none</t>
  </si>
  <si>
    <t>types (missing vocabulary or description/guidance how to complete it)</t>
  </si>
  <si>
    <t>birthsex: how to report both male and females? 2 entries??</t>
  </si>
  <si>
    <t>Not sure what happens with datasets that don't comply 100% with OMOP CDM, how to report it in cdmField, cdmTable, etc...</t>
  </si>
  <si>
    <t>For some fields, lack of description/guidance; not clear how to manage not fully compliant OMOP datasets</t>
  </si>
  <si>
    <t>116 entries are more than enough (I'd consider reducing the number of entries if possible)</t>
  </si>
  <si>
    <t>lack of (semi)automatic tool to generate this metadata model. If all this information needs to be registered by hand, it would hamper the creation of metadata catalogues at scale</t>
  </si>
  <si>
    <t>a (semi)automatic tool that ideally go through the actual dataset and would produce the metadata model ready to be reviewed before publication</t>
  </si>
  <si>
    <t>2026/03/27 2:32:30 PM GMT+2</t>
  </si>
  <si>
    <t>R2</t>
  </si>
  <si>
    <t>Researcher</t>
  </si>
  <si>
    <t>In the Scope section, I was a bit confused by the inclusion of processing locations (IE and NL) in the Description</t>
  </si>
  <si>
    <t>We encountered some issues with the birthSex property, could being clarified how it should be provided?</t>
  </si>
  <si>
    <t>From my view, everything is clear, although this might be influenced by our prior experience with OMOP data</t>
  </si>
  <si>
    <t>I believe the model itself is clear, but the main bottleneck could be its implementation, depending on previous experience</t>
  </si>
  <si>
    <t>The availability of automated tools could help simplify and support the implementation process</t>
  </si>
  <si>
    <t>The lack of those tools</t>
  </si>
  <si>
    <t>I think that including an example or a use case, as currently designed, is crucial</t>
  </si>
  <si>
    <t>2026/03/27 2:59:43 PM GMT+2</t>
  </si>
  <si>
    <t>R3</t>
  </si>
  <si>
    <t>Researcher;Head of Department</t>
  </si>
  <si>
    <t>everything ok</t>
  </si>
  <si>
    <t>Descriptions related to plausibility checks are potentially confusing for researchers without prior experience in data quality (DQ) assessment</t>
  </si>
  <si>
    <t>It could be time-consuming as the number of domains increases</t>
  </si>
  <si>
    <t>Is really complete, no major elements appear to be missing</t>
  </si>
  <si>
    <t>No significant barriers would prevent adoption</t>
  </si>
  <si>
    <t>Providing examples and practical guidelines/documentation would improve usability</t>
  </si>
  <si>
    <t>2026/04/27 1:10:19 PM GMT+3</t>
  </si>
  <si>
    <t>R4</t>
  </si>
  <si>
    <t>The core metadata fields are generally useful, but several of them appear unclear or overlapping. In particular, theme, health theme, and health category seem to classify the dataset in similar ways, while access rights and rights both describe availability and restrictions. Likewise, publisher, publisher type, and publisher note partly repeat the same information, and purpose, legal basis, personal data, and anonymised/pseudonymised could be grouped more clearly under a privacy and governance section. To improve the schema, I would recommend defining one primary field for each concept and using the others only as supporting or more specific attributes. (they are just suggestion, please overlook if you want)</t>
  </si>
  <si>
    <t>Based on the metadata structure in Excell file and the typical challenges associated with DPV and GDPR implementation, the following concepts are often the most confusing or difficult to implement consistently:
1. Legal Basis &amp; Justification
Why it is confusing: The distinction between Legal Basis (general justification) and Legal Basis for Special Categories of Data (specific Art. 9 GDPR requirements) is often blurred. Users frequently struggle to identify when to apply specific DPV legal bases (e.g., Consent vs. Contract vs. LegitimateInterest) without a clear decision-tree.
2. Anonymisation vs. Pseudonymisation
Why it is confusing: These terms are often treated as interchangeable in informal metadata, yet they carry massive regulatory differences under GDPR. The file includes them as a single field (anonymised pseudonymised), which makes it unclear how a data provider should record which specific technical measure (e.g., k-anonymity, differential privacy) was applied.
3. Purpose of Processing
Why it is confusing: While dpv:hasPurpose provides a hierarchy, free-text descriptions often lead to inconsistent labeling across datasets. Without strict adherence to a taxonomy (like the one linked to w3c.github.io), different stakeholders describe the same "purpose" (e.g., "Research and Development") in incompatible ways.
4. Personal Data Types
Why it is confusing: The PersonalDataTypes field often becomes a "catch-all" where users dump any information that could relate to an individual. It is difficult to map these granular types to high-level categories (e.g., FinancialData vs. HealthData) consistently across large catalogues.
5. Data Subject Categories
Why it is confusing: The file allows for descriptions of human subjects (e.g., Participant, VulnerableHuman), but defining the scope of these categories‚Äîespecially when subjects overlap or belong to multiple groups‚Äîcan be ambiguous without strict validation rules.
I think, If we are filling out these fields, the best approach is to always refer back to the official DPV taxonomy links provided in the metadata definitions (e.g., the dpvvocab-purposes and dpvvocab-entities-datasubject links) rather than relying on free-text descriptions. (Just as suggestion and plz feel free to overlook)</t>
  </si>
  <si>
    <t>While the current study-level metadata provides a strong foundation, I believe some critical fields are either missing or could be clarified to better support dataset discoverability and reuse. Specifically, I recommend adding:
1. Persistent Identifiers (e.g., DOI): To ensure the study is uniquely citable.
2. Key Study Dates: Including 'Start Date' and 'End Date' to provide necessary temporal context.
3. Study Status: Clarifying whether the study is 'Ongoing,' 'Completed,' or in the 'Analysis' phase.
4. Related Publications/Protocols: Adding dedicated fields to link the dataset to its corresponding research papers or methodology documentation.
5. Study Population Size: Clearly distinguishing the total study population from the dataset-specific record count.
Including these fields would significantly improve the scientific context and long-term utility of the dataset for the research community</t>
  </si>
  <si>
    <t>The clinical statistics section is highly comprehensive, but providing values for fields like 'plausible' quality measures and 'unique individuals' counts is challenging due to the need for complex data de-duplication and expert-defined clinical thresholds. I suggest providing clear guidance or examples on how to handle missing data and define plausibility to ensure consistency across studies</t>
  </si>
  <si>
    <t>some suggestion to make this metadata a bit more actionable, I recommend the following refinements:  Differentiate Data Status: Explicitly define whether metrics are 'Raw' or 'Post-ETL' (standardized).  Split Privacy Fields: Separate 'Anonymisation' and 'Pseudonymisation' into distinct fields to reflect their different GDPR implications.  Add Validation Metadata: Include a reference to the validation tool (e.g., DataQualityDashboard) for all clinical statistics.  Standardize Vocabularies: Use specific version-controlled URIs for all vocabularies (e.g., SNOMED-CT versioning) rather than generic text.  Link to Methodology: Ensure each aggregate metric is linked to a clear definition or calculation logic. Also, he OMOP Profile fields are ambitious but pose significant implementation challenges, particularly regarding the logic for aggregate metrics like 'person completeness' and 'concept-based grouping.' Without explicit mapping to OHDSI‚Äôs standard ETL conventions and explicit definitions for handling null values in clinical measurements, these metrics risk being reported inconsistently across different sites. I recommend adding a requirement for methodology documentation that specifies the ETL-handling of these complex constructs.</t>
  </si>
  <si>
    <t xml:space="preserve">
While the current metadata schema provides a comprehensive framework for clinical data reporting, I think if we have enough time, we could revise several areas that require further technical refinement to ensure interoperability and reliable interpretation:
1.Ambiguity in Completeness Metrics: Fields such as measurePersonCompleteness and measureValueCompleteness currently lack the logical distinction between 'clinical gap' (expected data missing due to patient state) and 'systemic omission' (data loss during ETL). I recommend documenting the calculation logic to differentiate these.
2.Context-Dependent Plausibility: The plausibility thresholds (e.g., plausibleValueLow/High) appear static, whereas clinical validity is highly dependent on patient demographic and longitudinal profile. It is essential to specify whether these thresholds are derived from source-system baseline or OHDSI global norms.
3.Versioning and Conformance Stability: Metrics such as isStandardValidConcept rely on OHDSI vocabulary versioning. Without explicit metadata regarding the vocabulary version (e.g., v5.x, release date) used for validation, these conformance scores lack reproducibility.
4.ETL Provenance: There is a critical need to designate whether the reported metrics are 'Post-ETL' (standardized OMOP) or 'Source-derived'. Comparing these without provenance creates a risk of interpreting data-transformation artifacts as clinical observations.
5.Temporal Logic Definition: For temporal quality checks (e.g., plausibleTemporalAfter), the schema should clarify how multi-source date overlaps are handled to avoid flagging legitimate clinical events as 'temporal errors'</t>
  </si>
  <si>
    <t>In evaluating the implementation of this  fantastic metadata model, I have identified four core challenges that impact its operational utility:
1.Data Ambiguity (Semantic Gap): There is a lack of clear differentiation between clinical observations and systemic artifacts. Metrics like Number of persons are ambiguous without distinguishing between unique patients and transactional event counts, which can significantly skew analytic outputs.
2. Theory vs. Operational Reality (ETL Loss): The model assumes a level of data cleanliness that rarely exists in source systems. The metadata schema currently fails to account for the 'data loss' or 'interpretation bias' introduced during the ETL process, masking the degradation of clinical context.
3.Temporal and Vocabulary Drift: Clinical standards evolve rapidly. Without explicit versioning for vocabularies (e.g., SNOMED-CT releases) and temporal lineage, longitudinal analysis lacks reproducibility, as current metrics may not be comparable across different time-stamped datasets.
4.Validation Overhead and 'Data Swamp' Risk: The sheer volume of manual quality-assurance fields creates a high entry barrier. This encourages superficial data entry to meet compliance benchmarks rather than ensuring high-precision documentation, ultimately risking the creation of a 'Data Swamp' where metadata is present but analytically unreliable.</t>
  </si>
  <si>
    <t>Upon detailed review against clinical big data standards, it is evident that while the model has a sound structural framework, it lacks critical components for Data Lineage and Connectivity. To align with operational best practices, the following elements are currently missing:
Data Lineage (Mapping History): The model documents the current state of the database but lacks the 'how.' It provides no fields for Transformation Rules or Mapping History, making it impossible to trace how raw source data was manipulated or transformed during the ETL process into the OMOP CDM.
Mechanistic Missing Data Reporting: While the model tracks null counts, it fails to differentiate between the mechanisms of missingness. Distinguishing whether data is missing completely at random (MCAR) or due to systemic bias (MNAR) is essential for mitigating statistical bias in clinical research.
Algorithm and Phenotyping Provenance: While effective for observational data, the model provides no mechanism to document processing algorithms. It should include a 'Code Source' or link to the logic (e.g., phenotyping scripts used to extract conditions like 'Heart Failure') to ensure transparency in how indices were derived.
Stability and Logic Versioning: There is no provision for 'last audit dates' or version control for the underlying statistical logic. If the computation rules for quality metrics evolve, the lack of logic versioning renders longitudinal data series non-reproducible and potentially invalid</t>
  </si>
  <si>
    <t xml:space="preserve">
The primary barriers to adoption are the high manual documentation overhead and the lack of programmatic linkage to ETL logic. The model currently functions as a static checklist, which poses a risk of inconsistent interpretation and 'Data Swamp' creation. To ensure organizational feasibility, the schema needs to transition from manual entry toward automated lineage tracking and version-controlled validation, ensuring that the reported quality metrics are reproducible and verifiable against system-level ETL logs</t>
  </si>
  <si>
    <t xml:space="preserve">
"The usability of this model would be most improved by transitioning from manual documentation to machine-readable metadata infrastructure. Specifically:
Automated Extraction: Linking metadata fields directly to ETL pipelines and quality-assurance tools (e.g., DQD) to eliminate manual entry errors.
Modular Architecture: Implementing a role-based modular view of metadata (e.g., separating legal/privacy metadata from technical ETL specifications) to reduce user cognitive load.
Machine-Interpretability: Adopting standardized formats like JSON-LD or Schema.org to ensure the metadata is searchable and integrable across organizational platforms.
Self-Service Discovery: Replacing static files with a centralized, cloud-based Metadata Repository (MDR) that allows stakeholders to query metadata dynamically rather than searching through document versions</t>
  </si>
  <si>
    <t>2026/04/27 2:58:10 PM GMT+3</t>
  </si>
  <si>
    <t>R5</t>
  </si>
  <si>
    <t>Research Support Engineer</t>
  </si>
  <si>
    <t>I'm not sure how detailed the description is expected to be.</t>
  </si>
  <si>
    <t>I don‚Äôt have much background in GDPR/DPV, so several concepts are a bit unclear to me.  The links provided have been very helpful to get an initial understanding of these concepts.
Maybe some simpler explanations or practical examples would help a lot.</t>
  </si>
  <si>
    <t>Once we have the complete dataset, we will be able to assess which clinical statistics may present particularities and understand the reasons behind them.</t>
  </si>
  <si>
    <t>In my opinion the The transformation of local vocabularies into standard vocabularies can be one of the most challenging aspects.</t>
  </si>
  <si>
    <t>At this moment, those related to OBSERVATION.</t>
  </si>
  <si>
    <t>Understanding some of the more abstract concepts,  GDPR/DPV</t>
  </si>
  <si>
    <t>Practical examples and guidance for each field would be very helpful.
Recommendations on the expected level of detail and how to handle real-world scenarios.</t>
  </si>
  <si>
    <t>A lack of continuity in the training of specialists in this area.</t>
  </si>
  <si>
    <t>More guidance on controlled vocabularies and practical implementation steps would also make the model easier to adopt.</t>
  </si>
  <si>
    <t>2026/04/28 9:20:46 AM GMT+3</t>
  </si>
  <si>
    <t>R6</t>
  </si>
  <si>
    <t>All is clear</t>
  </si>
  <si>
    <t>Understanding and implementing</t>
  </si>
  <si>
    <t>Overview of what is happening at the data holder site, specific towards data quality</t>
  </si>
  <si>
    <t>Not relevant for me. But I would assume time constraints?</t>
  </si>
  <si>
    <t>Adding use cases.</t>
  </si>
  <si>
    <t>OveralAssesment</t>
  </si>
  <si>
    <t>AverageScore</t>
  </si>
  <si>
    <t>Useabiltiy</t>
  </si>
  <si>
    <t>Adoptation likelihood</t>
  </si>
  <si>
    <t>Effort to complete</t>
  </si>
  <si>
    <t>Training</t>
  </si>
  <si>
    <t>Discoverablity</t>
  </si>
  <si>
    <t>Complexity</t>
  </si>
  <si>
    <t>CategoryLevel-Assesment</t>
  </si>
  <si>
    <t xml:space="preserve">Study </t>
  </si>
  <si>
    <t>OMOP Data Qualtiy</t>
  </si>
  <si>
    <t>CoreMetadata</t>
  </si>
  <si>
    <t>Question</t>
  </si>
  <si>
    <t>Respondent Average</t>
  </si>
  <si>
    <t>Avg</t>
  </si>
  <si>
    <t>Category</t>
  </si>
  <si>
    <t>Core Metadata</t>
  </si>
  <si>
    <t>I understand how to indicate whether data contains personal or pseudonymised data</t>
  </si>
  <si>
    <t>GDPR / DPV</t>
  </si>
  <si>
    <t>The concept of legal basis for processing is clear</t>
  </si>
  <si>
    <t>Processing scope and conditions are clear</t>
  </si>
  <si>
    <t>I can distinguish between purpose, legal basis, and data subject</t>
  </si>
  <si>
    <t>I understand how to describe a study (title, description, keywords)</t>
  </si>
  <si>
    <t>Study Information</t>
  </si>
  <si>
    <t>The purpose of study identifiers and acronyms is clear</t>
  </si>
  <si>
    <t>The funding and agent (organisation) information is easy to specify</t>
  </si>
  <si>
    <t>Providing study-level metadata would be feasible</t>
  </si>
  <si>
    <t>I understand how to report clinical statistics (e.g., counts of patients, visits)</t>
  </si>
  <si>
    <t>The meaning of demographic distributions (age, gender, etc.) is clear</t>
  </si>
  <si>
    <t>I understand what level of aggregation is expected</t>
  </si>
  <si>
    <t>Providing these statistics would be feasible in my organisation</t>
  </si>
  <si>
    <t>The level of detail required is appropriate</t>
  </si>
  <si>
    <t>I understand how to report OMOP-based aggregated statistics</t>
  </si>
  <si>
    <t>The meaning of concept-based groupings (e.g., CONDITION_CONCEPT_ID, DRUG_CONCEPT_ID) is clear</t>
  </si>
  <si>
    <t>I understand what is expected for measurement and observation summaries</t>
  </si>
  <si>
    <t>Providing OMOP-based summaries would be feasible</t>
  </si>
  <si>
    <t>The level of technical detail is appropriate</t>
  </si>
  <si>
    <t>I understand the meaning of data completeness metrics</t>
  </si>
  <si>
    <t>Data Quality</t>
  </si>
  <si>
    <t>The concept of standard vs source concept completeness is clear</t>
  </si>
  <si>
    <t>I understand plausibility checks (e.g., value ranges, temporal consistency)</t>
  </si>
  <si>
    <t>Data integrity checks (e.g., primary/foreign key validation) are understandable</t>
  </si>
  <si>
    <t>These data quality metrics are useful for evaluating datasets</t>
  </si>
  <si>
    <t>Providing these metrics would require reasonable effort</t>
  </si>
  <si>
    <t>Overall Structure</t>
  </si>
  <si>
    <t>The grouping of fields is intuitive</t>
  </si>
  <si>
    <t>I can distinguish required vs optional fields</t>
  </si>
  <si>
    <t>The model is not overly complex</t>
  </si>
  <si>
    <t>Effort</t>
  </si>
  <si>
    <t>Adoption</t>
  </si>
  <si>
    <t>Colour scale:</t>
  </si>
  <si>
    <t>1–2  Low</t>
  </si>
  <si>
    <t>3  Moderate</t>
  </si>
  <si>
    <t>4–5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</si>
</sst>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0"/>
      <name val="Aptos Narrow"/>
      <scheme val="minor"/>
    </font>
    <font>
      <b/>
      <sz val="14"/>
      <color theme="0"/>
      <name val="Aptos Narrow"/>
      <scheme val="minor"/>
    </font>
    <font>
      <sz val="14"/>
      <color theme="0"/>
      <name val="Aptos Narrow"/>
      <family val="2"/>
      <scheme val="minor"/>
    </font>
    <font>
      <b/>
      <sz val="10"/>
      <color rgb="FFFFFFFF"/>
      <name val="Arial"/>
      <family val="2"/>
    </font>
    <font>
      <b/>
      <sz val="10"/>
      <color rgb="FF000000"/>
      <name val="Arial"/>
      <family val="2"/>
    </font>
    <font>
      <b/>
      <sz val="10"/>
      <name val="Arial"/>
      <family val="2"/>
    </font>
    <font>
      <b/>
      <sz val="9"/>
      <color rgb="FFFFFFFF"/>
      <name val="Arial"/>
      <family val="2"/>
    </font>
    <font>
      <sz val="9"/>
      <name val="Arial"/>
      <family val="2"/>
    </font>
    <font>
      <b/>
      <sz val="11"/>
      <name val="Arial"/>
      <family val="2"/>
    </font>
    <font>
      <b/>
      <sz val="9"/>
      <color rgb="FF2F5496"/>
      <name val="Arial"/>
      <family val="2"/>
    </font>
    <font>
      <sz val="10"/>
      <color rgb="FFFFFFFF"/>
      <name val="Arial"/>
      <family val="2"/>
    </font>
    <font>
      <sz val="11"/>
      <color theme="1"/>
      <name val="Calibri"/>
      <family val="2"/>
    </font>
  </fonts>
  <fills count="4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rgb="FF1F3864"/>
        <bgColor rgb="FFFFFFFF"/>
      </patternFill>
    </fill>
    <fill>
      <patternFill patternType="solid">
        <fgColor rgb="FF2F5496"/>
        <bgColor rgb="FFFFFFFF"/>
      </patternFill>
    </fill>
    <fill>
      <patternFill patternType="solid">
        <fgColor rgb="FFD6E4F0"/>
        <bgColor rgb="FFFFFFFF"/>
      </patternFill>
    </fill>
    <fill>
      <patternFill patternType="solid">
        <fgColor rgb="FFFCE4D6"/>
        <bgColor rgb="FFFFFFFF"/>
      </patternFill>
    </fill>
    <fill>
      <patternFill patternType="solid">
        <fgColor rgb="FFE2EFDA"/>
        <bgColor rgb="FFFFFFFF"/>
      </patternFill>
    </fill>
    <fill>
      <patternFill patternType="solid">
        <fgColor rgb="FFFFF2CC"/>
        <bgColor rgb="FFFFFFFF"/>
      </patternFill>
    </fill>
    <fill>
      <patternFill patternType="solid">
        <fgColor rgb="FFEAD1DC"/>
        <bgColor rgb="FFFFFFFF"/>
      </patternFill>
    </fill>
    <fill>
      <patternFill patternType="solid">
        <fgColor rgb="FFD9E1F2"/>
        <bgColor rgb="FFFFFFFF"/>
      </patternFill>
    </fill>
    <fill>
      <patternFill patternType="solid">
        <fgColor rgb="FFF2F2F2"/>
        <bgColor rgb="FFFFFFFF"/>
      </patternFill>
    </fill>
    <fill>
      <patternFill patternType="solid">
        <fgColor rgb="FFFFDCE1"/>
        <bgColor rgb="FFFFFFFF"/>
      </patternFill>
    </fill>
    <fill>
      <patternFill patternType="solid">
        <fgColor rgb="FFD5EFDB"/>
        <bgColor rgb="FFFFFFFF"/>
      </patternFill>
    </fill>
    <fill>
      <patternFill patternType="solid">
        <fgColor rgb="FFFF6B6B"/>
        <bgColor rgb="FFFFFFFF"/>
      </patternFill>
    </fill>
    <fill>
      <patternFill patternType="solid">
        <fgColor rgb="FFFFD93D"/>
        <bgColor rgb="FFFFFFFF"/>
      </patternFill>
    </fill>
    <fill>
      <patternFill patternType="solid">
        <fgColor rgb="FF6BCB77"/>
        <bgColor rgb="FFFFFFFF"/>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BBBBB"/>
      </left>
      <right style="thin">
        <color rgb="FFBBBBBB"/>
      </right>
      <top style="thin">
        <color rgb="FFBBBBBB"/>
      </top>
      <bottom style="thin">
        <color rgb="FFBBBBBB"/>
      </bottom>
      <diagonal/>
    </border>
    <border>
      <left style="medium">
        <color rgb="FF2F5496"/>
      </left>
      <right style="thin">
        <color rgb="FFBBBBBB"/>
      </right>
      <top style="thin">
        <color rgb="FFBBBBBB"/>
      </top>
      <bottom style="thin">
        <color rgb="FFBBBBBB"/>
      </bottom>
      <diagonal/>
    </border>
    <border>
      <left style="thin">
        <color rgb="FFBBBBBB"/>
      </left>
      <right/>
      <top style="thin">
        <color rgb="FFBBBBBB"/>
      </top>
      <bottom/>
      <diagonal/>
    </border>
    <border>
      <left style="thin">
        <color rgb="FFBBBBBB"/>
      </left>
      <right/>
      <top/>
      <bottom/>
      <diagonal/>
    </border>
    <border>
      <left style="thin">
        <color rgb="FFBBBBBB"/>
      </left>
      <right/>
      <top/>
      <bottom style="thin">
        <color rgb="FFBBBBBB"/>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8">
    <xf numFmtId="0" fontId="0" fillId="0" borderId="0" xfId="0"/>
    <xf numFmtId="0" fontId="0" fillId="0" borderId="0" xfId="0" applyAlignment="1">
      <alignment wrapText="1"/>
    </xf>
    <xf numFmtId="0" fontId="18" fillId="33" borderId="0" xfId="0" applyFont="1" applyFill="1" applyAlignment="1">
      <alignment horizontal="center"/>
    </xf>
    <xf numFmtId="0" fontId="19" fillId="33" borderId="0" xfId="0" applyFont="1" applyFill="1" applyAlignment="1">
      <alignment horizontal="center"/>
    </xf>
    <xf numFmtId="0" fontId="20" fillId="33" borderId="0" xfId="0" applyFont="1" applyFill="1" applyAlignment="1">
      <alignment horizontal="center"/>
    </xf>
    <xf numFmtId="2" fontId="0" fillId="0" borderId="0" xfId="0" applyNumberFormat="1"/>
    <xf numFmtId="0" fontId="22" fillId="0" borderId="0" xfId="0" applyFont="1" applyAlignment="1">
      <alignment horizontal="left" vertical="center"/>
    </xf>
    <xf numFmtId="0" fontId="21" fillId="35" borderId="10" xfId="0" applyFont="1" applyFill="1" applyBorder="1" applyAlignment="1">
      <alignment horizontal="center" vertical="center"/>
    </xf>
    <xf numFmtId="0" fontId="24" fillId="35" borderId="10" xfId="0" applyFont="1" applyFill="1" applyBorder="1" applyAlignment="1">
      <alignment horizontal="center" vertical="center" wrapText="1"/>
    </xf>
    <xf numFmtId="0" fontId="21" fillId="34" borderId="10" xfId="0" applyFont="1" applyFill="1" applyBorder="1" applyAlignment="1">
      <alignment horizontal="center" vertical="center"/>
    </xf>
    <xf numFmtId="0" fontId="25" fillId="36" borderId="11" xfId="0" applyFont="1" applyFill="1" applyBorder="1" applyAlignment="1">
      <alignment horizontal="left" vertical="center" wrapText="1"/>
    </xf>
    <xf numFmtId="1" fontId="26" fillId="36" borderId="10" xfId="0" applyNumberFormat="1" applyFont="1" applyFill="1" applyBorder="1" applyAlignment="1">
      <alignment horizontal="center" vertical="center"/>
    </xf>
    <xf numFmtId="2" fontId="23" fillId="36" borderId="10" xfId="0" applyNumberFormat="1" applyFont="1" applyFill="1" applyBorder="1" applyAlignment="1">
      <alignment horizontal="center" vertical="center"/>
    </xf>
    <xf numFmtId="0" fontId="25" fillId="36" borderId="10" xfId="0" applyFont="1" applyFill="1" applyBorder="1" applyAlignment="1">
      <alignment horizontal="left" vertical="center" wrapText="1"/>
    </xf>
    <xf numFmtId="0" fontId="25" fillId="37" borderId="11" xfId="0" applyFont="1" applyFill="1" applyBorder="1" applyAlignment="1">
      <alignment horizontal="left" vertical="center" wrapText="1"/>
    </xf>
    <xf numFmtId="1" fontId="26" fillId="37" borderId="10" xfId="0" applyNumberFormat="1" applyFont="1" applyFill="1" applyBorder="1" applyAlignment="1">
      <alignment horizontal="center" vertical="center"/>
    </xf>
    <xf numFmtId="2" fontId="23" fillId="37" borderId="10" xfId="0" applyNumberFormat="1" applyFont="1" applyFill="1" applyBorder="1" applyAlignment="1">
      <alignment horizontal="center" vertical="center"/>
    </xf>
    <xf numFmtId="0" fontId="25" fillId="37" borderId="10" xfId="0" applyFont="1" applyFill="1" applyBorder="1" applyAlignment="1">
      <alignment horizontal="left" vertical="center" wrapText="1"/>
    </xf>
    <xf numFmtId="0" fontId="25" fillId="38" borderId="11" xfId="0" applyFont="1" applyFill="1" applyBorder="1" applyAlignment="1">
      <alignment horizontal="left" vertical="center" wrapText="1"/>
    </xf>
    <xf numFmtId="1" fontId="26" fillId="38" borderId="10" xfId="0" applyNumberFormat="1" applyFont="1" applyFill="1" applyBorder="1" applyAlignment="1">
      <alignment horizontal="center" vertical="center"/>
    </xf>
    <xf numFmtId="2" fontId="23" fillId="38" borderId="10" xfId="0" applyNumberFormat="1" applyFont="1" applyFill="1" applyBorder="1" applyAlignment="1">
      <alignment horizontal="center" vertical="center"/>
    </xf>
    <xf numFmtId="0" fontId="25" fillId="38" borderId="10" xfId="0" applyFont="1" applyFill="1" applyBorder="1" applyAlignment="1">
      <alignment horizontal="left" vertical="center" wrapText="1"/>
    </xf>
    <xf numFmtId="0" fontId="25" fillId="39" borderId="11" xfId="0" applyFont="1" applyFill="1" applyBorder="1" applyAlignment="1">
      <alignment horizontal="left" vertical="center" wrapText="1"/>
    </xf>
    <xf numFmtId="1" fontId="26" fillId="39" borderId="10" xfId="0" applyNumberFormat="1" applyFont="1" applyFill="1" applyBorder="1" applyAlignment="1">
      <alignment horizontal="center" vertical="center"/>
    </xf>
    <xf numFmtId="2" fontId="23" fillId="39" borderId="10" xfId="0" applyNumberFormat="1" applyFont="1" applyFill="1" applyBorder="1" applyAlignment="1">
      <alignment horizontal="center" vertical="center"/>
    </xf>
    <xf numFmtId="0" fontId="25" fillId="39" borderId="10" xfId="0" applyFont="1" applyFill="1" applyBorder="1" applyAlignment="1">
      <alignment horizontal="left" vertical="center" wrapText="1"/>
    </xf>
    <xf numFmtId="0" fontId="25" fillId="40" borderId="11" xfId="0" applyFont="1" applyFill="1" applyBorder="1" applyAlignment="1">
      <alignment horizontal="left" vertical="center" wrapText="1"/>
    </xf>
    <xf numFmtId="1" fontId="26" fillId="40" borderId="10" xfId="0" applyNumberFormat="1" applyFont="1" applyFill="1" applyBorder="1" applyAlignment="1">
      <alignment horizontal="center" vertical="center"/>
    </xf>
    <xf numFmtId="2" fontId="23" fillId="40" borderId="10" xfId="0" applyNumberFormat="1" applyFont="1" applyFill="1" applyBorder="1" applyAlignment="1">
      <alignment horizontal="center" vertical="center"/>
    </xf>
    <xf numFmtId="0" fontId="25" fillId="40" borderId="10" xfId="0" applyFont="1" applyFill="1" applyBorder="1" applyAlignment="1">
      <alignment horizontal="left" vertical="center" wrapText="1"/>
    </xf>
    <xf numFmtId="0" fontId="25" fillId="41" borderId="11" xfId="0" applyFont="1" applyFill="1" applyBorder="1" applyAlignment="1">
      <alignment horizontal="left" vertical="center" wrapText="1"/>
    </xf>
    <xf numFmtId="1" fontId="26" fillId="41" borderId="10" xfId="0" applyNumberFormat="1" applyFont="1" applyFill="1" applyBorder="1" applyAlignment="1">
      <alignment horizontal="center" vertical="center"/>
    </xf>
    <xf numFmtId="2" fontId="23" fillId="41" borderId="10" xfId="0" applyNumberFormat="1" applyFont="1" applyFill="1" applyBorder="1" applyAlignment="1">
      <alignment horizontal="center" vertical="center"/>
    </xf>
    <xf numFmtId="0" fontId="25" fillId="41" borderId="10" xfId="0" applyFont="1" applyFill="1" applyBorder="1" applyAlignment="1">
      <alignment horizontal="left" vertical="center" wrapText="1"/>
    </xf>
    <xf numFmtId="0" fontId="25" fillId="42" borderId="11" xfId="0" applyFont="1" applyFill="1" applyBorder="1" applyAlignment="1">
      <alignment horizontal="left" vertical="center" wrapText="1"/>
    </xf>
    <xf numFmtId="1" fontId="26" fillId="42" borderId="10" xfId="0" applyNumberFormat="1" applyFont="1" applyFill="1" applyBorder="1" applyAlignment="1">
      <alignment horizontal="center" vertical="center"/>
    </xf>
    <xf numFmtId="2" fontId="23" fillId="42" borderId="10" xfId="0" applyNumberFormat="1" applyFont="1" applyFill="1" applyBorder="1" applyAlignment="1">
      <alignment horizontal="center" vertical="center"/>
    </xf>
    <xf numFmtId="0" fontId="25" fillId="42" borderId="10" xfId="0" applyFont="1" applyFill="1" applyBorder="1" applyAlignment="1">
      <alignment horizontal="left" vertical="center" wrapText="1"/>
    </xf>
    <xf numFmtId="0" fontId="25" fillId="43" borderId="11" xfId="0" applyFont="1" applyFill="1" applyBorder="1" applyAlignment="1">
      <alignment horizontal="left" vertical="center" wrapText="1"/>
    </xf>
    <xf numFmtId="1" fontId="26" fillId="43" borderId="10" xfId="0" applyNumberFormat="1" applyFont="1" applyFill="1" applyBorder="1" applyAlignment="1">
      <alignment horizontal="center" vertical="center"/>
    </xf>
    <xf numFmtId="2" fontId="23" fillId="43" borderId="10" xfId="0" applyNumberFormat="1" applyFont="1" applyFill="1" applyBorder="1" applyAlignment="1">
      <alignment horizontal="center" vertical="center"/>
    </xf>
    <xf numFmtId="0" fontId="27" fillId="43" borderId="10" xfId="0" applyFont="1" applyFill="1" applyBorder="1" applyAlignment="1">
      <alignment horizontal="left" vertical="center"/>
    </xf>
    <xf numFmtId="0" fontId="25" fillId="44" borderId="11" xfId="0" applyFont="1" applyFill="1" applyBorder="1" applyAlignment="1">
      <alignment horizontal="left" vertical="center" wrapText="1"/>
    </xf>
    <xf numFmtId="1" fontId="26" fillId="44" borderId="10" xfId="0" applyNumberFormat="1" applyFont="1" applyFill="1" applyBorder="1" applyAlignment="1">
      <alignment horizontal="center" vertical="center"/>
    </xf>
    <xf numFmtId="2" fontId="23" fillId="44" borderId="10" xfId="0" applyNumberFormat="1" applyFont="1" applyFill="1" applyBorder="1" applyAlignment="1">
      <alignment horizontal="center" vertical="center"/>
    </xf>
    <xf numFmtId="0" fontId="25" fillId="44" borderId="10" xfId="0" applyFont="1" applyFill="1" applyBorder="1" applyAlignment="1">
      <alignment horizontal="left" vertical="center" wrapText="1"/>
    </xf>
    <xf numFmtId="0" fontId="29" fillId="0" borderId="0" xfId="0" applyFont="1"/>
    <xf numFmtId="0" fontId="21" fillId="35" borderId="10" xfId="0" applyFont="1" applyFill="1" applyBorder="1" applyAlignment="1">
      <alignment horizontal="left" vertical="center"/>
    </xf>
    <xf numFmtId="2" fontId="21" fillId="35" borderId="10" xfId="0" applyNumberFormat="1" applyFont="1" applyFill="1" applyBorder="1" applyAlignment="1">
      <alignment horizontal="center" vertical="center"/>
    </xf>
    <xf numFmtId="2" fontId="21" fillId="34" borderId="10" xfId="0" applyNumberFormat="1" applyFont="1" applyFill="1" applyBorder="1" applyAlignment="1">
      <alignment horizontal="center" vertical="center"/>
    </xf>
    <xf numFmtId="0" fontId="28" fillId="35" borderId="10" xfId="0" applyFont="1" applyFill="1" applyBorder="1" applyAlignment="1">
      <alignment horizontal="center" vertical="center"/>
    </xf>
    <xf numFmtId="0" fontId="24" fillId="45" borderId="0" xfId="0" applyFont="1" applyFill="1" applyAlignment="1">
      <alignment horizontal="center" vertical="center"/>
    </xf>
    <xf numFmtId="0" fontId="24" fillId="46" borderId="0" xfId="0" applyFont="1" applyFill="1" applyAlignment="1">
      <alignment horizontal="center" vertical="center"/>
    </xf>
    <xf numFmtId="0" fontId="24" fillId="47" borderId="0" xfId="0" applyFont="1" applyFill="1" applyAlignment="1">
      <alignment horizontal="center" vertical="center"/>
    </xf>
    <xf numFmtId="0" fontId="27" fillId="36" borderId="12" xfId="0" applyFont="1" applyFill="1" applyBorder="1" applyAlignment="1">
      <alignment horizontal="center" vertical="center"/>
    </xf>
    <xf numFmtId="0" fontId="27" fillId="36" borderId="13" xfId="0" applyFont="1" applyFill="1" applyBorder="1" applyAlignment="1">
      <alignment horizontal="center" vertical="center"/>
    </xf>
    <xf numFmtId="0" fontId="27" fillId="36" borderId="14" xfId="0" applyFont="1" applyFill="1" applyBorder="1" applyAlignment="1">
      <alignment horizontal="center" vertical="center"/>
    </xf>
    <xf numFmtId="0" fontId="27" fillId="37" borderId="12" xfId="0" applyFont="1" applyFill="1" applyBorder="1" applyAlignment="1">
      <alignment horizontal="center" vertical="center"/>
    </xf>
    <xf numFmtId="0" fontId="27" fillId="37" borderId="13" xfId="0" applyFont="1" applyFill="1" applyBorder="1" applyAlignment="1">
      <alignment horizontal="center" vertical="center"/>
    </xf>
    <xf numFmtId="0" fontId="27" fillId="37" borderId="14" xfId="0" applyFont="1" applyFill="1" applyBorder="1" applyAlignment="1">
      <alignment horizontal="center" vertical="center"/>
    </xf>
    <xf numFmtId="0" fontId="27" fillId="38" borderId="12" xfId="0" applyFont="1" applyFill="1" applyBorder="1" applyAlignment="1">
      <alignment horizontal="center" vertical="center"/>
    </xf>
    <xf numFmtId="0" fontId="27" fillId="38" borderId="13" xfId="0" applyFont="1" applyFill="1" applyBorder="1" applyAlignment="1">
      <alignment horizontal="center" vertical="center"/>
    </xf>
    <xf numFmtId="0" fontId="27" fillId="38" borderId="14" xfId="0" applyFont="1" applyFill="1" applyBorder="1" applyAlignment="1">
      <alignment horizontal="center" vertical="center"/>
    </xf>
    <xf numFmtId="0" fontId="27" fillId="39" borderId="12" xfId="0" applyFont="1" applyFill="1" applyBorder="1" applyAlignment="1">
      <alignment horizontal="center" vertical="center"/>
    </xf>
    <xf numFmtId="0" fontId="27" fillId="39" borderId="13" xfId="0" applyFont="1" applyFill="1" applyBorder="1" applyAlignment="1">
      <alignment horizontal="center" vertical="center"/>
    </xf>
    <xf numFmtId="0" fontId="27" fillId="39" borderId="14" xfId="0" applyFont="1" applyFill="1" applyBorder="1" applyAlignment="1">
      <alignment horizontal="center" vertical="center"/>
    </xf>
    <xf numFmtId="0" fontId="27" fillId="40" borderId="12" xfId="0" applyFont="1" applyFill="1" applyBorder="1" applyAlignment="1">
      <alignment horizontal="center" vertical="center"/>
    </xf>
    <xf numFmtId="0" fontId="27" fillId="40" borderId="13" xfId="0" applyFont="1" applyFill="1" applyBorder="1" applyAlignment="1">
      <alignment horizontal="center" vertical="center"/>
    </xf>
    <xf numFmtId="0" fontId="27" fillId="40" borderId="14" xfId="0" applyFont="1" applyFill="1" applyBorder="1" applyAlignment="1">
      <alignment horizontal="center" vertical="center"/>
    </xf>
    <xf numFmtId="0" fontId="27" fillId="41" borderId="12" xfId="0" applyFont="1" applyFill="1" applyBorder="1" applyAlignment="1">
      <alignment horizontal="center" vertical="center"/>
    </xf>
    <xf numFmtId="0" fontId="27" fillId="41" borderId="13" xfId="0" applyFont="1" applyFill="1" applyBorder="1" applyAlignment="1">
      <alignment horizontal="center" vertical="center"/>
    </xf>
    <xf numFmtId="0" fontId="27" fillId="41" borderId="14" xfId="0" applyFont="1" applyFill="1" applyBorder="1" applyAlignment="1">
      <alignment horizontal="center" vertical="center"/>
    </xf>
    <xf numFmtId="0" fontId="27" fillId="42" borderId="12" xfId="0" applyFont="1" applyFill="1" applyBorder="1" applyAlignment="1">
      <alignment horizontal="center" vertical="center"/>
    </xf>
    <xf numFmtId="0" fontId="27" fillId="42" borderId="13" xfId="0" applyFont="1" applyFill="1" applyBorder="1" applyAlignment="1">
      <alignment horizontal="center" vertical="center"/>
    </xf>
    <xf numFmtId="0" fontId="27" fillId="42" borderId="14" xfId="0" applyFont="1" applyFill="1" applyBorder="1" applyAlignment="1">
      <alignment horizontal="center" vertical="center"/>
    </xf>
    <xf numFmtId="0" fontId="27" fillId="44" borderId="12" xfId="0" applyFont="1" applyFill="1" applyBorder="1" applyAlignment="1">
      <alignment horizontal="center" vertical="center"/>
    </xf>
    <xf numFmtId="0" fontId="27" fillId="44" borderId="13" xfId="0" applyFont="1" applyFill="1" applyBorder="1" applyAlignment="1">
      <alignment horizontal="center" vertical="center"/>
    </xf>
    <xf numFmtId="0" fontId="27" fillId="44" borderId="14"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numFmt numFmtId="2" formatCode="0.00"/>
    </dxf>
    <dxf>
      <numFmt numFmtId="2"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Overall Assesment- AverageScore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'Questioner-Results&amp;Assesment'!$B$12</c:f>
              <c:strCache>
                <c:ptCount val="1"/>
                <c:pt idx="0">
                  <c:v>AverageScore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'Questioner-Results&amp;Assesment'!$A$13:$A$18</c:f>
              <c:strCache>
                <c:ptCount val="6"/>
                <c:pt idx="0">
                  <c:v>Useabiltiy</c:v>
                </c:pt>
                <c:pt idx="1">
                  <c:v>Complexity</c:v>
                </c:pt>
                <c:pt idx="2">
                  <c:v>Adoptation likelihood</c:v>
                </c:pt>
                <c:pt idx="3">
                  <c:v>Effort to complete</c:v>
                </c:pt>
                <c:pt idx="4">
                  <c:v>Training</c:v>
                </c:pt>
                <c:pt idx="5">
                  <c:v>Discoverablity</c:v>
                </c:pt>
              </c:strCache>
            </c:strRef>
          </c:cat>
          <c:val>
            <c:numRef>
              <c:f>'Questioner-Results&amp;Assesment'!$B$13:$B$18</c:f>
              <c:numCache>
                <c:formatCode>0.00</c:formatCode>
                <c:ptCount val="6"/>
                <c:pt idx="0">
                  <c:v>4.5555555555555554</c:v>
                </c:pt>
                <c:pt idx="1">
                  <c:v>4</c:v>
                </c:pt>
                <c:pt idx="2">
                  <c:v>4.333333333333333</c:v>
                </c:pt>
                <c:pt idx="3">
                  <c:v>3.5</c:v>
                </c:pt>
                <c:pt idx="4">
                  <c:v>4</c:v>
                </c:pt>
                <c:pt idx="5">
                  <c:v>4.5</c:v>
                </c:pt>
              </c:numCache>
            </c:numRef>
          </c:val>
          <c:extLst>
            <c:ext xmlns:c16="http://schemas.microsoft.com/office/drawing/2014/chart" uri="{C3380CC4-5D6E-409C-BE32-E72D297353CC}">
              <c16:uniqueId val="{00000000-F44D-F54E-9DF7-80248D96C944}"/>
            </c:ext>
          </c:extLst>
        </c:ser>
        <c:dLbls>
          <c:dLblPos val="inEnd"/>
          <c:showLegendKey val="0"/>
          <c:showVal val="1"/>
          <c:showCatName val="0"/>
          <c:showSerName val="0"/>
          <c:showPercent val="0"/>
          <c:showBubbleSize val="0"/>
        </c:dLbls>
        <c:gapWidth val="115"/>
        <c:overlap val="-20"/>
        <c:axId val="324875391"/>
        <c:axId val="324862399"/>
      </c:barChart>
      <c:catAx>
        <c:axId val="324875391"/>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24862399"/>
        <c:crosses val="autoZero"/>
        <c:auto val="1"/>
        <c:lblAlgn val="ctr"/>
        <c:lblOffset val="100"/>
        <c:noMultiLvlLbl val="0"/>
      </c:catAx>
      <c:valAx>
        <c:axId val="324862399"/>
        <c:scaling>
          <c:orientation val="minMax"/>
          <c:max val="5"/>
          <c:min val="3"/>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48753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Category Level Assesment- AverageScore</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'Questioner-Results&amp;Assesment'!$B$26</c:f>
              <c:strCache>
                <c:ptCount val="1"/>
                <c:pt idx="0">
                  <c:v>AverageScore</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'Questioner-Results&amp;Assesment'!$A$27:$A$32</c:f>
              <c:strCache>
                <c:ptCount val="6"/>
                <c:pt idx="0">
                  <c:v>CoreMetadata</c:v>
                </c:pt>
                <c:pt idx="1">
                  <c:v>GDPR/DPV</c:v>
                </c:pt>
                <c:pt idx="2">
                  <c:v>Study </c:v>
                </c:pt>
                <c:pt idx="3">
                  <c:v>Clinical Statistics</c:v>
                </c:pt>
                <c:pt idx="4">
                  <c:v>OMOP Profile</c:v>
                </c:pt>
                <c:pt idx="5">
                  <c:v>OMOP Data Qualtiy</c:v>
                </c:pt>
              </c:strCache>
            </c:strRef>
          </c:cat>
          <c:val>
            <c:numRef>
              <c:f>'Questioner-Results&amp;Assesment'!$B$27:$B$32</c:f>
              <c:numCache>
                <c:formatCode>0.00</c:formatCode>
                <c:ptCount val="6"/>
                <c:pt idx="0">
                  <c:v>4.208333333333333</c:v>
                </c:pt>
                <c:pt idx="1">
                  <c:v>4.208333333333333</c:v>
                </c:pt>
                <c:pt idx="2">
                  <c:v>4.458333333333333</c:v>
                </c:pt>
                <c:pt idx="3">
                  <c:v>4.5999999999999996</c:v>
                </c:pt>
                <c:pt idx="4">
                  <c:v>4.2333333333333334</c:v>
                </c:pt>
                <c:pt idx="5">
                  <c:v>4.1388888888888893</c:v>
                </c:pt>
              </c:numCache>
            </c:numRef>
          </c:val>
          <c:extLst>
            <c:ext xmlns:c16="http://schemas.microsoft.com/office/drawing/2014/chart" uri="{C3380CC4-5D6E-409C-BE32-E72D297353CC}">
              <c16:uniqueId val="{00000000-BFCA-FA44-8C6C-70BFC09B5192}"/>
            </c:ext>
          </c:extLst>
        </c:ser>
        <c:dLbls>
          <c:dLblPos val="inEnd"/>
          <c:showLegendKey val="0"/>
          <c:showVal val="1"/>
          <c:showCatName val="0"/>
          <c:showSerName val="0"/>
          <c:showPercent val="0"/>
          <c:showBubbleSize val="0"/>
        </c:dLbls>
        <c:gapWidth val="115"/>
        <c:overlap val="-20"/>
        <c:axId val="324875391"/>
        <c:axId val="324862399"/>
      </c:barChart>
      <c:catAx>
        <c:axId val="324875391"/>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24862399"/>
        <c:crosses val="autoZero"/>
        <c:auto val="1"/>
        <c:lblAlgn val="ctr"/>
        <c:lblOffset val="100"/>
        <c:noMultiLvlLbl val="0"/>
      </c:catAx>
      <c:valAx>
        <c:axId val="324862399"/>
        <c:scaling>
          <c:orientation val="minMax"/>
          <c:max val="5"/>
          <c:min val="3"/>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48753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withinLinear" id="17">
  <a:schemeClr val="accent4"/>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263006</xdr:colOff>
      <xdr:row>9</xdr:row>
      <xdr:rowOff>159605</xdr:rowOff>
    </xdr:from>
    <xdr:to>
      <xdr:col>4</xdr:col>
      <xdr:colOff>1900495</xdr:colOff>
      <xdr:row>23</xdr:row>
      <xdr:rowOff>36028</xdr:rowOff>
    </xdr:to>
    <xdr:graphicFrame macro="">
      <xdr:nvGraphicFramePr>
        <xdr:cNvPr id="2" name="Chart 1">
          <a:extLst>
            <a:ext uri="{FF2B5EF4-FFF2-40B4-BE49-F238E27FC236}">
              <a16:creationId xmlns:a16="http://schemas.microsoft.com/office/drawing/2014/main" id="{D6F66C52-730D-13F6-9ABD-4972F9B697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26</xdr:row>
      <xdr:rowOff>0</xdr:rowOff>
    </xdr:from>
    <xdr:to>
      <xdr:col>4</xdr:col>
      <xdr:colOff>1637489</xdr:colOff>
      <xdr:row>38</xdr:row>
      <xdr:rowOff>65573</xdr:rowOff>
    </xdr:to>
    <xdr:graphicFrame macro="">
      <xdr:nvGraphicFramePr>
        <xdr:cNvPr id="3" name="Chart 2">
          <a:extLst>
            <a:ext uri="{FF2B5EF4-FFF2-40B4-BE49-F238E27FC236}">
              <a16:creationId xmlns:a16="http://schemas.microsoft.com/office/drawing/2014/main" id="{635FE07A-7326-6B48-A177-CD3318D2E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683A8-AC51-8647-9A80-CAE84FF631B8}" name="Table1" displayName="Table1" ref="A2:AT8" totalsRowShown="0">
  <autoFilter ref="A2:AT8" xr:uid="{B2A683A8-AC51-8647-9A80-CAE84FF631B8}"/>
  <tableColumns count="46">
    <tableColumn id="1" xr3:uid="{4E19E446-E326-854F-8AA8-D37010504171}" name="Timestamp"/>
    <tableColumn id="2" xr3:uid="{7A226090-05F1-EA48-88A6-6C0C95FFEB6C}" name="Name"/>
    <tableColumn id="3" xr3:uid="{D0015C41-736A-B34D-B5FD-74A7248CD51E}" name="What is your role?"/>
    <tableColumn id="4" xr3:uid="{E98175B2-4B20-CB40-BA97-E2E16D0A61C3}" name="The purpose of core fields (title, description, keywords) is clear"/>
    <tableColumn id="5" xr3:uid="{A35BC918-4389-A144-AD81-55AA201C1DEF}" name="I understand how to describe a dataset using these fields"/>
    <tableColumn id="6" xr3:uid="{9E821B9C-3765-D949-AA9C-0159FD6BB22E}" name="The distinction between fields (e.g., title vs description vs keyword) is intuitive"/>
    <tableColumn id="7" xr3:uid="{A05B2636-30F6-9C48-AE7F-071976448271}" name="The use of controlled vocabularies (e.g., theme, type) is understandable"/>
    <tableColumn id="8" xr3:uid="{C7E32173-3928-C64D-8FD8-11D3F1F670D0}" name="Which core metadata fields were unclear or redundant?"/>
    <tableColumn id="9" xr3:uid="{709FB423-0D4A-2940-98BA-8157842CA0AC}" name="I understand how to indicate whether data contains personal or pseudonymised data  "/>
    <tableColumn id="10" xr3:uid="{4566E406-4AD6-2345-8BA1-DC369F84B6EF}" name="The concept of legal basis for processing is clear  "/>
    <tableColumn id="11" xr3:uid="{D8E14048-78AC-744A-8F8A-20521B06E9E2}" name="Processing scope and conditions are clear  "/>
    <tableColumn id="12" xr3:uid="{B9CF2B0C-BEDA-0B4D-96B3-41C2DFECECFC}" name="I can distinguish between purpose, legal basis, and data subject  "/>
    <tableColumn id="13" xr3:uid="{6109130D-7020-AC45-9F83-72AEB1320175}" name="Which GDPR/DPV concepts or fields are most confusing?  "/>
    <tableColumn id="14" xr3:uid="{A1BF65C6-8229-804C-B9C7-A61FE2ADB465}" name="I understand how to describe a study (title, description, keywords)  "/>
    <tableColumn id="15" xr3:uid="{DDCA3666-5713-2546-B4BC-A6008AD15A5E}" name="The purpose of study identifiers and acronyms is clear  "/>
    <tableColumn id="16" xr3:uid="{A46B9292-0731-8D4E-8DE3-2C0712DA6AD4}" name="The funding and agent (organisation) information is easy to specify  "/>
    <tableColumn id="17" xr3:uid="{12C94571-FE8A-B841-B5C9-C2C51402E274}" name="Providing study-level metadata would be feasible  "/>
    <tableColumn id="18" xr3:uid="{41D344A5-139D-6840-AEC4-43780DF6637A}" name="Which study-related fields are unclear or missing?  "/>
    <tableColumn id="19" xr3:uid="{38D858A5-B59C-1E47-9FFF-83E84E347E9C}" name="I understand how to report clinical statistics (e.g., counts of patients, visits)  "/>
    <tableColumn id="20" xr3:uid="{081891B0-21C7-6645-A6A4-1ECD8717F7B6}" name="The meaning of demographic distributions (age, gender, etc.) is clear  "/>
    <tableColumn id="21" xr3:uid="{9030D4F4-F080-AF42-A54D-29FCDD501E07}" name="I understand what level of aggregation is expected  "/>
    <tableColumn id="22" xr3:uid="{7D110B09-9B94-9E4A-9039-92E16CECFE99}" name="Providing these statistics would be feasible in my organisation  "/>
    <tableColumn id="23" xr3:uid="{3650A657-ACAC-8E47-A64D-B7DCE96940FA}" name="The level of detail required is appropriate  "/>
    <tableColumn id="24" xr3:uid="{8F1DD098-B8C2-B349-B0FA-B11BEBDB85F4}" name="Which clinical statistics are difficult to interpret or provide?  "/>
    <tableColumn id="25" xr3:uid="{4B1A1873-F768-4441-A50C-1402DBEA0D01}" name="I understand how to report OMOP-based aggregated statistics  "/>
    <tableColumn id="26" xr3:uid="{7DAAD76B-FE04-DC4E-AB89-E7B09D3330BB}" name="The meaning of concept-based groupings (e.g., CONDITION_CONCEPT_ID, DRUG_CONCEPT_ID) is clear  "/>
    <tableColumn id="27" xr3:uid="{4C71FFAF-F53B-5F4E-AF14-F3C5C89AD5B2}" name="I understand what is expected for measurement and observation summaries  "/>
    <tableColumn id="28" xr3:uid="{493892DA-6F9B-9547-A162-1D8EB5969466}" name="Providing OMOP-based summaries would be feasible  "/>
    <tableColumn id="29" xr3:uid="{578B568F-2971-E249-B435-EBB7D3A8FCB1}" name="The level of technical detail is appropriate  "/>
    <tableColumn id="30" xr3:uid="{D379C097-2DA5-5749-B454-68C9BEAE5168}" name="Which OMOP profile fields are too complex or unclear?  "/>
    <tableColumn id="31" xr3:uid="{7B211BF9-ECAE-A44C-90A3-D4BA67B4CF1D}" name="I understand the meaning of data completeness metrics  "/>
    <tableColumn id="32" xr3:uid="{B7D3C323-B3FB-664E-A444-FF5B13FC0B72}" name="The concept of standard vs source concept completeness is clear  "/>
    <tableColumn id="33" xr3:uid="{F9DE01F7-E6BC-6643-A2D7-CBDA812B811A}" name="I understand plausibility checks (e.g., value ranges, temporal consistency)  "/>
    <tableColumn id="34" xr3:uid="{C5B7DB5D-EF0C-9D46-BAB6-42741E4CFF4E}" name="Data integrity checks (e.g., primary/foreign key validation) are understandable  "/>
    <tableColumn id="35" xr3:uid="{20555C51-FD3A-3E48-A744-4600E5387CBF}" name="These data quality metrics are useful for evaluating datasets  "/>
    <tableColumn id="36" xr3:uid="{5CFF64CD-27BD-0A4E-85B9-17FBF3B4C30E}" name="Providing these metrics would require reasonable effort  "/>
    <tableColumn id="37" xr3:uid="{FF50A8BE-C777-5940-AE43-4EC3932E0A23}" name="Which data quality metrics are unclear or difficult to interpret?  "/>
    <tableColumn id="38" xr3:uid="{FD136330-64D9-BB40-8F82-34772CF14CAF}" name="The structure of the metadata model is logical"/>
    <tableColumn id="39" xr3:uid="{5A34D38C-0A7A-9E41-8984-7E1A51AD213C}" name="The grouping of fields is intuitive "/>
    <tableColumn id="40" xr3:uid="{396C46DB-D87E-2143-BC90-2EA29A387AF6}" name="I can distinguish required vs optional fields "/>
    <tableColumn id="41" xr3:uid="{F9EA5EFA-ED22-B544-9D0E-CA2C35515D18}" name="The model is not overly complex "/>
    <tableColumn id="42" xr3:uid="{2D30DB3F-ECF9-B74E-8FD3-37D4EA3D33E1}" name="Completing metadata would require reasonable effort"/>
    <tableColumn id="43" xr3:uid="{8A5FB58C-47D2-4A4B-9AAC-3980D733F5A6}" name="I would need significant training to use this model"/>
    <tableColumn id="44" xr3:uid="{804504F7-B7D8-6A47-BF46-C6822269D468}" name="I would consider adopting this model"/>
    <tableColumn id="45" xr3:uid="{53E35FC8-E973-1B41-BE69-4BAABC31E336}" name="This model would improve dataset discoverability"/>
    <tableColumn id="46" xr3:uid="{D3633FBC-D52E-7346-8888-9EF5DF05187B}" name="What were the biggest challenges when using this model?"/>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DAFAF-B437-BB47-BCE0-EC3B2C33A6D1}" name="Table2" displayName="Table2" ref="A12:B18" totalsRowShown="0">
  <autoFilter ref="A12:B18" xr:uid="{A21DAFAF-B437-BB47-BCE0-EC3B2C33A6D1}"/>
  <tableColumns count="2">
    <tableColumn id="1" xr3:uid="{8B793C19-8EC4-9447-A1F8-310D1A774CA6}" name="OveralAssesment"/>
    <tableColumn id="2" xr3:uid="{B1D6B7F4-06D5-984E-B351-94C6D8208E44}" name="AverageScore" dataDxfId="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8FC847-15D4-294B-87E2-5FAFECB1F90E}" name="Table3" displayName="Table3" ref="A26:B32" totalsRowShown="0">
  <autoFilter ref="A26:B32" xr:uid="{748FC847-15D4-294B-87E2-5FAFECB1F90E}"/>
  <tableColumns count="2">
    <tableColumn id="1" xr3:uid="{B9EE62E8-0DED-C445-A37F-C407B1548063}" name="CategoryLevel-Assesment"/>
    <tableColumn id="2" xr3:uid="{0D67CF74-B350-4B43-A3EB-BF186A274BBD}" name="AverageScor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09DFA-014F-E140-AC6E-89EC05EDF6EC}">
  <dimension ref="A1:AW32"/>
  <sheetViews>
    <sheetView tabSelected="1" zoomScale="141" workbookViewId="0">
      <selection activeCell="C11" sqref="C11"/>
    </sheetView>
  </sheetViews>
  <sheetFormatPr baseColWidth="10" defaultRowHeight="16" x14ac:dyDescent="0.2"/>
  <cols>
    <col min="1" max="1" width="27" customWidth="1"/>
    <col min="2" max="2" width="15.5" customWidth="1"/>
    <col min="3" max="3" width="17.6640625" customWidth="1"/>
    <col min="4" max="4" width="53.1640625" customWidth="1"/>
    <col min="5" max="5" width="48.33203125" customWidth="1"/>
    <col min="6" max="6" width="65.1640625" customWidth="1"/>
    <col min="7" max="7" width="60.1640625" customWidth="1"/>
    <col min="8" max="8" width="47.83203125" customWidth="1"/>
    <col min="9" max="9" width="71.33203125" customWidth="1"/>
    <col min="10" max="10" width="42.1640625" customWidth="1"/>
    <col min="11" max="11" width="37.6640625" customWidth="1"/>
    <col min="12" max="12" width="54.5" customWidth="1"/>
    <col min="13" max="13" width="49.1640625" customWidth="1"/>
    <col min="14" max="14" width="56.5" customWidth="1"/>
    <col min="15" max="15" width="46.5" customWidth="1"/>
    <col min="16" max="16" width="56.33203125" customWidth="1"/>
    <col min="17" max="17" width="43" customWidth="1"/>
    <col min="18" max="18" width="43.83203125" customWidth="1"/>
    <col min="19" max="19" width="64" customWidth="1"/>
    <col min="20" max="20" width="58.33203125" customWidth="1"/>
    <col min="21" max="21" width="43.6640625" customWidth="1"/>
    <col min="22" max="22" width="53.1640625" customWidth="1"/>
    <col min="23" max="23" width="36.6640625" customWidth="1"/>
    <col min="24" max="24" width="197.5" customWidth="1"/>
    <col min="25" max="25" width="53.1640625" customWidth="1"/>
    <col min="26" max="26" width="85.6640625" customWidth="1"/>
    <col min="27" max="27" width="64.33203125" customWidth="1"/>
    <col min="28" max="28" width="45.83203125" customWidth="1"/>
    <col min="29" max="29" width="37.5" customWidth="1"/>
    <col min="30" max="30" width="243.33203125" customWidth="1"/>
    <col min="31" max="31" width="48.33203125" customWidth="1"/>
    <col min="32" max="32" width="56" customWidth="1"/>
    <col min="33" max="33" width="62.83203125" customWidth="1"/>
    <col min="34" max="34" width="66.1640625" customWidth="1"/>
    <col min="35" max="35" width="51.83203125" customWidth="1"/>
    <col min="36" max="36" width="48.1640625" customWidth="1"/>
    <col min="37" max="37" width="141.5" customWidth="1"/>
    <col min="38" max="38" width="43.1640625" customWidth="1"/>
    <col min="39" max="39" width="32.6640625" customWidth="1"/>
    <col min="40" max="40" width="23.33203125" customWidth="1"/>
    <col min="41" max="41" width="32.33203125" customWidth="1"/>
    <col min="42" max="42" width="46.33203125" customWidth="1"/>
    <col min="43" max="43" width="42.5" customWidth="1"/>
    <col min="44" max="44" width="32.5" customWidth="1"/>
    <col min="45" max="45" width="42.6640625" customWidth="1"/>
    <col min="46" max="46" width="124.6640625" customWidth="1"/>
    <col min="47" max="47" width="129.33203125" customWidth="1"/>
  </cols>
  <sheetData>
    <row r="1" spans="1:49" ht="19" x14ac:dyDescent="0.25">
      <c r="D1" s="3" t="s">
        <v>0</v>
      </c>
      <c r="E1" s="3"/>
      <c r="F1" s="3"/>
      <c r="G1" s="3"/>
      <c r="I1" s="4" t="s">
        <v>1</v>
      </c>
      <c r="J1" s="4"/>
      <c r="K1" s="4"/>
      <c r="L1" s="4"/>
      <c r="N1" s="4" t="s">
        <v>2</v>
      </c>
      <c r="O1" s="4"/>
      <c r="P1" s="4"/>
      <c r="Q1" s="4"/>
      <c r="S1" s="4" t="s">
        <v>3</v>
      </c>
      <c r="T1" s="4"/>
      <c r="U1" s="4"/>
      <c r="V1" s="4"/>
      <c r="W1" s="4"/>
      <c r="Y1" s="2" t="s">
        <v>4</v>
      </c>
      <c r="Z1" s="2"/>
      <c r="AA1" s="2"/>
      <c r="AB1" s="2"/>
      <c r="AC1" s="2"/>
      <c r="AE1" s="2" t="s">
        <v>5</v>
      </c>
      <c r="AF1" s="2"/>
      <c r="AG1" s="2"/>
      <c r="AH1" s="2"/>
      <c r="AI1" s="2"/>
      <c r="AJ1" s="2"/>
      <c r="AL1" s="2" t="s">
        <v>6</v>
      </c>
      <c r="AM1" s="2"/>
      <c r="AN1" s="2"/>
      <c r="AO1" s="2"/>
      <c r="AP1" s="2"/>
      <c r="AQ1" s="2"/>
      <c r="AR1" s="2"/>
      <c r="AS1" s="2"/>
    </row>
    <row r="2" spans="1:49" x14ac:dyDescent="0.2">
      <c r="A2" t="s">
        <v>7</v>
      </c>
      <c r="B2" t="s">
        <v>8</v>
      </c>
      <c r="C2" t="s">
        <v>9</v>
      </c>
      <c r="D2" t="s">
        <v>10</v>
      </c>
      <c r="E2" t="s">
        <v>11</v>
      </c>
      <c r="F2" t="s">
        <v>12</v>
      </c>
      <c r="G2" t="s">
        <v>13</v>
      </c>
      <c r="H2" t="s">
        <v>14</v>
      </c>
      <c r="I2" t="s">
        <v>15</v>
      </c>
      <c r="J2" t="s">
        <v>16</v>
      </c>
      <c r="K2" t="s">
        <v>17</v>
      </c>
      <c r="L2" t="s">
        <v>18</v>
      </c>
      <c r="M2" t="s">
        <v>19</v>
      </c>
      <c r="N2" t="s">
        <v>20</v>
      </c>
      <c r="O2" t="s">
        <v>21</v>
      </c>
      <c r="P2" t="s">
        <v>22</v>
      </c>
      <c r="Q2" t="s">
        <v>23</v>
      </c>
      <c r="R2" t="s">
        <v>24</v>
      </c>
      <c r="S2" t="s">
        <v>25</v>
      </c>
      <c r="T2" t="s">
        <v>26</v>
      </c>
      <c r="U2" t="s">
        <v>27</v>
      </c>
      <c r="V2" t="s">
        <v>28</v>
      </c>
      <c r="W2" t="s">
        <v>29</v>
      </c>
      <c r="X2" t="s">
        <v>30</v>
      </c>
      <c r="Y2" t="s">
        <v>31</v>
      </c>
      <c r="Z2" t="s">
        <v>32</v>
      </c>
      <c r="AA2" t="s">
        <v>33</v>
      </c>
      <c r="AB2" t="s">
        <v>34</v>
      </c>
      <c r="AC2" t="s">
        <v>35</v>
      </c>
      <c r="AD2" t="s">
        <v>36</v>
      </c>
      <c r="AE2" t="s">
        <v>37</v>
      </c>
      <c r="AF2" t="s">
        <v>38</v>
      </c>
      <c r="AG2" t="s">
        <v>39</v>
      </c>
      <c r="AH2" t="s">
        <v>40</v>
      </c>
      <c r="AI2" t="s">
        <v>41</v>
      </c>
      <c r="AJ2" t="s">
        <v>42</v>
      </c>
      <c r="AK2" t="s">
        <v>43</v>
      </c>
      <c r="AL2" t="s">
        <v>44</v>
      </c>
      <c r="AM2" t="s">
        <v>45</v>
      </c>
      <c r="AN2" t="s">
        <v>46</v>
      </c>
      <c r="AO2" t="s">
        <v>47</v>
      </c>
      <c r="AP2" t="s">
        <v>48</v>
      </c>
      <c r="AQ2" t="s">
        <v>49</v>
      </c>
      <c r="AR2" t="s">
        <v>50</v>
      </c>
      <c r="AS2" t="s">
        <v>51</v>
      </c>
      <c r="AT2" t="s">
        <v>52</v>
      </c>
      <c r="AU2" t="s">
        <v>53</v>
      </c>
      <c r="AV2" t="s">
        <v>54</v>
      </c>
      <c r="AW2" t="s">
        <v>55</v>
      </c>
    </row>
    <row r="3" spans="1:49" x14ac:dyDescent="0.2">
      <c r="A3" t="s">
        <v>56</v>
      </c>
      <c r="B3" t="s">
        <v>57</v>
      </c>
      <c r="C3" t="s">
        <v>58</v>
      </c>
      <c r="D3">
        <v>5</v>
      </c>
      <c r="E3">
        <v>3</v>
      </c>
      <c r="F3">
        <v>4</v>
      </c>
      <c r="G3">
        <v>3</v>
      </c>
      <c r="H3" t="s">
        <v>59</v>
      </c>
      <c r="I3">
        <v>5</v>
      </c>
      <c r="J3">
        <v>5</v>
      </c>
      <c r="K3">
        <v>5</v>
      </c>
      <c r="L3">
        <v>5</v>
      </c>
      <c r="M3" t="s">
        <v>60</v>
      </c>
      <c r="N3">
        <v>5</v>
      </c>
      <c r="O3">
        <v>5</v>
      </c>
      <c r="P3">
        <v>5</v>
      </c>
      <c r="Q3">
        <v>4</v>
      </c>
      <c r="R3" t="s">
        <v>61</v>
      </c>
      <c r="S3">
        <v>4</v>
      </c>
      <c r="T3">
        <v>5</v>
      </c>
      <c r="U3">
        <v>5</v>
      </c>
      <c r="V3">
        <v>5</v>
      </c>
      <c r="W3">
        <v>4</v>
      </c>
      <c r="X3" t="s">
        <v>62</v>
      </c>
      <c r="Y3">
        <v>5</v>
      </c>
      <c r="Z3">
        <v>5</v>
      </c>
      <c r="AA3">
        <v>5</v>
      </c>
      <c r="AB3">
        <v>5</v>
      </c>
      <c r="AC3">
        <v>5</v>
      </c>
      <c r="AD3" t="s">
        <v>60</v>
      </c>
      <c r="AE3">
        <v>3</v>
      </c>
      <c r="AF3">
        <v>5</v>
      </c>
      <c r="AG3">
        <v>5</v>
      </c>
      <c r="AH3">
        <v>3</v>
      </c>
      <c r="AI3">
        <v>4</v>
      </c>
      <c r="AJ3">
        <v>3</v>
      </c>
      <c r="AK3" t="s">
        <v>63</v>
      </c>
      <c r="AL3">
        <v>5</v>
      </c>
      <c r="AM3">
        <v>5</v>
      </c>
      <c r="AN3">
        <v>5</v>
      </c>
      <c r="AO3">
        <v>4</v>
      </c>
      <c r="AP3">
        <v>3</v>
      </c>
      <c r="AQ3">
        <v>4</v>
      </c>
      <c r="AR3">
        <v>4</v>
      </c>
      <c r="AS3">
        <v>5</v>
      </c>
      <c r="AT3" t="s">
        <v>64</v>
      </c>
      <c r="AU3" t="s">
        <v>65</v>
      </c>
      <c r="AV3" t="s">
        <v>66</v>
      </c>
      <c r="AW3" t="s">
        <v>67</v>
      </c>
    </row>
    <row r="4" spans="1:49" x14ac:dyDescent="0.2">
      <c r="A4" t="s">
        <v>68</v>
      </c>
      <c r="B4" t="s">
        <v>69</v>
      </c>
      <c r="C4" t="s">
        <v>70</v>
      </c>
      <c r="D4">
        <v>5</v>
      </c>
      <c r="E4">
        <v>5</v>
      </c>
      <c r="F4">
        <v>5</v>
      </c>
      <c r="G4">
        <v>5</v>
      </c>
      <c r="H4" t="s">
        <v>60</v>
      </c>
      <c r="I4">
        <v>5</v>
      </c>
      <c r="J4">
        <v>5</v>
      </c>
      <c r="K4">
        <v>4</v>
      </c>
      <c r="L4">
        <v>5</v>
      </c>
      <c r="M4" t="s">
        <v>71</v>
      </c>
      <c r="N4">
        <v>5</v>
      </c>
      <c r="O4">
        <v>5</v>
      </c>
      <c r="P4">
        <v>5</v>
      </c>
      <c r="Q4">
        <v>4</v>
      </c>
      <c r="R4" t="s">
        <v>60</v>
      </c>
      <c r="S4">
        <v>5</v>
      </c>
      <c r="T4">
        <v>5</v>
      </c>
      <c r="U4">
        <v>5</v>
      </c>
      <c r="V4">
        <v>4</v>
      </c>
      <c r="W4">
        <v>4</v>
      </c>
      <c r="X4" t="s">
        <v>72</v>
      </c>
      <c r="Y4">
        <v>5</v>
      </c>
      <c r="Z4">
        <v>5</v>
      </c>
      <c r="AA4">
        <v>5</v>
      </c>
      <c r="AB4">
        <v>4</v>
      </c>
      <c r="AC4">
        <v>5</v>
      </c>
      <c r="AD4" t="s">
        <v>73</v>
      </c>
      <c r="AE4">
        <v>5</v>
      </c>
      <c r="AF4">
        <v>5</v>
      </c>
      <c r="AG4">
        <v>4</v>
      </c>
      <c r="AH4">
        <v>5</v>
      </c>
      <c r="AI4">
        <v>4</v>
      </c>
      <c r="AJ4">
        <v>3</v>
      </c>
      <c r="AK4" t="s">
        <v>60</v>
      </c>
      <c r="AL4">
        <v>5</v>
      </c>
      <c r="AM4">
        <v>5</v>
      </c>
      <c r="AN4">
        <v>5</v>
      </c>
      <c r="AO4">
        <v>4</v>
      </c>
      <c r="AP4">
        <v>4</v>
      </c>
      <c r="AQ4">
        <v>3</v>
      </c>
      <c r="AR4">
        <v>4</v>
      </c>
      <c r="AS4">
        <v>4</v>
      </c>
      <c r="AT4" t="s">
        <v>74</v>
      </c>
      <c r="AU4" t="s">
        <v>75</v>
      </c>
      <c r="AV4" t="s">
        <v>76</v>
      </c>
      <c r="AW4" t="s">
        <v>77</v>
      </c>
    </row>
    <row r="5" spans="1:49" x14ac:dyDescent="0.2">
      <c r="A5" t="s">
        <v>78</v>
      </c>
      <c r="B5" t="s">
        <v>79</v>
      </c>
      <c r="C5" t="s">
        <v>80</v>
      </c>
      <c r="D5">
        <v>5</v>
      </c>
      <c r="E5">
        <v>5</v>
      </c>
      <c r="F5">
        <v>5</v>
      </c>
      <c r="G5">
        <v>5</v>
      </c>
      <c r="H5" t="s">
        <v>60</v>
      </c>
      <c r="I5">
        <v>5</v>
      </c>
      <c r="J5">
        <v>4</v>
      </c>
      <c r="K5">
        <v>5</v>
      </c>
      <c r="L5">
        <v>5</v>
      </c>
      <c r="M5" t="s">
        <v>60</v>
      </c>
      <c r="N5">
        <v>5</v>
      </c>
      <c r="O5">
        <v>5</v>
      </c>
      <c r="P5">
        <v>4</v>
      </c>
      <c r="Q5">
        <v>5</v>
      </c>
      <c r="R5" t="s">
        <v>60</v>
      </c>
      <c r="S5">
        <v>5</v>
      </c>
      <c r="T5">
        <v>5</v>
      </c>
      <c r="U5">
        <v>5</v>
      </c>
      <c r="V5">
        <v>4</v>
      </c>
      <c r="W5">
        <v>5</v>
      </c>
      <c r="X5" t="s">
        <v>81</v>
      </c>
      <c r="Y5">
        <v>5</v>
      </c>
      <c r="Z5">
        <v>5</v>
      </c>
      <c r="AA5">
        <v>4</v>
      </c>
      <c r="AB5">
        <v>5</v>
      </c>
      <c r="AC5">
        <v>5</v>
      </c>
      <c r="AD5" t="s">
        <v>60</v>
      </c>
      <c r="AE5">
        <v>4</v>
      </c>
      <c r="AF5">
        <v>5</v>
      </c>
      <c r="AG5">
        <v>4</v>
      </c>
      <c r="AH5">
        <v>4</v>
      </c>
      <c r="AI5">
        <v>5</v>
      </c>
      <c r="AJ5">
        <v>4</v>
      </c>
      <c r="AK5" t="s">
        <v>82</v>
      </c>
      <c r="AL5">
        <v>5</v>
      </c>
      <c r="AM5">
        <v>5</v>
      </c>
      <c r="AN5">
        <v>5</v>
      </c>
      <c r="AO5">
        <v>5</v>
      </c>
      <c r="AP5">
        <v>4</v>
      </c>
      <c r="AQ5">
        <v>4</v>
      </c>
      <c r="AR5">
        <v>5</v>
      </c>
      <c r="AS5">
        <v>5</v>
      </c>
      <c r="AT5" t="s">
        <v>83</v>
      </c>
      <c r="AU5" t="s">
        <v>84</v>
      </c>
      <c r="AV5" t="s">
        <v>85</v>
      </c>
      <c r="AW5" t="s">
        <v>86</v>
      </c>
    </row>
    <row r="6" spans="1:49" ht="172" customHeight="1" x14ac:dyDescent="0.2">
      <c r="A6" t="s">
        <v>87</v>
      </c>
      <c r="B6" t="s">
        <v>88</v>
      </c>
      <c r="C6" t="s">
        <v>70</v>
      </c>
      <c r="D6">
        <v>4</v>
      </c>
      <c r="E6">
        <v>4</v>
      </c>
      <c r="F6">
        <v>4</v>
      </c>
      <c r="G6">
        <v>4</v>
      </c>
      <c r="H6" t="s">
        <v>89</v>
      </c>
      <c r="I6">
        <v>5</v>
      </c>
      <c r="J6">
        <v>4</v>
      </c>
      <c r="K6">
        <v>4</v>
      </c>
      <c r="L6">
        <v>4</v>
      </c>
      <c r="M6" s="1" t="s">
        <v>90</v>
      </c>
      <c r="N6">
        <v>5</v>
      </c>
      <c r="O6">
        <v>4</v>
      </c>
      <c r="P6">
        <v>5</v>
      </c>
      <c r="Q6">
        <v>5</v>
      </c>
      <c r="R6" s="1" t="s">
        <v>91</v>
      </c>
      <c r="S6">
        <v>4</v>
      </c>
      <c r="T6">
        <v>5</v>
      </c>
      <c r="U6">
        <v>5</v>
      </c>
      <c r="V6">
        <v>5</v>
      </c>
      <c r="W6">
        <v>5</v>
      </c>
      <c r="X6" t="s">
        <v>92</v>
      </c>
      <c r="Y6">
        <v>3</v>
      </c>
      <c r="Z6">
        <v>4</v>
      </c>
      <c r="AA6">
        <v>4</v>
      </c>
      <c r="AB6">
        <v>4</v>
      </c>
      <c r="AC6">
        <v>4</v>
      </c>
      <c r="AD6" t="s">
        <v>93</v>
      </c>
      <c r="AE6">
        <v>5</v>
      </c>
      <c r="AF6">
        <v>5</v>
      </c>
      <c r="AG6">
        <v>5</v>
      </c>
      <c r="AH6">
        <v>4</v>
      </c>
      <c r="AI6">
        <v>4</v>
      </c>
      <c r="AJ6">
        <v>4</v>
      </c>
      <c r="AK6" s="1" t="s">
        <v>94</v>
      </c>
      <c r="AL6">
        <v>5</v>
      </c>
      <c r="AM6">
        <v>4</v>
      </c>
      <c r="AN6">
        <v>4</v>
      </c>
      <c r="AO6">
        <v>4</v>
      </c>
      <c r="AP6">
        <v>3</v>
      </c>
      <c r="AQ6">
        <v>5</v>
      </c>
      <c r="AR6">
        <v>4</v>
      </c>
      <c r="AS6">
        <v>4</v>
      </c>
      <c r="AT6" s="1" t="s">
        <v>95</v>
      </c>
      <c r="AU6" s="1" t="s">
        <v>96</v>
      </c>
      <c r="AV6" s="1" t="s">
        <v>97</v>
      </c>
      <c r="AW6" s="1" t="s">
        <v>98</v>
      </c>
    </row>
    <row r="7" spans="1:49" x14ac:dyDescent="0.2">
      <c r="A7" t="s">
        <v>99</v>
      </c>
      <c r="B7" t="s">
        <v>100</v>
      </c>
      <c r="C7" t="s">
        <v>101</v>
      </c>
      <c r="D7">
        <v>4</v>
      </c>
      <c r="E7">
        <v>4</v>
      </c>
      <c r="F7">
        <v>3</v>
      </c>
      <c r="G7">
        <v>3</v>
      </c>
      <c r="H7" t="s">
        <v>102</v>
      </c>
      <c r="I7">
        <v>5</v>
      </c>
      <c r="J7">
        <v>3</v>
      </c>
      <c r="K7">
        <v>3</v>
      </c>
      <c r="L7">
        <v>2</v>
      </c>
      <c r="M7" s="1" t="s">
        <v>103</v>
      </c>
      <c r="N7">
        <v>4</v>
      </c>
      <c r="O7">
        <v>4</v>
      </c>
      <c r="P7">
        <v>4</v>
      </c>
      <c r="Q7">
        <v>4</v>
      </c>
      <c r="S7">
        <v>5</v>
      </c>
      <c r="T7">
        <v>5</v>
      </c>
      <c r="U7">
        <v>4</v>
      </c>
      <c r="V7">
        <v>4</v>
      </c>
      <c r="W7">
        <v>4</v>
      </c>
      <c r="X7" t="s">
        <v>104</v>
      </c>
      <c r="Y7">
        <v>5</v>
      </c>
      <c r="Z7">
        <v>3</v>
      </c>
      <c r="AA7">
        <v>3</v>
      </c>
      <c r="AB7">
        <v>4</v>
      </c>
      <c r="AC7">
        <v>3</v>
      </c>
      <c r="AD7" t="s">
        <v>105</v>
      </c>
      <c r="AE7">
        <v>4</v>
      </c>
      <c r="AF7">
        <v>4</v>
      </c>
      <c r="AG7">
        <v>4</v>
      </c>
      <c r="AH7">
        <v>4</v>
      </c>
      <c r="AI7">
        <v>4</v>
      </c>
      <c r="AJ7">
        <v>3</v>
      </c>
      <c r="AK7" t="s">
        <v>106</v>
      </c>
      <c r="AL7">
        <v>4</v>
      </c>
      <c r="AM7">
        <v>4</v>
      </c>
      <c r="AN7">
        <v>4</v>
      </c>
      <c r="AO7">
        <v>4</v>
      </c>
      <c r="AP7">
        <v>3</v>
      </c>
      <c r="AQ7">
        <v>3</v>
      </c>
      <c r="AR7">
        <v>5</v>
      </c>
      <c r="AS7">
        <v>5</v>
      </c>
      <c r="AT7" t="s">
        <v>107</v>
      </c>
      <c r="AU7" s="1" t="s">
        <v>108</v>
      </c>
      <c r="AV7" t="s">
        <v>109</v>
      </c>
      <c r="AW7" t="s">
        <v>110</v>
      </c>
    </row>
    <row r="8" spans="1:49" x14ac:dyDescent="0.2">
      <c r="A8" t="s">
        <v>111</v>
      </c>
      <c r="B8" t="s">
        <v>112</v>
      </c>
      <c r="C8" t="s">
        <v>70</v>
      </c>
      <c r="D8">
        <v>4</v>
      </c>
      <c r="E8">
        <v>4</v>
      </c>
      <c r="F8">
        <v>4</v>
      </c>
      <c r="G8">
        <v>4</v>
      </c>
      <c r="H8" t="s">
        <v>113</v>
      </c>
      <c r="I8">
        <v>3</v>
      </c>
      <c r="J8">
        <v>3</v>
      </c>
      <c r="K8">
        <v>3</v>
      </c>
      <c r="L8">
        <v>4</v>
      </c>
      <c r="N8">
        <v>4</v>
      </c>
      <c r="O8">
        <v>4</v>
      </c>
      <c r="P8">
        <v>3</v>
      </c>
      <c r="Q8">
        <v>4</v>
      </c>
      <c r="S8">
        <v>5</v>
      </c>
      <c r="T8">
        <v>4</v>
      </c>
      <c r="U8">
        <v>5</v>
      </c>
      <c r="V8">
        <v>4</v>
      </c>
      <c r="W8">
        <v>4</v>
      </c>
      <c r="Y8">
        <v>4</v>
      </c>
      <c r="Z8">
        <v>4</v>
      </c>
      <c r="AA8">
        <v>3</v>
      </c>
      <c r="AB8">
        <v>3</v>
      </c>
      <c r="AC8">
        <v>3</v>
      </c>
      <c r="AE8">
        <v>4</v>
      </c>
      <c r="AF8">
        <v>4</v>
      </c>
      <c r="AG8">
        <v>4</v>
      </c>
      <c r="AH8">
        <v>4</v>
      </c>
      <c r="AI8">
        <v>4</v>
      </c>
      <c r="AJ8">
        <v>4</v>
      </c>
      <c r="AL8">
        <v>4</v>
      </c>
      <c r="AM8">
        <v>4</v>
      </c>
      <c r="AN8">
        <v>4</v>
      </c>
      <c r="AO8">
        <v>3</v>
      </c>
      <c r="AP8">
        <v>4</v>
      </c>
      <c r="AQ8">
        <v>5</v>
      </c>
      <c r="AR8">
        <v>4</v>
      </c>
      <c r="AS8">
        <v>4</v>
      </c>
      <c r="AT8" t="s">
        <v>114</v>
      </c>
      <c r="AU8" t="s">
        <v>115</v>
      </c>
      <c r="AV8" t="s">
        <v>116</v>
      </c>
      <c r="AW8" t="s">
        <v>117</v>
      </c>
    </row>
    <row r="12" spans="1:49" x14ac:dyDescent="0.2">
      <c r="A12" t="s">
        <v>118</v>
      </c>
      <c r="B12" t="s">
        <v>119</v>
      </c>
    </row>
    <row r="13" spans="1:49" x14ac:dyDescent="0.2">
      <c r="A13" t="s">
        <v>120</v>
      </c>
      <c r="B13" s="5">
        <f>AVERAGE(Table1[[The structure of the metadata model is logical]:[I can distinguish required vs optional fields ]])</f>
        <v>4.5555555555555554</v>
      </c>
    </row>
    <row r="14" spans="1:49" x14ac:dyDescent="0.2">
      <c r="A14" t="s">
        <v>125</v>
      </c>
      <c r="B14" s="5">
        <f>AVERAGE(Table1[[The model is not overly complex ]])</f>
        <v>4</v>
      </c>
    </row>
    <row r="15" spans="1:49" x14ac:dyDescent="0.2">
      <c r="A15" t="s">
        <v>121</v>
      </c>
      <c r="B15" s="5">
        <f>AVERAGE(Table1[I would consider adopting this model])</f>
        <v>4.333333333333333</v>
      </c>
    </row>
    <row r="16" spans="1:49" x14ac:dyDescent="0.2">
      <c r="A16" t="s">
        <v>122</v>
      </c>
      <c r="B16" s="5">
        <f>AVERAGE(Table1[Completing metadata would require reasonable effort])</f>
        <v>3.5</v>
      </c>
    </row>
    <row r="17" spans="1:2" x14ac:dyDescent="0.2">
      <c r="A17" t="s">
        <v>123</v>
      </c>
      <c r="B17" s="5">
        <f>AVERAGE(Table1[I would need significant training to use this model])</f>
        <v>4</v>
      </c>
    </row>
    <row r="18" spans="1:2" x14ac:dyDescent="0.2">
      <c r="A18" t="s">
        <v>124</v>
      </c>
      <c r="B18" s="5">
        <f>AVERAGE(Table1[This model would improve dataset discoverability])</f>
        <v>4.5</v>
      </c>
    </row>
    <row r="26" spans="1:2" x14ac:dyDescent="0.2">
      <c r="A26" t="s">
        <v>126</v>
      </c>
      <c r="B26" t="s">
        <v>119</v>
      </c>
    </row>
    <row r="27" spans="1:2" ht="17" x14ac:dyDescent="0.2">
      <c r="A27" s="1" t="s">
        <v>129</v>
      </c>
      <c r="B27" s="5">
        <f>AVERAGE(Table1[[The purpose of core fields (title, description, keywords) is clear]:[The use of controlled vocabularies (e.g., theme, type) is understandable]])</f>
        <v>4.208333333333333</v>
      </c>
    </row>
    <row r="28" spans="1:2" x14ac:dyDescent="0.2">
      <c r="A28" t="s">
        <v>1</v>
      </c>
      <c r="B28" s="5">
        <f>AVERAGE(Table1[[I understand how to indicate whether data contains personal or pseudonymised data  ]:[I can distinguish between purpose, legal basis, and data subject  ]])</f>
        <v>4.208333333333333</v>
      </c>
    </row>
    <row r="29" spans="1:2" x14ac:dyDescent="0.2">
      <c r="A29" t="s">
        <v>127</v>
      </c>
      <c r="B29" s="5">
        <f>AVERAGE(Table1[[I understand how to describe a study (title, description, keywords)  ]:[Providing study-level metadata would be feasible  ]])</f>
        <v>4.458333333333333</v>
      </c>
    </row>
    <row r="30" spans="1:2" x14ac:dyDescent="0.2">
      <c r="A30" t="s">
        <v>3</v>
      </c>
      <c r="B30" s="5">
        <f>AVERAGE(Table1[[I understand how to report clinical statistics (e.g., counts of patients, visits)  ]:[The level of detail required is appropriate  ]])</f>
        <v>4.5999999999999996</v>
      </c>
    </row>
    <row r="31" spans="1:2" x14ac:dyDescent="0.2">
      <c r="A31" t="s">
        <v>4</v>
      </c>
      <c r="B31" s="5">
        <f>AVERAGE(Table1[[I understand how to report OMOP-based aggregated statistics  ]:[The level of technical detail is appropriate  ]])</f>
        <v>4.2333333333333334</v>
      </c>
    </row>
    <row r="32" spans="1:2" x14ac:dyDescent="0.2">
      <c r="A32" t="s">
        <v>128</v>
      </c>
      <c r="B32" s="5">
        <f>AVERAGE(Table1[[I understand the meaning of data completeness metrics  ]:[Providing these metrics would require reasonable effort  ]])</f>
        <v>4.1388888888888893</v>
      </c>
    </row>
  </sheetData>
  <mergeCells count="7">
    <mergeCell ref="AL1:AS1"/>
    <mergeCell ref="D1:G1"/>
    <mergeCell ref="I1:L1"/>
    <mergeCell ref="N1:Q1"/>
    <mergeCell ref="S1:W1"/>
    <mergeCell ref="Y1:AC1"/>
    <mergeCell ref="AE1:AJ1"/>
  </mergeCells>
  <pageMargins left="0.75" right="0.75" top="1" bottom="1" header="0.5" footer="0.5"/>
  <drawing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04D0-FA36-9E4B-8538-EFCD22F2B64A}">
  <dimension ref="A1:I41"/>
  <sheetViews>
    <sheetView topLeftCell="A17" workbookViewId="0">
      <selection activeCell="K13" sqref="K13"/>
    </sheetView>
  </sheetViews>
  <sheetFormatPr baseColWidth="10" defaultRowHeight="16" x14ac:dyDescent="0.2"/>
  <cols>
    <col min="1" max="1" width="20.33203125" customWidth="1"/>
    <col min="2" max="2" width="32.83203125" customWidth="1"/>
    <col min="9" max="9" width="9" customWidth="1"/>
  </cols>
  <sheetData>
    <row r="1" spans="1:9" x14ac:dyDescent="0.2">
      <c r="A1" s="7" t="s">
        <v>133</v>
      </c>
      <c r="B1" s="7" t="s">
        <v>130</v>
      </c>
      <c r="C1" s="8" t="s">
        <v>57</v>
      </c>
      <c r="D1" s="8" t="s">
        <v>69</v>
      </c>
      <c r="E1" s="8" t="s">
        <v>79</v>
      </c>
      <c r="F1" s="8" t="s">
        <v>88</v>
      </c>
      <c r="G1" s="8" t="s">
        <v>100</v>
      </c>
      <c r="H1" s="8" t="s">
        <v>112</v>
      </c>
      <c r="I1" s="9" t="s">
        <v>132</v>
      </c>
    </row>
    <row r="2" spans="1:9" ht="26" x14ac:dyDescent="0.2">
      <c r="A2" s="54" t="s">
        <v>134</v>
      </c>
      <c r="B2" s="10" t="s">
        <v>10</v>
      </c>
      <c r="C2" s="11">
        <v>5</v>
      </c>
      <c r="D2" s="11">
        <v>5</v>
      </c>
      <c r="E2" s="11">
        <v>5</v>
      </c>
      <c r="F2" s="11">
        <v>4</v>
      </c>
      <c r="G2" s="11">
        <v>4</v>
      </c>
      <c r="H2" s="11">
        <v>4</v>
      </c>
      <c r="I2" s="12">
        <f t="shared" ref="I2:I37" si="0">AVERAGE(C2,D2,E2,F2,G2,H2)</f>
        <v>4.5</v>
      </c>
    </row>
    <row r="3" spans="1:9" ht="26" x14ac:dyDescent="0.2">
      <c r="A3" s="55"/>
      <c r="B3" s="13" t="s">
        <v>11</v>
      </c>
      <c r="C3" s="11">
        <v>3</v>
      </c>
      <c r="D3" s="11">
        <v>5</v>
      </c>
      <c r="E3" s="11">
        <v>5</v>
      </c>
      <c r="F3" s="11">
        <v>4</v>
      </c>
      <c r="G3" s="11">
        <v>4</v>
      </c>
      <c r="H3" s="11">
        <v>4</v>
      </c>
      <c r="I3" s="12">
        <f t="shared" si="0"/>
        <v>4.166666666666667</v>
      </c>
    </row>
    <row r="4" spans="1:9" ht="26" x14ac:dyDescent="0.2">
      <c r="A4" s="55"/>
      <c r="B4" s="13" t="s">
        <v>12</v>
      </c>
      <c r="C4" s="11">
        <v>4</v>
      </c>
      <c r="D4" s="11">
        <v>5</v>
      </c>
      <c r="E4" s="11">
        <v>5</v>
      </c>
      <c r="F4" s="11">
        <v>4</v>
      </c>
      <c r="G4" s="11">
        <v>3</v>
      </c>
      <c r="H4" s="11">
        <v>4</v>
      </c>
      <c r="I4" s="12">
        <f t="shared" si="0"/>
        <v>4.166666666666667</v>
      </c>
    </row>
    <row r="5" spans="1:9" ht="26" x14ac:dyDescent="0.2">
      <c r="A5" s="56"/>
      <c r="B5" s="13" t="s">
        <v>13</v>
      </c>
      <c r="C5" s="11">
        <v>3</v>
      </c>
      <c r="D5" s="11">
        <v>5</v>
      </c>
      <c r="E5" s="11">
        <v>5</v>
      </c>
      <c r="F5" s="11">
        <v>4</v>
      </c>
      <c r="G5" s="11">
        <v>3</v>
      </c>
      <c r="H5" s="11">
        <v>4</v>
      </c>
      <c r="I5" s="12">
        <f t="shared" si="0"/>
        <v>4</v>
      </c>
    </row>
    <row r="6" spans="1:9" ht="26" x14ac:dyDescent="0.2">
      <c r="A6" s="57" t="s">
        <v>136</v>
      </c>
      <c r="B6" s="14" t="s">
        <v>135</v>
      </c>
      <c r="C6" s="15">
        <v>5</v>
      </c>
      <c r="D6" s="15">
        <v>5</v>
      </c>
      <c r="E6" s="15">
        <v>5</v>
      </c>
      <c r="F6" s="15">
        <v>5</v>
      </c>
      <c r="G6" s="15">
        <v>5</v>
      </c>
      <c r="H6" s="15">
        <v>3</v>
      </c>
      <c r="I6" s="16">
        <f t="shared" si="0"/>
        <v>4.666666666666667</v>
      </c>
    </row>
    <row r="7" spans="1:9" ht="26" x14ac:dyDescent="0.2">
      <c r="A7" s="58"/>
      <c r="B7" s="17" t="s">
        <v>137</v>
      </c>
      <c r="C7" s="15">
        <v>5</v>
      </c>
      <c r="D7" s="15">
        <v>5</v>
      </c>
      <c r="E7" s="15">
        <v>4</v>
      </c>
      <c r="F7" s="15">
        <v>4</v>
      </c>
      <c r="G7" s="15">
        <v>3</v>
      </c>
      <c r="H7" s="15">
        <v>3</v>
      </c>
      <c r="I7" s="16">
        <f t="shared" si="0"/>
        <v>4</v>
      </c>
    </row>
    <row r="8" spans="1:9" x14ac:dyDescent="0.2">
      <c r="A8" s="58"/>
      <c r="B8" s="17" t="s">
        <v>138</v>
      </c>
      <c r="C8" s="15">
        <v>5</v>
      </c>
      <c r="D8" s="15">
        <v>4</v>
      </c>
      <c r="E8" s="15">
        <v>5</v>
      </c>
      <c r="F8" s="15">
        <v>4</v>
      </c>
      <c r="G8" s="15">
        <v>3</v>
      </c>
      <c r="H8" s="15">
        <v>3</v>
      </c>
      <c r="I8" s="16">
        <f t="shared" si="0"/>
        <v>4</v>
      </c>
    </row>
    <row r="9" spans="1:9" ht="26" x14ac:dyDescent="0.2">
      <c r="A9" s="59"/>
      <c r="B9" s="17" t="s">
        <v>139</v>
      </c>
      <c r="C9" s="15">
        <v>5</v>
      </c>
      <c r="D9" s="15">
        <v>5</v>
      </c>
      <c r="E9" s="15">
        <v>5</v>
      </c>
      <c r="F9" s="15">
        <v>4</v>
      </c>
      <c r="G9" s="15">
        <v>2</v>
      </c>
      <c r="H9" s="15">
        <v>4</v>
      </c>
      <c r="I9" s="16">
        <f t="shared" si="0"/>
        <v>4.166666666666667</v>
      </c>
    </row>
    <row r="10" spans="1:9" ht="26" x14ac:dyDescent="0.2">
      <c r="A10" s="60" t="s">
        <v>141</v>
      </c>
      <c r="B10" s="18" t="s">
        <v>140</v>
      </c>
      <c r="C10" s="19">
        <v>5</v>
      </c>
      <c r="D10" s="19">
        <v>5</v>
      </c>
      <c r="E10" s="19">
        <v>5</v>
      </c>
      <c r="F10" s="19">
        <v>5</v>
      </c>
      <c r="G10" s="19">
        <v>4</v>
      </c>
      <c r="H10" s="19">
        <v>4</v>
      </c>
      <c r="I10" s="20">
        <f t="shared" si="0"/>
        <v>4.666666666666667</v>
      </c>
    </row>
    <row r="11" spans="1:9" ht="26" x14ac:dyDescent="0.2">
      <c r="A11" s="61"/>
      <c r="B11" s="21" t="s">
        <v>142</v>
      </c>
      <c r="C11" s="19">
        <v>5</v>
      </c>
      <c r="D11" s="19">
        <v>5</v>
      </c>
      <c r="E11" s="19">
        <v>5</v>
      </c>
      <c r="F11" s="19">
        <v>4</v>
      </c>
      <c r="G11" s="19">
        <v>4</v>
      </c>
      <c r="H11" s="19">
        <v>4</v>
      </c>
      <c r="I11" s="20">
        <f t="shared" si="0"/>
        <v>4.5</v>
      </c>
    </row>
    <row r="12" spans="1:9" ht="26" x14ac:dyDescent="0.2">
      <c r="A12" s="61"/>
      <c r="B12" s="21" t="s">
        <v>143</v>
      </c>
      <c r="C12" s="19">
        <v>5</v>
      </c>
      <c r="D12" s="19">
        <v>5</v>
      </c>
      <c r="E12" s="19">
        <v>4</v>
      </c>
      <c r="F12" s="19">
        <v>5</v>
      </c>
      <c r="G12" s="19">
        <v>4</v>
      </c>
      <c r="H12" s="19">
        <v>3</v>
      </c>
      <c r="I12" s="20">
        <f t="shared" si="0"/>
        <v>4.333333333333333</v>
      </c>
    </row>
    <row r="13" spans="1:9" ht="26" x14ac:dyDescent="0.2">
      <c r="A13" s="62"/>
      <c r="B13" s="21" t="s">
        <v>144</v>
      </c>
      <c r="C13" s="19">
        <v>4</v>
      </c>
      <c r="D13" s="19">
        <v>4</v>
      </c>
      <c r="E13" s="19">
        <v>5</v>
      </c>
      <c r="F13" s="19">
        <v>5</v>
      </c>
      <c r="G13" s="19">
        <v>4</v>
      </c>
      <c r="H13" s="19">
        <v>4</v>
      </c>
      <c r="I13" s="20">
        <f t="shared" si="0"/>
        <v>4.333333333333333</v>
      </c>
    </row>
    <row r="14" spans="1:9" ht="26" x14ac:dyDescent="0.2">
      <c r="A14" s="63" t="s">
        <v>3</v>
      </c>
      <c r="B14" s="22" t="s">
        <v>145</v>
      </c>
      <c r="C14" s="23">
        <v>4</v>
      </c>
      <c r="D14" s="23">
        <v>5</v>
      </c>
      <c r="E14" s="23">
        <v>5</v>
      </c>
      <c r="F14" s="23">
        <v>4</v>
      </c>
      <c r="G14" s="23">
        <v>5</v>
      </c>
      <c r="H14" s="23">
        <v>5</v>
      </c>
      <c r="I14" s="24">
        <f t="shared" si="0"/>
        <v>4.666666666666667</v>
      </c>
    </row>
    <row r="15" spans="1:9" ht="26" x14ac:dyDescent="0.2">
      <c r="A15" s="64"/>
      <c r="B15" s="25" t="s">
        <v>146</v>
      </c>
      <c r="C15" s="23">
        <v>5</v>
      </c>
      <c r="D15" s="23">
        <v>5</v>
      </c>
      <c r="E15" s="23">
        <v>5</v>
      </c>
      <c r="F15" s="23">
        <v>5</v>
      </c>
      <c r="G15" s="23">
        <v>5</v>
      </c>
      <c r="H15" s="23">
        <v>4</v>
      </c>
      <c r="I15" s="24">
        <f t="shared" si="0"/>
        <v>4.833333333333333</v>
      </c>
    </row>
    <row r="16" spans="1:9" ht="26" x14ac:dyDescent="0.2">
      <c r="A16" s="64"/>
      <c r="B16" s="25" t="s">
        <v>147</v>
      </c>
      <c r="C16" s="23">
        <v>5</v>
      </c>
      <c r="D16" s="23">
        <v>5</v>
      </c>
      <c r="E16" s="23">
        <v>5</v>
      </c>
      <c r="F16" s="23">
        <v>5</v>
      </c>
      <c r="G16" s="23">
        <v>4</v>
      </c>
      <c r="H16" s="23">
        <v>5</v>
      </c>
      <c r="I16" s="24">
        <f t="shared" si="0"/>
        <v>4.833333333333333</v>
      </c>
    </row>
    <row r="17" spans="1:9" ht="26" x14ac:dyDescent="0.2">
      <c r="A17" s="64"/>
      <c r="B17" s="25" t="s">
        <v>148</v>
      </c>
      <c r="C17" s="23">
        <v>5</v>
      </c>
      <c r="D17" s="23">
        <v>4</v>
      </c>
      <c r="E17" s="23">
        <v>4</v>
      </c>
      <c r="F17" s="23">
        <v>5</v>
      </c>
      <c r="G17" s="23">
        <v>4</v>
      </c>
      <c r="H17" s="23">
        <v>4</v>
      </c>
      <c r="I17" s="24">
        <f t="shared" si="0"/>
        <v>4.333333333333333</v>
      </c>
    </row>
    <row r="18" spans="1:9" x14ac:dyDescent="0.2">
      <c r="A18" s="65"/>
      <c r="B18" s="25" t="s">
        <v>149</v>
      </c>
      <c r="C18" s="23">
        <v>4</v>
      </c>
      <c r="D18" s="23">
        <v>4</v>
      </c>
      <c r="E18" s="23">
        <v>5</v>
      </c>
      <c r="F18" s="23">
        <v>5</v>
      </c>
      <c r="G18" s="23">
        <v>4</v>
      </c>
      <c r="H18" s="23">
        <v>4</v>
      </c>
      <c r="I18" s="24">
        <f t="shared" si="0"/>
        <v>4.333333333333333</v>
      </c>
    </row>
    <row r="19" spans="1:9" ht="26" x14ac:dyDescent="0.2">
      <c r="A19" s="66" t="s">
        <v>4</v>
      </c>
      <c r="B19" s="26" t="s">
        <v>150</v>
      </c>
      <c r="C19" s="27">
        <v>5</v>
      </c>
      <c r="D19" s="27">
        <v>5</v>
      </c>
      <c r="E19" s="27">
        <v>5</v>
      </c>
      <c r="F19" s="27">
        <v>3</v>
      </c>
      <c r="G19" s="27">
        <v>5</v>
      </c>
      <c r="H19" s="27">
        <v>4</v>
      </c>
      <c r="I19" s="28">
        <f t="shared" si="0"/>
        <v>4.5</v>
      </c>
    </row>
    <row r="20" spans="1:9" ht="39" x14ac:dyDescent="0.2">
      <c r="A20" s="67"/>
      <c r="B20" s="29" t="s">
        <v>151</v>
      </c>
      <c r="C20" s="27">
        <v>5</v>
      </c>
      <c r="D20" s="27">
        <v>5</v>
      </c>
      <c r="E20" s="27">
        <v>5</v>
      </c>
      <c r="F20" s="27">
        <v>4</v>
      </c>
      <c r="G20" s="27">
        <v>3</v>
      </c>
      <c r="H20" s="27">
        <v>4</v>
      </c>
      <c r="I20" s="28">
        <f t="shared" si="0"/>
        <v>4.333333333333333</v>
      </c>
    </row>
    <row r="21" spans="1:9" ht="26" x14ac:dyDescent="0.2">
      <c r="A21" s="67"/>
      <c r="B21" s="29" t="s">
        <v>152</v>
      </c>
      <c r="C21" s="27">
        <v>5</v>
      </c>
      <c r="D21" s="27">
        <v>5</v>
      </c>
      <c r="E21" s="27">
        <v>4</v>
      </c>
      <c r="F21" s="27">
        <v>4</v>
      </c>
      <c r="G21" s="27">
        <v>3</v>
      </c>
      <c r="H21" s="27">
        <v>3</v>
      </c>
      <c r="I21" s="28">
        <f t="shared" si="0"/>
        <v>4</v>
      </c>
    </row>
    <row r="22" spans="1:9" ht="26" x14ac:dyDescent="0.2">
      <c r="A22" s="67"/>
      <c r="B22" s="29" t="s">
        <v>153</v>
      </c>
      <c r="C22" s="27">
        <v>5</v>
      </c>
      <c r="D22" s="27">
        <v>4</v>
      </c>
      <c r="E22" s="27">
        <v>5</v>
      </c>
      <c r="F22" s="27">
        <v>4</v>
      </c>
      <c r="G22" s="27">
        <v>4</v>
      </c>
      <c r="H22" s="27">
        <v>3</v>
      </c>
      <c r="I22" s="28">
        <f t="shared" si="0"/>
        <v>4.166666666666667</v>
      </c>
    </row>
    <row r="23" spans="1:9" x14ac:dyDescent="0.2">
      <c r="A23" s="68"/>
      <c r="B23" s="29" t="s">
        <v>154</v>
      </c>
      <c r="C23" s="27">
        <v>5</v>
      </c>
      <c r="D23" s="27">
        <v>5</v>
      </c>
      <c r="E23" s="27">
        <v>5</v>
      </c>
      <c r="F23" s="27">
        <v>4</v>
      </c>
      <c r="G23" s="27">
        <v>3</v>
      </c>
      <c r="H23" s="27">
        <v>3</v>
      </c>
      <c r="I23" s="28">
        <f t="shared" si="0"/>
        <v>4.166666666666667</v>
      </c>
    </row>
    <row r="24" spans="1:9" ht="26" x14ac:dyDescent="0.2">
      <c r="A24" s="69" t="s">
        <v>156</v>
      </c>
      <c r="B24" s="30" t="s">
        <v>155</v>
      </c>
      <c r="C24" s="31">
        <v>3</v>
      </c>
      <c r="D24" s="31">
        <v>5</v>
      </c>
      <c r="E24" s="31">
        <v>4</v>
      </c>
      <c r="F24" s="31">
        <v>5</v>
      </c>
      <c r="G24" s="31">
        <v>4</v>
      </c>
      <c r="H24" s="31">
        <v>4</v>
      </c>
      <c r="I24" s="32">
        <f t="shared" si="0"/>
        <v>4.166666666666667</v>
      </c>
    </row>
    <row r="25" spans="1:9" ht="26" x14ac:dyDescent="0.2">
      <c r="A25" s="70"/>
      <c r="B25" s="33" t="s">
        <v>157</v>
      </c>
      <c r="C25" s="31">
        <v>5</v>
      </c>
      <c r="D25" s="31">
        <v>5</v>
      </c>
      <c r="E25" s="31">
        <v>5</v>
      </c>
      <c r="F25" s="31">
        <v>5</v>
      </c>
      <c r="G25" s="31">
        <v>4</v>
      </c>
      <c r="H25" s="31">
        <v>4</v>
      </c>
      <c r="I25" s="32">
        <f t="shared" si="0"/>
        <v>4.666666666666667</v>
      </c>
    </row>
    <row r="26" spans="1:9" ht="26" x14ac:dyDescent="0.2">
      <c r="A26" s="70"/>
      <c r="B26" s="33" t="s">
        <v>158</v>
      </c>
      <c r="C26" s="31">
        <v>5</v>
      </c>
      <c r="D26" s="31">
        <v>4</v>
      </c>
      <c r="E26" s="31">
        <v>4</v>
      </c>
      <c r="F26" s="31">
        <v>5</v>
      </c>
      <c r="G26" s="31">
        <v>4</v>
      </c>
      <c r="H26" s="31">
        <v>4</v>
      </c>
      <c r="I26" s="32">
        <f t="shared" si="0"/>
        <v>4.333333333333333</v>
      </c>
    </row>
    <row r="27" spans="1:9" ht="26" x14ac:dyDescent="0.2">
      <c r="A27" s="70"/>
      <c r="B27" s="33" t="s">
        <v>159</v>
      </c>
      <c r="C27" s="31">
        <v>3</v>
      </c>
      <c r="D27" s="31">
        <v>5</v>
      </c>
      <c r="E27" s="31">
        <v>4</v>
      </c>
      <c r="F27" s="31">
        <v>4</v>
      </c>
      <c r="G27" s="31">
        <v>4</v>
      </c>
      <c r="H27" s="31">
        <v>4</v>
      </c>
      <c r="I27" s="32">
        <f t="shared" si="0"/>
        <v>4</v>
      </c>
    </row>
    <row r="28" spans="1:9" ht="26" x14ac:dyDescent="0.2">
      <c r="A28" s="70"/>
      <c r="B28" s="33" t="s">
        <v>160</v>
      </c>
      <c r="C28" s="31">
        <v>4</v>
      </c>
      <c r="D28" s="31">
        <v>4</v>
      </c>
      <c r="E28" s="31">
        <v>5</v>
      </c>
      <c r="F28" s="31">
        <v>4</v>
      </c>
      <c r="G28" s="31">
        <v>4</v>
      </c>
      <c r="H28" s="31">
        <v>4</v>
      </c>
      <c r="I28" s="32">
        <f t="shared" si="0"/>
        <v>4.166666666666667</v>
      </c>
    </row>
    <row r="29" spans="1:9" ht="26" x14ac:dyDescent="0.2">
      <c r="A29" s="71"/>
      <c r="B29" s="33" t="s">
        <v>161</v>
      </c>
      <c r="C29" s="31">
        <v>3</v>
      </c>
      <c r="D29" s="31">
        <v>3</v>
      </c>
      <c r="E29" s="31">
        <v>4</v>
      </c>
      <c r="F29" s="31">
        <v>4</v>
      </c>
      <c r="G29" s="31">
        <v>3</v>
      </c>
      <c r="H29" s="31">
        <v>4</v>
      </c>
      <c r="I29" s="32">
        <f t="shared" si="0"/>
        <v>3.5</v>
      </c>
    </row>
    <row r="30" spans="1:9" ht="26" x14ac:dyDescent="0.2">
      <c r="A30" s="72" t="s">
        <v>162</v>
      </c>
      <c r="B30" s="34" t="s">
        <v>44</v>
      </c>
      <c r="C30" s="35">
        <v>5</v>
      </c>
      <c r="D30" s="35">
        <v>5</v>
      </c>
      <c r="E30" s="35">
        <v>5</v>
      </c>
      <c r="F30" s="35">
        <v>5</v>
      </c>
      <c r="G30" s="35">
        <v>4</v>
      </c>
      <c r="H30" s="35">
        <v>4</v>
      </c>
      <c r="I30" s="36">
        <f t="shared" si="0"/>
        <v>4.666666666666667</v>
      </c>
    </row>
    <row r="31" spans="1:9" x14ac:dyDescent="0.2">
      <c r="A31" s="73"/>
      <c r="B31" s="37" t="s">
        <v>163</v>
      </c>
      <c r="C31" s="35">
        <v>5</v>
      </c>
      <c r="D31" s="35">
        <v>5</v>
      </c>
      <c r="E31" s="35">
        <v>5</v>
      </c>
      <c r="F31" s="35">
        <v>4</v>
      </c>
      <c r="G31" s="35">
        <v>4</v>
      </c>
      <c r="H31" s="35">
        <v>4</v>
      </c>
      <c r="I31" s="36">
        <f t="shared" si="0"/>
        <v>4.5</v>
      </c>
    </row>
    <row r="32" spans="1:9" x14ac:dyDescent="0.2">
      <c r="A32" s="73"/>
      <c r="B32" s="37" t="s">
        <v>164</v>
      </c>
      <c r="C32" s="35">
        <v>5</v>
      </c>
      <c r="D32" s="35">
        <v>5</v>
      </c>
      <c r="E32" s="35">
        <v>5</v>
      </c>
      <c r="F32" s="35">
        <v>4</v>
      </c>
      <c r="G32" s="35">
        <v>4</v>
      </c>
      <c r="H32" s="35">
        <v>4</v>
      </c>
      <c r="I32" s="36">
        <f t="shared" si="0"/>
        <v>4.5</v>
      </c>
    </row>
    <row r="33" spans="1:9" x14ac:dyDescent="0.2">
      <c r="A33" s="74"/>
      <c r="B33" s="37" t="s">
        <v>165</v>
      </c>
      <c r="C33" s="35">
        <v>4</v>
      </c>
      <c r="D33" s="35">
        <v>4</v>
      </c>
      <c r="E33" s="35">
        <v>5</v>
      </c>
      <c r="F33" s="35">
        <v>4</v>
      </c>
      <c r="G33" s="35">
        <v>4</v>
      </c>
      <c r="H33" s="35">
        <v>3</v>
      </c>
      <c r="I33" s="36">
        <f t="shared" si="0"/>
        <v>4</v>
      </c>
    </row>
    <row r="34" spans="1:9" ht="26" x14ac:dyDescent="0.2">
      <c r="A34" s="41" t="s">
        <v>166</v>
      </c>
      <c r="B34" s="38" t="s">
        <v>48</v>
      </c>
      <c r="C34" s="39">
        <v>3</v>
      </c>
      <c r="D34" s="39">
        <v>4</v>
      </c>
      <c r="E34" s="39">
        <v>4</v>
      </c>
      <c r="F34" s="39">
        <v>3</v>
      </c>
      <c r="G34" s="39">
        <v>3</v>
      </c>
      <c r="H34" s="39">
        <v>4</v>
      </c>
      <c r="I34" s="40">
        <f t="shared" si="0"/>
        <v>3.5</v>
      </c>
    </row>
    <row r="35" spans="1:9" ht="26" x14ac:dyDescent="0.2">
      <c r="A35" s="75" t="s">
        <v>167</v>
      </c>
      <c r="B35" s="42" t="s">
        <v>49</v>
      </c>
      <c r="C35" s="43">
        <v>4</v>
      </c>
      <c r="D35" s="43">
        <v>3</v>
      </c>
      <c r="E35" s="43">
        <v>4</v>
      </c>
      <c r="F35" s="43">
        <v>5</v>
      </c>
      <c r="G35" s="43">
        <v>3</v>
      </c>
      <c r="H35" s="43">
        <v>5</v>
      </c>
      <c r="I35" s="44">
        <f t="shared" si="0"/>
        <v>4</v>
      </c>
    </row>
    <row r="36" spans="1:9" x14ac:dyDescent="0.2">
      <c r="A36" s="76"/>
      <c r="B36" s="45" t="s">
        <v>50</v>
      </c>
      <c r="C36" s="43">
        <v>4</v>
      </c>
      <c r="D36" s="43">
        <v>4</v>
      </c>
      <c r="E36" s="43">
        <v>5</v>
      </c>
      <c r="F36" s="43">
        <v>4</v>
      </c>
      <c r="G36" s="43">
        <v>5</v>
      </c>
      <c r="H36" s="43">
        <v>4</v>
      </c>
      <c r="I36" s="44">
        <f t="shared" si="0"/>
        <v>4.333333333333333</v>
      </c>
    </row>
    <row r="37" spans="1:9" ht="26" x14ac:dyDescent="0.2">
      <c r="A37" s="77"/>
      <c r="B37" s="45" t="s">
        <v>51</v>
      </c>
      <c r="C37" s="43">
        <v>5</v>
      </c>
      <c r="D37" s="43">
        <v>4</v>
      </c>
      <c r="E37" s="43">
        <v>5</v>
      </c>
      <c r="F37" s="43">
        <v>4</v>
      </c>
      <c r="G37" s="43">
        <v>5</v>
      </c>
      <c r="H37" s="43">
        <v>4</v>
      </c>
      <c r="I37" s="44">
        <f t="shared" si="0"/>
        <v>4.5</v>
      </c>
    </row>
    <row r="38" spans="1:9" x14ac:dyDescent="0.2">
      <c r="A38" s="46"/>
      <c r="B38" s="46"/>
      <c r="C38" s="46"/>
      <c r="D38" s="46"/>
      <c r="E38" s="46"/>
      <c r="F38" s="46"/>
      <c r="G38" s="46"/>
      <c r="H38" s="46"/>
      <c r="I38" s="46"/>
    </row>
    <row r="39" spans="1:9" x14ac:dyDescent="0.2">
      <c r="A39" s="50"/>
      <c r="B39" s="47" t="s">
        <v>131</v>
      </c>
      <c r="C39" s="48">
        <f t="shared" ref="C39:I39" si="1">AVERAGE(C2:C37)</f>
        <v>4.4444444444444446</v>
      </c>
      <c r="D39" s="48">
        <f t="shared" si="1"/>
        <v>4.583333333333333</v>
      </c>
      <c r="E39" s="48">
        <f t="shared" si="1"/>
        <v>4.7222222222222223</v>
      </c>
      <c r="F39" s="48">
        <f t="shared" si="1"/>
        <v>4.3055555555555554</v>
      </c>
      <c r="G39" s="48">
        <f t="shared" si="1"/>
        <v>3.8333333333333335</v>
      </c>
      <c r="H39" s="48">
        <f t="shared" si="1"/>
        <v>3.8611111111111112</v>
      </c>
      <c r="I39" s="49">
        <f t="shared" si="1"/>
        <v>4.2916666666666679</v>
      </c>
    </row>
    <row r="40" spans="1:9" x14ac:dyDescent="0.2">
      <c r="A40" s="46"/>
      <c r="B40" s="46"/>
      <c r="C40" s="46"/>
      <c r="D40" s="46"/>
      <c r="E40" s="46"/>
      <c r="F40" s="46"/>
      <c r="G40" s="46"/>
      <c r="H40" s="46"/>
      <c r="I40" s="46"/>
    </row>
    <row r="41" spans="1:9" x14ac:dyDescent="0.2">
      <c r="A41" s="46"/>
      <c r="B41" s="6" t="s">
        <v>168</v>
      </c>
      <c r="C41" s="51" t="s">
        <v>169</v>
      </c>
      <c r="D41" s="52" t="s">
        <v>170</v>
      </c>
      <c r="E41" s="53" t="s">
        <v>171</v>
      </c>
      <c r="F41" s="46"/>
      <c r="G41" s="46"/>
      <c r="H41" s="46"/>
      <c r="I41" s="46"/>
    </row>
  </sheetData>
  <mergeCells count="8">
    <mergeCell ref="A14:A18"/>
    <mergeCell ref="A19:A23"/>
    <mergeCell ref="A24:A29"/>
    <mergeCell ref="A30:A33"/>
    <mergeCell ref="A35:A37"/>
    <mergeCell ref="A2:A5"/>
    <mergeCell ref="A6:A9"/>
    <mergeCell ref="A10:A13"/>
  </mergeCells>
  <conditionalFormatting sqref="C2:H37">
    <cfRule type="colorScale" priority="1">
      <colorScale>
        <cfvo type="num" val="1"/>
        <cfvo type="num" val="3"/>
        <cfvo type="num" val="5"/>
        <color rgb="FFFF6B6B"/>
        <color rgb="FFFFD93D"/>
        <color rgb="FF6BCB77"/>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Questioner-Results&amp;Assesment</vt:lpstr>
      <vt:lpstr>ResponseHeatmap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Jaleh SHOSHTARIAN MALAK</cp:lastModifiedBy>
  <dcterms:created xsi:type="dcterms:W3CDTF">2026-05-08T08:18:18Z</dcterms:created>
  <dcterms:modified xsi:type="dcterms:W3CDTF">2026-05-08T12:23:32Z</dcterms:modified>
</cp:coreProperties>
</file>