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ummary_results" sheetId="1" r:id="rId1"/>
    <sheet name="z-test for RTIs" sheetId="2" r:id="rId2"/>
  </sheets>
  <calcPr calcId="144525"/>
</workbook>
</file>

<file path=xl/calcChain.xml><?xml version="1.0" encoding="utf-8"?>
<calcChain xmlns="http://schemas.openxmlformats.org/spreadsheetml/2006/main">
  <c r="I12" i="2" l="1"/>
  <c r="I13" i="2" s="1"/>
  <c r="I11" i="2"/>
  <c r="I9" i="2"/>
  <c r="I7" i="2"/>
  <c r="I10" i="2" s="1"/>
  <c r="I14" i="2" s="1"/>
  <c r="I15" i="2" s="1"/>
  <c r="J5" i="2"/>
  <c r="I5" i="2"/>
  <c r="I51" i="1"/>
  <c r="H51" i="1"/>
  <c r="G51" i="1"/>
  <c r="F51" i="1"/>
  <c r="E51" i="1"/>
  <c r="D51" i="1"/>
  <c r="I39" i="1"/>
  <c r="H39" i="1"/>
  <c r="G39" i="1"/>
  <c r="F39" i="1"/>
  <c r="E39" i="1"/>
  <c r="D39" i="1"/>
  <c r="I27" i="1"/>
  <c r="H27" i="1"/>
  <c r="G27" i="1"/>
  <c r="F27" i="1"/>
  <c r="E27" i="1"/>
  <c r="D27" i="1"/>
  <c r="I15" i="1"/>
  <c r="H15" i="1"/>
  <c r="G15" i="1"/>
  <c r="F15" i="1"/>
  <c r="E15" i="1"/>
  <c r="D15" i="1"/>
  <c r="I16" i="2" l="1"/>
</calcChain>
</file>

<file path=xl/sharedStrings.xml><?xml version="1.0" encoding="utf-8"?>
<sst xmlns="http://schemas.openxmlformats.org/spreadsheetml/2006/main" count="69" uniqueCount="36">
  <si>
    <t>Facility name</t>
  </si>
  <si>
    <t>Tot no. of children served BCG vaccine</t>
  </si>
  <si>
    <t>Tot no. of RTI seen</t>
  </si>
  <si>
    <t>Tot no. of patients (for all purposes) seen</t>
  </si>
  <si>
    <t>Tot no. of antenatal visits recorded</t>
  </si>
  <si>
    <t>Tot no. of RDT for malaria recorded</t>
  </si>
  <si>
    <t>Tot no. of births recorded</t>
  </si>
  <si>
    <t>Police clinic</t>
  </si>
  <si>
    <t>Year</t>
  </si>
  <si>
    <t>First Mercy</t>
  </si>
  <si>
    <t>Isolo CHC</t>
  </si>
  <si>
    <t>Arakale CHC</t>
  </si>
  <si>
    <t>Danjuma</t>
  </si>
  <si>
    <t>Orita Obele BHC</t>
  </si>
  <si>
    <t>Oke Aro</t>
  </si>
  <si>
    <t>Oke Ijebu</t>
  </si>
  <si>
    <t>Adegbola</t>
  </si>
  <si>
    <t>Totals</t>
  </si>
  <si>
    <t>LGA</t>
  </si>
  <si>
    <t>Year 2021</t>
  </si>
  <si>
    <t>Year 2019</t>
  </si>
  <si>
    <t>RTIs seen</t>
  </si>
  <si>
    <t>Tot Patients</t>
  </si>
  <si>
    <t>Proportion of RTIs</t>
  </si>
  <si>
    <t>Tot prop</t>
  </si>
  <si>
    <t xml:space="preserve">(p1 -p2)-0 = </t>
  </si>
  <si>
    <t xml:space="preserve">P(1-P) = </t>
  </si>
  <si>
    <t xml:space="preserve">1/n1 = </t>
  </si>
  <si>
    <t xml:space="preserve">1/n2 = </t>
  </si>
  <si>
    <t xml:space="preserve">1/n1+1/n2 = </t>
  </si>
  <si>
    <t xml:space="preserve">NOW, numerator = </t>
  </si>
  <si>
    <t xml:space="preserve">Square root of denominator = </t>
  </si>
  <si>
    <t>Numerator over denominator</t>
  </si>
  <si>
    <t>S/N</t>
  </si>
  <si>
    <t>Z-test for proportions (RTI cases seen)</t>
  </si>
  <si>
    <t>Figure1: Detailed results obtained from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</si>
</sst>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"/>
      <scheme val="minor"/>
    </font>
    <font>
      <b/>
      <sz val="10"/>
      <color theme="0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b/>
      <sz val="10"/>
      <color theme="1"/>
      <name val="Calibri"/>
      <family val="2"/>
      <charset val="1"/>
      <scheme val="minor"/>
    </font>
    <font>
      <b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vertical="center" wrapText="1"/>
    </xf>
    <xf numFmtId="0" fontId="2" fillId="0" borderId="0" xfId="0" applyFont="1"/>
    <xf numFmtId="0" fontId="3" fillId="0" borderId="0" xfId="0" applyFont="1" applyFill="1" applyBorder="1" applyAlignment="1">
      <alignment vertical="center" wrapText="1"/>
    </xf>
    <xf numFmtId="0" fontId="2" fillId="2" borderId="0" xfId="0" applyFont="1" applyFill="1"/>
    <xf numFmtId="0" fontId="3" fillId="2" borderId="0" xfId="0" applyFont="1" applyFill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workbookViewId="0">
      <selection activeCell="J11" sqref="J11"/>
    </sheetView>
  </sheetViews>
  <sheetFormatPr defaultRowHeight="12.75" x14ac:dyDescent="0.2"/>
  <cols>
    <col min="1" max="1" width="5.140625" style="3" customWidth="1"/>
    <col min="2" max="2" width="6" style="3" customWidth="1"/>
    <col min="3" max="3" width="11.140625" style="3" customWidth="1"/>
    <col min="4" max="4" width="9.140625" style="3"/>
    <col min="5" max="5" width="9.5703125" style="3" customWidth="1"/>
    <col min="6" max="6" width="10.42578125" style="3" customWidth="1"/>
    <col min="7" max="16384" width="9.140625" style="3"/>
  </cols>
  <sheetData>
    <row r="1" spans="1:12" x14ac:dyDescent="0.2">
      <c r="B1" s="9" t="s">
        <v>35</v>
      </c>
    </row>
    <row r="3" spans="1:12" ht="63.75" x14ac:dyDescent="0.2">
      <c r="A3" s="1" t="s">
        <v>33</v>
      </c>
      <c r="B3" s="1" t="s">
        <v>8</v>
      </c>
      <c r="C3" s="1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L3" s="4"/>
    </row>
    <row r="4" spans="1:12" x14ac:dyDescent="0.2">
      <c r="A4" s="3">
        <v>1</v>
      </c>
      <c r="B4" s="3">
        <v>2018</v>
      </c>
      <c r="C4" s="3" t="s">
        <v>7</v>
      </c>
      <c r="D4" s="3">
        <v>275</v>
      </c>
      <c r="E4" s="3">
        <v>201</v>
      </c>
      <c r="F4" s="3">
        <v>10427</v>
      </c>
      <c r="G4" s="3">
        <v>1355</v>
      </c>
      <c r="H4" s="3">
        <v>959</v>
      </c>
      <c r="I4" s="3">
        <v>208</v>
      </c>
    </row>
    <row r="5" spans="1:12" x14ac:dyDescent="0.2">
      <c r="A5" s="3">
        <v>2</v>
      </c>
      <c r="C5" s="3" t="s">
        <v>9</v>
      </c>
      <c r="D5" s="3">
        <v>0</v>
      </c>
      <c r="E5" s="3">
        <v>86</v>
      </c>
      <c r="F5" s="3">
        <v>1596</v>
      </c>
      <c r="G5" s="3">
        <v>679</v>
      </c>
      <c r="H5" s="3">
        <v>0</v>
      </c>
      <c r="I5" s="3">
        <v>89</v>
      </c>
    </row>
    <row r="6" spans="1:12" x14ac:dyDescent="0.2">
      <c r="A6" s="3">
        <v>3</v>
      </c>
      <c r="C6" s="3" t="s">
        <v>10</v>
      </c>
      <c r="D6" s="3">
        <v>255</v>
      </c>
      <c r="E6" s="3">
        <v>111</v>
      </c>
      <c r="F6" s="3">
        <v>4188</v>
      </c>
      <c r="G6" s="3">
        <v>1027</v>
      </c>
      <c r="H6" s="3">
        <v>711</v>
      </c>
      <c r="I6" s="3">
        <v>180</v>
      </c>
    </row>
    <row r="7" spans="1:12" x14ac:dyDescent="0.2">
      <c r="A7" s="3">
        <v>4</v>
      </c>
      <c r="C7" s="3" t="s">
        <v>11</v>
      </c>
      <c r="D7" s="3">
        <v>1188</v>
      </c>
      <c r="E7" s="3">
        <v>210</v>
      </c>
      <c r="F7" s="3">
        <v>14962</v>
      </c>
      <c r="G7" s="3">
        <v>4191</v>
      </c>
      <c r="H7" s="3">
        <v>2218</v>
      </c>
      <c r="I7" s="3">
        <v>659</v>
      </c>
    </row>
    <row r="8" spans="1:12" x14ac:dyDescent="0.2">
      <c r="A8" s="3">
        <v>5</v>
      </c>
      <c r="C8" s="3" t="s">
        <v>12</v>
      </c>
      <c r="D8" s="3">
        <v>138</v>
      </c>
      <c r="E8" s="3">
        <v>83</v>
      </c>
      <c r="F8" s="3">
        <v>1273</v>
      </c>
      <c r="G8" s="3">
        <v>336</v>
      </c>
      <c r="H8" s="3">
        <v>411</v>
      </c>
      <c r="I8" s="3">
        <v>68</v>
      </c>
    </row>
    <row r="9" spans="1:12" x14ac:dyDescent="0.2">
      <c r="A9" s="3">
        <v>6</v>
      </c>
      <c r="C9" s="3" t="s">
        <v>13</v>
      </c>
      <c r="D9" s="3">
        <v>138</v>
      </c>
      <c r="E9" s="3">
        <v>83</v>
      </c>
      <c r="F9" s="3">
        <v>1483</v>
      </c>
      <c r="G9" s="3">
        <v>336</v>
      </c>
      <c r="H9" s="3">
        <v>411</v>
      </c>
      <c r="I9" s="3">
        <v>68</v>
      </c>
    </row>
    <row r="10" spans="1:12" x14ac:dyDescent="0.2">
      <c r="A10" s="3">
        <v>7</v>
      </c>
      <c r="C10" s="3" t="s">
        <v>14</v>
      </c>
      <c r="D10" s="3">
        <v>273</v>
      </c>
      <c r="E10" s="3">
        <v>71</v>
      </c>
      <c r="F10" s="3">
        <v>2796</v>
      </c>
      <c r="G10" s="3">
        <v>838</v>
      </c>
      <c r="H10" s="3">
        <v>223</v>
      </c>
      <c r="I10" s="3">
        <v>115</v>
      </c>
    </row>
    <row r="11" spans="1:12" x14ac:dyDescent="0.2">
      <c r="A11" s="3">
        <v>8</v>
      </c>
      <c r="C11" s="3" t="s">
        <v>15</v>
      </c>
      <c r="D11" s="3">
        <v>188</v>
      </c>
      <c r="E11" s="3">
        <v>67</v>
      </c>
      <c r="F11" s="3">
        <v>2867</v>
      </c>
      <c r="G11" s="3">
        <v>476</v>
      </c>
      <c r="H11" s="3">
        <v>920</v>
      </c>
      <c r="I11" s="3">
        <v>91</v>
      </c>
    </row>
    <row r="12" spans="1:12" x14ac:dyDescent="0.2">
      <c r="A12" s="3">
        <v>9</v>
      </c>
      <c r="C12" s="3" t="s">
        <v>16</v>
      </c>
      <c r="D12" s="3">
        <v>242</v>
      </c>
      <c r="E12" s="3">
        <v>97</v>
      </c>
      <c r="F12" s="3">
        <v>2853</v>
      </c>
      <c r="G12" s="3">
        <v>644</v>
      </c>
      <c r="H12" s="3">
        <v>477</v>
      </c>
      <c r="I12" s="3">
        <v>74</v>
      </c>
    </row>
    <row r="13" spans="1:12" x14ac:dyDescent="0.2">
      <c r="A13" s="3">
        <v>10</v>
      </c>
    </row>
    <row r="14" spans="1:12" x14ac:dyDescent="0.2">
      <c r="A14" s="3">
        <v>11</v>
      </c>
    </row>
    <row r="15" spans="1:12" x14ac:dyDescent="0.2">
      <c r="A15" s="5" t="s">
        <v>17</v>
      </c>
      <c r="B15" s="5"/>
      <c r="C15" s="5" t="s">
        <v>18</v>
      </c>
      <c r="D15" s="6">
        <f t="shared" ref="D15:I15" si="0">SUM(D4:D14)</f>
        <v>2697</v>
      </c>
      <c r="E15" s="6">
        <f t="shared" si="0"/>
        <v>1009</v>
      </c>
      <c r="F15" s="6">
        <f t="shared" si="0"/>
        <v>42445</v>
      </c>
      <c r="G15" s="6">
        <f t="shared" si="0"/>
        <v>9882</v>
      </c>
      <c r="H15" s="6">
        <f t="shared" si="0"/>
        <v>6330</v>
      </c>
      <c r="I15" s="6">
        <f t="shared" si="0"/>
        <v>1552</v>
      </c>
    </row>
    <row r="16" spans="1:12" x14ac:dyDescent="0.2">
      <c r="A16" s="3">
        <v>1</v>
      </c>
      <c r="B16" s="3">
        <v>2019</v>
      </c>
      <c r="C16" s="3" t="s">
        <v>7</v>
      </c>
      <c r="D16" s="3">
        <v>202</v>
      </c>
      <c r="E16" s="3">
        <v>268</v>
      </c>
      <c r="F16" s="3">
        <v>9661</v>
      </c>
      <c r="G16" s="3">
        <v>2028</v>
      </c>
      <c r="H16" s="3">
        <v>1990</v>
      </c>
      <c r="I16" s="3">
        <v>202</v>
      </c>
    </row>
    <row r="17" spans="1:9" x14ac:dyDescent="0.2">
      <c r="A17" s="3">
        <v>2</v>
      </c>
      <c r="C17" s="3" t="s">
        <v>9</v>
      </c>
      <c r="D17" s="3">
        <v>0</v>
      </c>
      <c r="E17" s="3">
        <v>108</v>
      </c>
      <c r="F17" s="3">
        <v>1691</v>
      </c>
      <c r="G17" s="3">
        <v>564</v>
      </c>
      <c r="H17" s="3">
        <v>0</v>
      </c>
      <c r="I17" s="3">
        <v>73</v>
      </c>
    </row>
    <row r="18" spans="1:9" x14ac:dyDescent="0.2">
      <c r="A18" s="3">
        <v>3</v>
      </c>
      <c r="C18" s="3" t="s">
        <v>10</v>
      </c>
      <c r="D18" s="3">
        <v>290</v>
      </c>
      <c r="E18" s="3">
        <v>78</v>
      </c>
      <c r="F18" s="3">
        <v>5069</v>
      </c>
      <c r="G18" s="3">
        <v>1177</v>
      </c>
      <c r="H18" s="3">
        <v>708</v>
      </c>
      <c r="I18" s="3">
        <v>127</v>
      </c>
    </row>
    <row r="19" spans="1:9" x14ac:dyDescent="0.2">
      <c r="A19" s="3">
        <v>4</v>
      </c>
      <c r="C19" s="3" t="s">
        <v>11</v>
      </c>
      <c r="D19" s="3">
        <v>1033</v>
      </c>
      <c r="E19" s="3">
        <v>154</v>
      </c>
      <c r="F19" s="3">
        <v>16375</v>
      </c>
      <c r="G19" s="3">
        <v>4231</v>
      </c>
      <c r="H19" s="3">
        <v>2325</v>
      </c>
      <c r="I19" s="3">
        <v>533</v>
      </c>
    </row>
    <row r="20" spans="1:9" x14ac:dyDescent="0.2">
      <c r="A20" s="3">
        <v>5</v>
      </c>
      <c r="C20" s="3" t="s">
        <v>12</v>
      </c>
      <c r="D20" s="3">
        <v>88</v>
      </c>
      <c r="E20" s="3">
        <v>105</v>
      </c>
      <c r="F20" s="3">
        <v>1416</v>
      </c>
      <c r="G20" s="3">
        <v>315</v>
      </c>
      <c r="H20" s="3">
        <v>259</v>
      </c>
      <c r="I20" s="3">
        <v>40</v>
      </c>
    </row>
    <row r="21" spans="1:9" x14ac:dyDescent="0.2">
      <c r="A21" s="3">
        <v>6</v>
      </c>
      <c r="C21" s="3" t="s">
        <v>13</v>
      </c>
      <c r="D21" s="3">
        <v>88</v>
      </c>
      <c r="E21" s="3">
        <v>105</v>
      </c>
      <c r="F21" s="3">
        <v>1416</v>
      </c>
      <c r="G21" s="3">
        <v>315</v>
      </c>
      <c r="H21" s="3">
        <v>259</v>
      </c>
      <c r="I21" s="3">
        <v>40</v>
      </c>
    </row>
    <row r="22" spans="1:9" x14ac:dyDescent="0.2">
      <c r="A22" s="3">
        <v>7</v>
      </c>
      <c r="C22" s="3" t="s">
        <v>14</v>
      </c>
      <c r="D22" s="3">
        <v>191</v>
      </c>
      <c r="E22" s="3">
        <v>55</v>
      </c>
      <c r="F22" s="3">
        <v>2844</v>
      </c>
      <c r="G22" s="3">
        <v>942</v>
      </c>
      <c r="H22" s="3">
        <v>300</v>
      </c>
      <c r="I22" s="3">
        <v>107</v>
      </c>
    </row>
    <row r="23" spans="1:9" x14ac:dyDescent="0.2">
      <c r="A23" s="3">
        <v>8</v>
      </c>
      <c r="C23" s="3" t="s">
        <v>15</v>
      </c>
      <c r="D23" s="3">
        <v>164</v>
      </c>
      <c r="E23" s="3">
        <v>59</v>
      </c>
      <c r="F23" s="3">
        <v>3399</v>
      </c>
      <c r="G23" s="3">
        <v>666</v>
      </c>
      <c r="H23" s="3">
        <v>705</v>
      </c>
      <c r="I23" s="3">
        <v>85</v>
      </c>
    </row>
    <row r="24" spans="1:9" x14ac:dyDescent="0.2">
      <c r="A24" s="3">
        <v>9</v>
      </c>
      <c r="C24" s="3" t="s">
        <v>16</v>
      </c>
      <c r="D24" s="3">
        <v>165</v>
      </c>
      <c r="E24" s="3">
        <v>110</v>
      </c>
      <c r="F24" s="3">
        <v>2663</v>
      </c>
      <c r="G24" s="3">
        <v>573</v>
      </c>
      <c r="H24" s="3">
        <v>403</v>
      </c>
      <c r="I24" s="3">
        <v>62</v>
      </c>
    </row>
    <row r="25" spans="1:9" x14ac:dyDescent="0.2">
      <c r="A25" s="3">
        <v>10</v>
      </c>
    </row>
    <row r="26" spans="1:9" x14ac:dyDescent="0.2">
      <c r="A26" s="3">
        <v>11</v>
      </c>
    </row>
    <row r="27" spans="1:9" x14ac:dyDescent="0.2">
      <c r="A27" s="5" t="s">
        <v>17</v>
      </c>
      <c r="B27" s="5"/>
      <c r="C27" s="5" t="s">
        <v>18</v>
      </c>
      <c r="D27" s="6">
        <f t="shared" ref="D27:I27" si="1">SUM(D16:D26)</f>
        <v>2221</v>
      </c>
      <c r="E27" s="6">
        <f t="shared" si="1"/>
        <v>1042</v>
      </c>
      <c r="F27" s="6">
        <f t="shared" si="1"/>
        <v>44534</v>
      </c>
      <c r="G27" s="6">
        <f t="shared" si="1"/>
        <v>10811</v>
      </c>
      <c r="H27" s="6">
        <f t="shared" si="1"/>
        <v>6949</v>
      </c>
      <c r="I27" s="6">
        <f t="shared" si="1"/>
        <v>1269</v>
      </c>
    </row>
    <row r="28" spans="1:9" x14ac:dyDescent="0.2">
      <c r="A28" s="3">
        <v>1</v>
      </c>
      <c r="B28" s="3">
        <v>2020</v>
      </c>
      <c r="C28" s="3" t="s">
        <v>7</v>
      </c>
      <c r="D28" s="3">
        <v>141</v>
      </c>
      <c r="E28" s="3">
        <v>108</v>
      </c>
      <c r="F28" s="3">
        <v>8529</v>
      </c>
      <c r="G28" s="3">
        <v>939</v>
      </c>
      <c r="H28" s="3">
        <v>2886</v>
      </c>
      <c r="I28" s="3">
        <v>127</v>
      </c>
    </row>
    <row r="29" spans="1:9" x14ac:dyDescent="0.2">
      <c r="A29" s="3">
        <v>2</v>
      </c>
      <c r="C29" s="3" t="s">
        <v>12</v>
      </c>
      <c r="D29" s="3">
        <v>0</v>
      </c>
      <c r="E29" s="3">
        <v>92</v>
      </c>
      <c r="F29" s="3">
        <v>1951</v>
      </c>
      <c r="G29" s="3">
        <v>578</v>
      </c>
      <c r="H29" s="3">
        <v>0</v>
      </c>
      <c r="I29" s="3">
        <v>90</v>
      </c>
    </row>
    <row r="30" spans="1:9" x14ac:dyDescent="0.2">
      <c r="A30" s="3">
        <v>3</v>
      </c>
      <c r="C30" s="3" t="s">
        <v>10</v>
      </c>
      <c r="D30" s="3">
        <v>277</v>
      </c>
      <c r="E30" s="3">
        <v>78</v>
      </c>
      <c r="F30" s="3">
        <v>4987</v>
      </c>
      <c r="G30" s="3">
        <v>1428</v>
      </c>
      <c r="H30" s="3">
        <v>402</v>
      </c>
      <c r="I30" s="3">
        <v>141</v>
      </c>
    </row>
    <row r="31" spans="1:9" x14ac:dyDescent="0.2">
      <c r="A31" s="3">
        <v>4</v>
      </c>
      <c r="C31" s="3" t="s">
        <v>11</v>
      </c>
      <c r="D31" s="3">
        <v>866</v>
      </c>
      <c r="E31" s="3">
        <v>157</v>
      </c>
      <c r="F31" s="3">
        <v>12880</v>
      </c>
      <c r="G31" s="3">
        <v>3093</v>
      </c>
      <c r="H31" s="3">
        <v>1323</v>
      </c>
      <c r="I31" s="3">
        <v>783</v>
      </c>
    </row>
    <row r="32" spans="1:9" x14ac:dyDescent="0.2">
      <c r="A32" s="3">
        <v>5</v>
      </c>
      <c r="C32" s="3" t="s">
        <v>12</v>
      </c>
      <c r="D32" s="3">
        <v>98</v>
      </c>
      <c r="E32" s="3">
        <v>62</v>
      </c>
      <c r="F32" s="3">
        <v>1644</v>
      </c>
      <c r="G32" s="3">
        <v>565</v>
      </c>
      <c r="H32" s="3">
        <v>237</v>
      </c>
      <c r="I32" s="3">
        <v>43</v>
      </c>
    </row>
    <row r="33" spans="1:9" x14ac:dyDescent="0.2">
      <c r="A33" s="3">
        <v>6</v>
      </c>
      <c r="C33" s="3" t="s">
        <v>13</v>
      </c>
      <c r="D33" s="3">
        <v>98</v>
      </c>
      <c r="E33" s="3">
        <v>62</v>
      </c>
      <c r="F33" s="3">
        <v>1644</v>
      </c>
      <c r="G33" s="3">
        <v>565</v>
      </c>
      <c r="H33" s="3">
        <v>237</v>
      </c>
      <c r="I33" s="3">
        <v>43</v>
      </c>
    </row>
    <row r="34" spans="1:9" x14ac:dyDescent="0.2">
      <c r="A34" s="3">
        <v>7</v>
      </c>
      <c r="C34" s="3" t="s">
        <v>14</v>
      </c>
      <c r="D34" s="3">
        <v>147</v>
      </c>
      <c r="E34" s="3">
        <v>67</v>
      </c>
      <c r="F34" s="3">
        <v>2484</v>
      </c>
      <c r="G34" s="3">
        <v>918</v>
      </c>
      <c r="H34" s="3">
        <v>198</v>
      </c>
      <c r="I34" s="3">
        <v>73</v>
      </c>
    </row>
    <row r="35" spans="1:9" x14ac:dyDescent="0.2">
      <c r="A35" s="3">
        <v>8</v>
      </c>
      <c r="C35" s="3" t="s">
        <v>15</v>
      </c>
      <c r="D35" s="3">
        <v>159</v>
      </c>
      <c r="E35" s="3">
        <v>88</v>
      </c>
      <c r="F35" s="3">
        <v>3027</v>
      </c>
      <c r="G35" s="3">
        <v>835</v>
      </c>
      <c r="H35" s="3">
        <v>369</v>
      </c>
      <c r="I35" s="3">
        <v>125</v>
      </c>
    </row>
    <row r="36" spans="1:9" x14ac:dyDescent="0.2">
      <c r="A36" s="3">
        <v>9</v>
      </c>
      <c r="C36" s="3" t="s">
        <v>16</v>
      </c>
      <c r="D36" s="3">
        <v>157</v>
      </c>
      <c r="E36" s="3">
        <v>98</v>
      </c>
      <c r="F36" s="3">
        <v>2417</v>
      </c>
      <c r="G36" s="3">
        <v>567</v>
      </c>
      <c r="H36" s="3">
        <v>440</v>
      </c>
      <c r="I36" s="3">
        <v>64</v>
      </c>
    </row>
    <row r="37" spans="1:9" x14ac:dyDescent="0.2">
      <c r="A37" s="3">
        <v>10</v>
      </c>
    </row>
    <row r="38" spans="1:9" x14ac:dyDescent="0.2">
      <c r="A38" s="3">
        <v>11</v>
      </c>
    </row>
    <row r="39" spans="1:9" x14ac:dyDescent="0.2">
      <c r="A39" s="5" t="s">
        <v>17</v>
      </c>
      <c r="B39" s="5"/>
      <c r="C39" s="5" t="s">
        <v>18</v>
      </c>
      <c r="D39" s="6">
        <f t="shared" ref="D39:I39" si="2">SUM(D28:D38)</f>
        <v>1943</v>
      </c>
      <c r="E39" s="6">
        <f t="shared" si="2"/>
        <v>812</v>
      </c>
      <c r="F39" s="6">
        <f t="shared" si="2"/>
        <v>39563</v>
      </c>
      <c r="G39" s="6">
        <f t="shared" si="2"/>
        <v>9488</v>
      </c>
      <c r="H39" s="6">
        <f t="shared" si="2"/>
        <v>6092</v>
      </c>
      <c r="I39" s="6">
        <f t="shared" si="2"/>
        <v>1489</v>
      </c>
    </row>
    <row r="40" spans="1:9" x14ac:dyDescent="0.2">
      <c r="A40" s="3">
        <v>1</v>
      </c>
      <c r="B40" s="3">
        <v>2021</v>
      </c>
      <c r="C40" s="3" t="s">
        <v>7</v>
      </c>
      <c r="D40" s="3">
        <v>192</v>
      </c>
      <c r="E40" s="3">
        <v>404</v>
      </c>
      <c r="F40" s="3">
        <v>8719</v>
      </c>
      <c r="G40" s="3">
        <v>1075</v>
      </c>
      <c r="H40" s="3">
        <v>2202</v>
      </c>
      <c r="I40" s="3">
        <v>191</v>
      </c>
    </row>
    <row r="41" spans="1:9" x14ac:dyDescent="0.2">
      <c r="A41" s="3">
        <v>2</v>
      </c>
      <c r="C41" s="3" t="s">
        <v>12</v>
      </c>
      <c r="D41" s="3">
        <v>0</v>
      </c>
      <c r="E41" s="3">
        <v>92</v>
      </c>
      <c r="F41" s="3">
        <v>864</v>
      </c>
      <c r="G41" s="3">
        <v>270</v>
      </c>
      <c r="H41" s="3">
        <v>0</v>
      </c>
      <c r="I41" s="3">
        <v>69</v>
      </c>
    </row>
    <row r="42" spans="1:9" x14ac:dyDescent="0.2">
      <c r="A42" s="3">
        <v>3</v>
      </c>
      <c r="C42" s="3" t="s">
        <v>10</v>
      </c>
      <c r="D42" s="3">
        <v>491</v>
      </c>
      <c r="E42" s="3">
        <v>147</v>
      </c>
      <c r="F42" s="3">
        <v>8624</v>
      </c>
      <c r="G42" s="3">
        <v>2301</v>
      </c>
      <c r="H42" s="3">
        <v>732</v>
      </c>
      <c r="I42" s="3">
        <v>238</v>
      </c>
    </row>
    <row r="43" spans="1:9" x14ac:dyDescent="0.2">
      <c r="A43" s="3">
        <v>4</v>
      </c>
      <c r="C43" s="3" t="s">
        <v>11</v>
      </c>
      <c r="D43" s="3">
        <v>666</v>
      </c>
      <c r="E43" s="3">
        <v>137</v>
      </c>
      <c r="F43" s="3">
        <v>9710</v>
      </c>
      <c r="G43" s="3">
        <v>2957</v>
      </c>
      <c r="H43" s="3">
        <v>715</v>
      </c>
      <c r="I43" s="3">
        <v>315</v>
      </c>
    </row>
    <row r="44" spans="1:9" x14ac:dyDescent="0.2">
      <c r="A44" s="3">
        <v>5</v>
      </c>
      <c r="C44" s="3" t="s">
        <v>12</v>
      </c>
      <c r="D44" s="3">
        <v>60</v>
      </c>
      <c r="E44" s="3">
        <v>56</v>
      </c>
      <c r="F44" s="3">
        <v>1331</v>
      </c>
      <c r="G44" s="3">
        <v>361</v>
      </c>
      <c r="H44" s="3">
        <v>224</v>
      </c>
      <c r="I44" s="3">
        <v>32</v>
      </c>
    </row>
    <row r="45" spans="1:9" x14ac:dyDescent="0.2">
      <c r="A45" s="3">
        <v>6</v>
      </c>
      <c r="C45" s="3" t="s">
        <v>13</v>
      </c>
      <c r="D45" s="3">
        <v>60</v>
      </c>
      <c r="E45" s="3">
        <v>56</v>
      </c>
      <c r="F45" s="3">
        <v>1331</v>
      </c>
      <c r="G45" s="3">
        <v>361</v>
      </c>
      <c r="H45" s="3">
        <v>224</v>
      </c>
      <c r="I45" s="3">
        <v>32</v>
      </c>
    </row>
    <row r="46" spans="1:9" x14ac:dyDescent="0.2">
      <c r="A46" s="3">
        <v>7</v>
      </c>
      <c r="C46" s="3" t="s">
        <v>14</v>
      </c>
      <c r="D46" s="3">
        <v>137</v>
      </c>
      <c r="E46" s="3">
        <v>55</v>
      </c>
      <c r="F46" s="3">
        <v>2230</v>
      </c>
      <c r="G46" s="3">
        <v>706</v>
      </c>
      <c r="H46" s="3">
        <v>75</v>
      </c>
      <c r="I46" s="3">
        <v>68</v>
      </c>
    </row>
    <row r="47" spans="1:9" x14ac:dyDescent="0.2">
      <c r="A47" s="3">
        <v>8</v>
      </c>
      <c r="C47" s="3" t="s">
        <v>15</v>
      </c>
      <c r="D47" s="3">
        <v>160</v>
      </c>
      <c r="E47" s="3">
        <v>61</v>
      </c>
      <c r="F47" s="3">
        <v>3414</v>
      </c>
      <c r="G47" s="3">
        <v>967</v>
      </c>
      <c r="H47" s="3">
        <v>603</v>
      </c>
      <c r="I47" s="3">
        <v>85</v>
      </c>
    </row>
    <row r="48" spans="1:9" x14ac:dyDescent="0.2">
      <c r="A48" s="3">
        <v>9</v>
      </c>
      <c r="C48" s="3" t="s">
        <v>16</v>
      </c>
      <c r="D48" s="3">
        <v>95</v>
      </c>
      <c r="E48" s="3">
        <v>83</v>
      </c>
      <c r="F48" s="3">
        <v>1760</v>
      </c>
      <c r="G48" s="3">
        <v>356</v>
      </c>
      <c r="H48" s="3">
        <v>281</v>
      </c>
      <c r="I48" s="3">
        <v>38</v>
      </c>
    </row>
    <row r="49" spans="1:9" x14ac:dyDescent="0.2">
      <c r="A49" s="3">
        <v>10</v>
      </c>
    </row>
    <row r="50" spans="1:9" x14ac:dyDescent="0.2">
      <c r="A50" s="3">
        <v>11</v>
      </c>
    </row>
    <row r="51" spans="1:9" x14ac:dyDescent="0.2">
      <c r="A51" s="5" t="s">
        <v>17</v>
      </c>
      <c r="B51" s="5"/>
      <c r="C51" s="5" t="s">
        <v>18</v>
      </c>
      <c r="D51" s="6">
        <f t="shared" ref="D51:I51" si="3">SUM(D40:D50)</f>
        <v>1861</v>
      </c>
      <c r="E51" s="6">
        <f t="shared" si="3"/>
        <v>1091</v>
      </c>
      <c r="F51" s="6">
        <f t="shared" si="3"/>
        <v>37983</v>
      </c>
      <c r="G51" s="6">
        <f t="shared" si="3"/>
        <v>9354</v>
      </c>
      <c r="H51" s="6">
        <f t="shared" si="3"/>
        <v>5056</v>
      </c>
      <c r="I51" s="6">
        <f t="shared" si="3"/>
        <v>1068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:K16"/>
  <sheetViews>
    <sheetView workbookViewId="0">
      <selection activeCell="J15" sqref="J15"/>
    </sheetView>
  </sheetViews>
  <sheetFormatPr defaultRowHeight="15" x14ac:dyDescent="0.25"/>
  <cols>
    <col min="2" max="2" width="11.7109375" customWidth="1"/>
    <col min="8" max="8" width="24.85546875" customWidth="1"/>
    <col min="9" max="9" width="18.5703125" customWidth="1"/>
    <col min="10" max="10" width="15.42578125" customWidth="1"/>
  </cols>
  <sheetData>
    <row r="1" spans="8:11" x14ac:dyDescent="0.25">
      <c r="H1" s="7" t="s">
        <v>34</v>
      </c>
    </row>
    <row r="2" spans="8:11" x14ac:dyDescent="0.25">
      <c r="I2" s="8" t="s">
        <v>20</v>
      </c>
      <c r="J2" s="8" t="s">
        <v>19</v>
      </c>
    </row>
    <row r="3" spans="8:11" x14ac:dyDescent="0.25">
      <c r="H3" t="s">
        <v>21</v>
      </c>
      <c r="I3">
        <v>1042</v>
      </c>
      <c r="J3">
        <v>1091</v>
      </c>
    </row>
    <row r="4" spans="8:11" x14ac:dyDescent="0.25">
      <c r="H4" t="s">
        <v>22</v>
      </c>
      <c r="I4">
        <v>42445</v>
      </c>
      <c r="J4">
        <v>37983</v>
      </c>
    </row>
    <row r="5" spans="8:11" x14ac:dyDescent="0.25">
      <c r="H5" t="s">
        <v>23</v>
      </c>
      <c r="I5">
        <f>I3/I4</f>
        <v>2.4549416892449053E-2</v>
      </c>
      <c r="J5">
        <f>J3/J4</f>
        <v>2.8723376247268517E-2</v>
      </c>
    </row>
    <row r="7" spans="8:11" x14ac:dyDescent="0.25">
      <c r="H7" t="s">
        <v>24</v>
      </c>
      <c r="I7">
        <f>(I3+J3)/(I4+J4)</f>
        <v>2.6520614711294573E-2</v>
      </c>
    </row>
    <row r="9" spans="8:11" x14ac:dyDescent="0.25">
      <c r="H9" t="s">
        <v>25</v>
      </c>
      <c r="I9">
        <f>(J5-I5)-0</f>
        <v>4.1739593548194634E-3</v>
      </c>
    </row>
    <row r="10" spans="8:11" x14ac:dyDescent="0.25">
      <c r="H10" t="s">
        <v>26</v>
      </c>
      <c r="I10">
        <f>I7*(1-I7)</f>
        <v>2.5817271706629639E-2</v>
      </c>
      <c r="K10">
        <v>4</v>
      </c>
    </row>
    <row r="11" spans="8:11" x14ac:dyDescent="0.25">
      <c r="H11" t="s">
        <v>27</v>
      </c>
      <c r="I11">
        <f>1/I4</f>
        <v>2.3559901048415597E-5</v>
      </c>
    </row>
    <row r="12" spans="8:11" x14ac:dyDescent="0.25">
      <c r="H12" t="s">
        <v>28</v>
      </c>
      <c r="I12">
        <f>1/J4</f>
        <v>2.6327567596029802E-5</v>
      </c>
    </row>
    <row r="13" spans="8:11" x14ac:dyDescent="0.25">
      <c r="H13" t="s">
        <v>29</v>
      </c>
      <c r="I13">
        <f>I11+I12</f>
        <v>4.9887468644445399E-5</v>
      </c>
    </row>
    <row r="14" spans="8:11" x14ac:dyDescent="0.25">
      <c r="H14" t="s">
        <v>30</v>
      </c>
      <c r="I14">
        <f>I10*I13</f>
        <v>1.2879583327496136E-6</v>
      </c>
    </row>
    <row r="15" spans="8:11" x14ac:dyDescent="0.25">
      <c r="H15" t="s">
        <v>31</v>
      </c>
      <c r="I15">
        <f>SQRT(I14)</f>
        <v>1.1348825193603141E-3</v>
      </c>
    </row>
    <row r="16" spans="8:11" x14ac:dyDescent="0.25">
      <c r="H16" t="s">
        <v>32</v>
      </c>
      <c r="I16">
        <f>I9/I15</f>
        <v>3.677877915656107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Summary_results</vt:lpstr>
      <vt:lpstr>z-test for RTIs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Mahmud</dc:creator>
  <cp:lastModifiedBy>Mahmud</cp:lastModifiedBy>
  <dcterms:created xsi:type="dcterms:W3CDTF">2021-08-03T21:18:02Z</dcterms:created>
  <dcterms:modified xsi:type="dcterms:W3CDTF">2021-09-29T14:10:08Z</dcterms:modified>
</cp:coreProperties>
</file>