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Sheet4" sheetId="1" r:id="rId1"/>
    <sheet name="Sheet5" sheetId="2" r:id="rId2"/>
  </sheets>
  <calcPr calcId="144525"/>
</workbook>
</file>

<file path=xl/sharedStrings.xml><?xml version="1.0" encoding="utf-8"?>
<sst xmlns="http://schemas.openxmlformats.org/spreadsheetml/2006/main" count="190" uniqueCount="168">
  <si>
    <t>病案号</t>
  </si>
  <si>
    <t>姓名</t>
  </si>
  <si>
    <t>性别</t>
  </si>
  <si>
    <t>眼别</t>
  </si>
  <si>
    <t>年龄</t>
  </si>
  <si>
    <t>切削深度</t>
  </si>
  <si>
    <t>术前眼压</t>
  </si>
  <si>
    <t>术后1个月眼压</t>
  </si>
  <si>
    <t>术后3个月眼压</t>
  </si>
  <si>
    <t>术前视力</t>
  </si>
  <si>
    <t>术前视力LogMAR</t>
  </si>
  <si>
    <t>术后1个月视力</t>
  </si>
  <si>
    <t>术后1个月视力LogMAR</t>
  </si>
  <si>
    <t>术后3个月视力</t>
  </si>
  <si>
    <t>术后3个月视力LogMAR</t>
  </si>
  <si>
    <t>术前球镜度数</t>
  </si>
  <si>
    <t>术前柱镜度数</t>
  </si>
  <si>
    <t>术后1个月柱镜度数</t>
  </si>
  <si>
    <t>术后3个月柱镜度数</t>
  </si>
  <si>
    <t>术后1个月球镜度数</t>
  </si>
  <si>
    <t>术后3个月球镜度数</t>
  </si>
  <si>
    <t>术前Pentacam 前房深度(ACD=ACD*)</t>
  </si>
  <si>
    <t>术前Pentacam 中央角膜厚度(CCT)</t>
  </si>
  <si>
    <t>术前Pentacam (ACD+CCT)</t>
  </si>
  <si>
    <t>PentacamTCRP角膜曲率（Km)</t>
  </si>
  <si>
    <t>Pentacam前表面角膜曲率（Km)</t>
  </si>
  <si>
    <t>Pentacam前表面曲率半径（R)</t>
  </si>
  <si>
    <t>术后1个月Pentacam 前房深度(ACD=ACD*)</t>
  </si>
  <si>
    <t>术后1个月Pentacam 中央角膜厚度(CCT)</t>
  </si>
  <si>
    <t>术后1个月Pentacam (ACD+CCT)</t>
  </si>
  <si>
    <t>Pentacam术后1个月与术前(ACD+CCT)差值</t>
  </si>
  <si>
    <t>术后1个月PentacamTCRP角膜曲率（Km)</t>
  </si>
  <si>
    <t>术后1个月Pentacam前表面角膜曲率（Km)</t>
  </si>
  <si>
    <t>术后1个月Pentacam前表面曲率半径（R)</t>
  </si>
  <si>
    <t>术后3个月Pentacam 前房深度(ACD=ACD*)</t>
  </si>
  <si>
    <t>术后3个月Pentacam 中央角膜厚度(CCT)</t>
  </si>
  <si>
    <t>术后3个月Pentacam (ACD+CCT)</t>
  </si>
  <si>
    <t>Pentacam术后3个月与术前(ACD+CCT)差值</t>
  </si>
  <si>
    <t>术后3个月PentacamTCRP角膜曲率（Km)</t>
  </si>
  <si>
    <t>术后3个月Pentacam前表面角膜曲率（Km)</t>
  </si>
  <si>
    <t>术后3个月Pentacam前表面曲率半径（R)</t>
  </si>
  <si>
    <t>术前Master 角膜曲率（Km)</t>
  </si>
  <si>
    <t>术前Master 前房深度(ACD)</t>
  </si>
  <si>
    <t>术前Master 前房深度(ACD*)</t>
  </si>
  <si>
    <t>术前Master 眼轴长度（AL）</t>
  </si>
  <si>
    <t>术前Master 眼轴长度（AL*）</t>
  </si>
  <si>
    <t>术后1个月Master 角膜曲率（Km)</t>
  </si>
  <si>
    <t>术后1个月Master 前房深度(ACD)</t>
  </si>
  <si>
    <t>术后1个月与术前MAster前房深度（ACD）差值</t>
  </si>
  <si>
    <t>术后1个月Master 前房深度(ACD*)</t>
  </si>
  <si>
    <t>术后1个月Master 眼轴长度（AL）</t>
  </si>
  <si>
    <t>术后1个月与术前MAster眼轴长度（AL）差值</t>
  </si>
  <si>
    <t>术后1个月Master 眼轴长度（AL*）</t>
  </si>
  <si>
    <t>术后3个月Master 角膜曲率（Km)</t>
  </si>
  <si>
    <t>术后3个月Master 前房深度(ACD)</t>
  </si>
  <si>
    <t>术后3个月与术前MAster前房深度（ACD）差值</t>
  </si>
  <si>
    <t>术后3个月Master 前房深度(ACD*)</t>
  </si>
  <si>
    <t>术后3个月Master 眼轴长度（AL）</t>
  </si>
  <si>
    <t>术后3个月与术前MAster眼轴长度（AL）差值</t>
  </si>
  <si>
    <t>术后3个月Master 眼轴长度（AL*）</t>
  </si>
  <si>
    <t>A常数119</t>
  </si>
  <si>
    <t>a1=0.4</t>
  </si>
  <si>
    <t>a3=0.1</t>
  </si>
  <si>
    <t>TCRP曲率半径R</t>
  </si>
  <si>
    <t>AG</t>
  </si>
  <si>
    <t>最终AG</t>
  </si>
  <si>
    <t>S</t>
  </si>
  <si>
    <t>ACD（TCRP曲率半径R）</t>
  </si>
  <si>
    <t>PentacamHolladayI(ELP)（TCRP）</t>
  </si>
  <si>
    <t>ACD（前表面曲率半径R）</t>
  </si>
  <si>
    <t>PentacamHolladayI(ELP)（前表面）</t>
  </si>
  <si>
    <t>R</t>
  </si>
  <si>
    <r>
      <rPr>
        <sz val="12"/>
        <color theme="1"/>
        <rFont val="宋体"/>
        <charset val="134"/>
        <scheme val="minor"/>
      </rPr>
      <t>最终A</t>
    </r>
    <r>
      <rPr>
        <sz val="12"/>
        <color theme="1"/>
        <rFont val="宋体"/>
        <charset val="134"/>
        <scheme val="minor"/>
      </rPr>
      <t>G</t>
    </r>
  </si>
  <si>
    <t>aACD</t>
  </si>
  <si>
    <t>IOL Master HolladayI(ELP)</t>
  </si>
  <si>
    <t>术后1个月TCRP曲率半径R</t>
  </si>
  <si>
    <t>术后1个月ACD（TCRP曲率半径R）</t>
  </si>
  <si>
    <t>Pentacam术后1个月HolladayI(ELP)（TCRP）</t>
  </si>
  <si>
    <t>术后1个月ACD（前表面曲率半径R）</t>
  </si>
  <si>
    <t>Pentacam术后1个月HolladayI(ELP)（前表面）</t>
  </si>
  <si>
    <t>IOL Master术后1个月HolladayI(ELP)</t>
  </si>
  <si>
    <t>术后3个月TCRP曲率半径R</t>
  </si>
  <si>
    <t>术后3个月ACD（TCRP曲率半径R）</t>
  </si>
  <si>
    <t>Pentacam术后3个月HolladayI(ELP)（TCRP）</t>
  </si>
  <si>
    <t>术后3个月ACD（前表面曲率半径R）</t>
  </si>
  <si>
    <t>Pentacam术后3个月HolladayI(ELP)（前表面）</t>
  </si>
  <si>
    <r>
      <rPr>
        <sz val="12"/>
        <color theme="1"/>
        <rFont val="宋体"/>
        <charset val="134"/>
        <scheme val="minor"/>
      </rPr>
      <t>IOL Master术后</t>
    </r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个月HolladayI(ELP)</t>
    </r>
  </si>
  <si>
    <t>Pentacam Haigis(d)</t>
  </si>
  <si>
    <t>IOL Master Haigis(d)</t>
  </si>
  <si>
    <t>理论ELP</t>
  </si>
  <si>
    <t>术后1个月 PentacamHaigis(d)</t>
  </si>
  <si>
    <t>术后1个月 IOL MasterHaigis(d)</t>
  </si>
  <si>
    <t>术后3个月 PentacamHaigis(d)</t>
  </si>
  <si>
    <t>术后3个月 IOL MasterHaigis(d)</t>
  </si>
  <si>
    <t>D6246</t>
  </si>
  <si>
    <t>李鹏龙</t>
  </si>
  <si>
    <t>D6278</t>
  </si>
  <si>
    <t>陈晨</t>
  </si>
  <si>
    <t>D6265</t>
  </si>
  <si>
    <t>张晓铮</t>
  </si>
  <si>
    <t>D6291</t>
  </si>
  <si>
    <t>张翆霞</t>
  </si>
  <si>
    <t>D6250</t>
  </si>
  <si>
    <t>周伊蒙</t>
  </si>
  <si>
    <t>D6256</t>
  </si>
  <si>
    <t>张信哲</t>
  </si>
  <si>
    <t>D6267</t>
  </si>
  <si>
    <t>杜春茜</t>
  </si>
  <si>
    <t>D6295</t>
  </si>
  <si>
    <t>赵江槊</t>
  </si>
  <si>
    <t>D6283</t>
  </si>
  <si>
    <t>王彤宇</t>
  </si>
  <si>
    <t>D6253</t>
  </si>
  <si>
    <t>仇昌</t>
  </si>
  <si>
    <t>D6331</t>
  </si>
  <si>
    <t>马山</t>
  </si>
  <si>
    <t>D6308</t>
  </si>
  <si>
    <t>贾松婷</t>
  </si>
  <si>
    <t>D6367</t>
  </si>
  <si>
    <t>屈镇东</t>
  </si>
  <si>
    <t>D5917</t>
  </si>
  <si>
    <t>高肖倩</t>
  </si>
  <si>
    <t>D6341</t>
  </si>
  <si>
    <t>董雪</t>
  </si>
  <si>
    <t>D6375</t>
  </si>
  <si>
    <t>郑杰飞</t>
  </si>
  <si>
    <t>D6347</t>
  </si>
  <si>
    <t>马庚海</t>
  </si>
  <si>
    <t>D6333</t>
  </si>
  <si>
    <t>王蒙</t>
  </si>
  <si>
    <t>D6350</t>
  </si>
  <si>
    <t>刘浩天</t>
  </si>
  <si>
    <t>D6344</t>
  </si>
  <si>
    <t>杨玉潇</t>
  </si>
  <si>
    <t>D6248</t>
  </si>
  <si>
    <t>王晓彤</t>
  </si>
  <si>
    <t>D6325</t>
  </si>
  <si>
    <t>康子栩</t>
  </si>
  <si>
    <t>D6366</t>
  </si>
  <si>
    <t>贾梦瑶</t>
  </si>
  <si>
    <t>D6324</t>
  </si>
  <si>
    <t>刘梦璇</t>
  </si>
  <si>
    <t>D6362</t>
  </si>
  <si>
    <t>张雉岩</t>
  </si>
  <si>
    <t>D6352</t>
  </si>
  <si>
    <t>段策义</t>
  </si>
  <si>
    <t>D6301</t>
  </si>
  <si>
    <t>徐佩佩</t>
  </si>
  <si>
    <t>D6312</t>
  </si>
  <si>
    <t>彭泽涵</t>
  </si>
  <si>
    <t>D6415</t>
  </si>
  <si>
    <t>张伟文</t>
  </si>
  <si>
    <t>D6191</t>
  </si>
  <si>
    <t>赵雪菲</t>
  </si>
  <si>
    <t>D6403</t>
  </si>
  <si>
    <t>尹媛华</t>
  </si>
  <si>
    <t>D6293</t>
  </si>
  <si>
    <t>靳梦瑶</t>
  </si>
  <si>
    <t>D5263</t>
  </si>
  <si>
    <t>王婕妤</t>
  </si>
  <si>
    <t>D6337</t>
  </si>
  <si>
    <t>王洋</t>
  </si>
  <si>
    <t>D6261</t>
  </si>
  <si>
    <t>李青雨</t>
  </si>
  <si>
    <t>男</t>
  </si>
  <si>
    <t>女</t>
  </si>
  <si>
    <t>右眼</t>
  </si>
  <si>
    <t>左眼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</si>
</sst>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_ "/>
    <numFmt numFmtId="178" formatCode="0.000_ "/>
    <numFmt numFmtId="179" formatCode="0_ "/>
  </numFmts>
  <fonts count="22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0" fillId="17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8" fillId="12" borderId="2" applyNumberFormat="0" applyAlignment="0" applyProtection="0">
      <alignment vertical="center"/>
    </xf>
    <xf numFmtId="0" fontId="12" fillId="25" borderId="5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9" fontId="0" fillId="0" borderId="0" xfId="0" applyNumberFormat="1">
      <alignment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179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178" fontId="0" fillId="0" borderId="0" xfId="0" applyNumberFormat="1" applyFont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H70"/>
  <sheetViews>
    <sheetView tabSelected="1" zoomScale="90" zoomScaleNormal="90" topLeftCell="DC1" workbookViewId="0">
      <selection activeCell="CN1" sqref="CN1:CU1"/>
    </sheetView>
  </sheetViews>
  <sheetFormatPr defaultColWidth="9" defaultRowHeight="14.25"/>
  <cols>
    <col min="5" max="5" width="9" style="1"/>
    <col min="6" max="6" width="13.3833333333333" style="2" customWidth="1"/>
    <col min="7" max="7" width="12.4583333333333" style="3" customWidth="1"/>
    <col min="8" max="8" width="14.6916666666667" style="3" customWidth="1"/>
    <col min="9" max="9" width="14.3083333333333" style="3" customWidth="1"/>
    <col min="10" max="10" width="13.3833333333333" customWidth="1"/>
    <col min="11" max="11" width="15.6916666666667" customWidth="1"/>
    <col min="12" max="12" width="16.5333333333333" customWidth="1"/>
    <col min="13" max="13" width="19.9916666666667" customWidth="1"/>
    <col min="14" max="14" width="21.2333333333333" customWidth="1"/>
    <col min="15" max="15" width="22.5" customWidth="1"/>
    <col min="16" max="17" width="13.3833333333333" style="4" customWidth="1"/>
    <col min="18" max="18" width="19.6916666666667" style="4" customWidth="1"/>
    <col min="19" max="19" width="19" style="4" customWidth="1"/>
    <col min="20" max="20" width="20.3833333333333" style="4" customWidth="1"/>
    <col min="21" max="21" width="21.7666666666667" style="4" customWidth="1"/>
    <col min="22" max="22" width="36.075" style="4" customWidth="1"/>
    <col min="23" max="23" width="32.2333333333333" style="2" customWidth="1"/>
    <col min="24" max="24" width="25.6916666666667" style="2" customWidth="1"/>
    <col min="25" max="25" width="26.2416666666667" style="4" customWidth="1"/>
    <col min="26" max="27" width="29.8583333333333" style="4" customWidth="1"/>
    <col min="28" max="28" width="39.6166666666667" style="4" customWidth="1"/>
    <col min="29" max="29" width="36.925" style="2" customWidth="1"/>
    <col min="30" max="30" width="27.925" style="2" customWidth="1"/>
    <col min="31" max="31" width="38.75" style="2" customWidth="1"/>
    <col min="32" max="32" width="33.075" style="4" customWidth="1"/>
    <col min="33" max="33" width="35.4166666666667" style="4" customWidth="1"/>
    <col min="34" max="34" width="35.4166666666667" customWidth="1"/>
    <col min="35" max="35" width="39.6916666666667" style="4" customWidth="1"/>
    <col min="36" max="36" width="37.075" style="2" customWidth="1"/>
    <col min="37" max="37" width="28.3083333333333" style="2" customWidth="1"/>
    <col min="38" max="38" width="37.775" style="2" customWidth="1"/>
    <col min="39" max="40" width="35.15" style="4" customWidth="1"/>
    <col min="41" max="41" width="35.15" customWidth="1"/>
    <col min="42" max="42" width="24.4583333333333" style="4" customWidth="1"/>
    <col min="43" max="44" width="24.8416666666667" style="4" customWidth="1"/>
    <col min="45" max="46" width="24.4583333333333" style="4" customWidth="1"/>
    <col min="47" max="47" width="32.075" style="4" customWidth="1"/>
    <col min="48" max="48" width="29" style="4" customWidth="1"/>
    <col min="49" max="49" width="39.8583333333333" style="4" customWidth="1"/>
    <col min="50" max="50" width="30" style="4" customWidth="1"/>
    <col min="51" max="51" width="28.4583333333333" style="4" customWidth="1"/>
    <col min="52" max="52" width="38.8916666666667" style="4" customWidth="1"/>
    <col min="53" max="54" width="30.6916666666667" style="4" customWidth="1"/>
    <col min="55" max="55" width="29.3083333333333" style="4" customWidth="1"/>
    <col min="56" max="56" width="43.3333333333333" style="4" customWidth="1"/>
    <col min="57" max="57" width="29.3083333333333" style="4" customWidth="1"/>
    <col min="58" max="58" width="29.8416666666667" style="4" customWidth="1"/>
    <col min="59" max="59" width="39.575" style="4" customWidth="1"/>
    <col min="60" max="60" width="29.8416666666667" style="4" customWidth="1"/>
    <col min="61" max="63" width="13.3833333333333" customWidth="1"/>
    <col min="64" max="64" width="15.6833333333333" style="2" customWidth="1"/>
    <col min="65" max="66" width="8.075" style="2" customWidth="1"/>
    <col min="67" max="67" width="7" style="2" customWidth="1"/>
    <col min="68" max="68" width="21.9416666666667" style="2" customWidth="1"/>
    <col min="69" max="69" width="29.025" style="2" customWidth="1"/>
    <col min="70" max="70" width="22.0833333333333" style="2" customWidth="1"/>
    <col min="71" max="71" width="32.775" style="2" customWidth="1"/>
    <col min="72" max="72" width="8.38333333333333" style="2" customWidth="1"/>
    <col min="73" max="74" width="8.23333333333333" style="2" customWidth="1"/>
    <col min="75" max="75" width="8.61666666666667" style="2" customWidth="1"/>
    <col min="76" max="76" width="9.45833333333333" style="2" customWidth="1"/>
    <col min="77" max="77" width="28.75" customWidth="1"/>
    <col min="78" max="78" width="22.3583333333333" customWidth="1"/>
    <col min="79" max="80" width="9.45833333333333" customWidth="1"/>
    <col min="81" max="81" width="9.075" customWidth="1"/>
    <col min="82" max="82" width="29.025" customWidth="1"/>
    <col min="83" max="84" width="37.6333333333333" customWidth="1"/>
    <col min="85" max="85" width="40.1333333333333" customWidth="1"/>
    <col min="86" max="86" width="10.5333333333333" customWidth="1"/>
    <col min="87" max="88" width="10" customWidth="1"/>
    <col min="89" max="89" width="10.3083333333333" customWidth="1"/>
    <col min="90" max="90" width="11.15" customWidth="1"/>
    <col min="91" max="91" width="31.3833333333333" customWidth="1"/>
    <col min="92" max="92" width="24.3083333333333" customWidth="1"/>
    <col min="93" max="94" width="9.15" customWidth="1"/>
    <col min="95" max="95" width="10.15" customWidth="1"/>
    <col min="96" max="96" width="29.0166666666667" customWidth="1"/>
    <col min="97" max="97" width="37.9166666666667" customWidth="1"/>
    <col min="98" max="98" width="30.6916666666667" customWidth="1"/>
    <col min="99" max="99" width="41.1083333333333" customWidth="1"/>
    <col min="100" max="100" width="8.53333333333333" customWidth="1"/>
    <col min="101" max="102" width="9.53333333333333" customWidth="1"/>
    <col min="103" max="103" width="11.2333333333333" customWidth="1"/>
    <col min="104" max="104" width="10.4583333333333" customWidth="1"/>
    <col min="105" max="105" width="33.925" customWidth="1"/>
    <col min="106" max="106" width="21.2333333333333" customWidth="1"/>
    <col min="107" max="108" width="22.2333333333333" customWidth="1"/>
    <col min="109" max="109" width="29.8583333333333" customWidth="1"/>
    <col min="110" max="110" width="25.3083333333333" customWidth="1"/>
    <col min="111" max="111" width="27.3833333333333" customWidth="1"/>
    <col min="112" max="112" width="27.925" customWidth="1"/>
  </cols>
  <sheetData>
    <row r="1" spans="1:112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2" t="s">
        <v>22</v>
      </c>
      <c r="X1" s="2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2" t="s">
        <v>28</v>
      </c>
      <c r="AD1" s="2" t="s">
        <v>29</v>
      </c>
      <c r="AE1" s="2" t="s">
        <v>30</v>
      </c>
      <c r="AF1" s="4" t="s">
        <v>31</v>
      </c>
      <c r="AG1" s="4" t="s">
        <v>32</v>
      </c>
      <c r="AH1" t="s">
        <v>33</v>
      </c>
      <c r="AI1" s="4" t="s">
        <v>34</v>
      </c>
      <c r="AJ1" s="2" t="s">
        <v>35</v>
      </c>
      <c r="AK1" s="2" t="s">
        <v>36</v>
      </c>
      <c r="AL1" s="2" t="s">
        <v>37</v>
      </c>
      <c r="AM1" s="4" t="s">
        <v>38</v>
      </c>
      <c r="AN1" s="4" t="s">
        <v>39</v>
      </c>
      <c r="AO1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55</v>
      </c>
      <c r="BE1" s="4" t="s">
        <v>56</v>
      </c>
      <c r="BF1" s="4" t="s">
        <v>57</v>
      </c>
      <c r="BG1" s="4" t="s">
        <v>58</v>
      </c>
      <c r="BH1" s="4" t="s">
        <v>59</v>
      </c>
      <c r="BI1" t="s">
        <v>60</v>
      </c>
      <c r="BJ1" t="s">
        <v>61</v>
      </c>
      <c r="BK1" t="s">
        <v>62</v>
      </c>
      <c r="BL1" s="9" t="s">
        <v>63</v>
      </c>
      <c r="BM1" s="9" t="s">
        <v>64</v>
      </c>
      <c r="BN1" s="9" t="s">
        <v>65</v>
      </c>
      <c r="BO1" s="9" t="s">
        <v>66</v>
      </c>
      <c r="BP1" s="9" t="s">
        <v>67</v>
      </c>
      <c r="BQ1" s="9" t="s">
        <v>68</v>
      </c>
      <c r="BR1" s="9" t="s">
        <v>69</v>
      </c>
      <c r="BS1" s="9" t="s">
        <v>70</v>
      </c>
      <c r="BT1" s="10" t="s">
        <v>71</v>
      </c>
      <c r="BU1" s="10" t="s">
        <v>64</v>
      </c>
      <c r="BV1" s="10" t="s">
        <v>72</v>
      </c>
      <c r="BW1" s="10" t="s">
        <v>66</v>
      </c>
      <c r="BX1" s="10" t="s">
        <v>73</v>
      </c>
      <c r="BY1" t="s">
        <v>74</v>
      </c>
      <c r="BZ1" s="9" t="s">
        <v>75</v>
      </c>
      <c r="CA1" s="9" t="s">
        <v>64</v>
      </c>
      <c r="CB1" s="9" t="s">
        <v>65</v>
      </c>
      <c r="CC1" s="9" t="s">
        <v>66</v>
      </c>
      <c r="CD1" s="9" t="s">
        <v>76</v>
      </c>
      <c r="CE1" s="7" t="s">
        <v>77</v>
      </c>
      <c r="CF1" s="9" t="s">
        <v>78</v>
      </c>
      <c r="CG1" s="7" t="s">
        <v>79</v>
      </c>
      <c r="CH1" s="10" t="s">
        <v>71</v>
      </c>
      <c r="CI1" s="10" t="s">
        <v>64</v>
      </c>
      <c r="CJ1" s="10" t="s">
        <v>72</v>
      </c>
      <c r="CK1" s="10" t="s">
        <v>66</v>
      </c>
      <c r="CL1" s="10" t="s">
        <v>73</v>
      </c>
      <c r="CM1" t="s">
        <v>80</v>
      </c>
      <c r="CN1" s="9" t="s">
        <v>81</v>
      </c>
      <c r="CO1" s="9" t="s">
        <v>64</v>
      </c>
      <c r="CP1" s="9" t="s">
        <v>65</v>
      </c>
      <c r="CQ1" s="9" t="s">
        <v>66</v>
      </c>
      <c r="CR1" s="9" t="s">
        <v>82</v>
      </c>
      <c r="CS1" s="7" t="s">
        <v>83</v>
      </c>
      <c r="CT1" s="9" t="s">
        <v>84</v>
      </c>
      <c r="CU1" s="7" t="s">
        <v>85</v>
      </c>
      <c r="CV1" s="10" t="s">
        <v>71</v>
      </c>
      <c r="CW1" s="10" t="s">
        <v>64</v>
      </c>
      <c r="CX1" s="10" t="s">
        <v>72</v>
      </c>
      <c r="CY1" s="10" t="s">
        <v>66</v>
      </c>
      <c r="CZ1" s="10" t="s">
        <v>73</v>
      </c>
      <c r="DA1" s="11" t="s">
        <v>86</v>
      </c>
      <c r="DB1" t="s">
        <v>87</v>
      </c>
      <c r="DC1" t="s">
        <v>88</v>
      </c>
      <c r="DD1" t="s">
        <v>89</v>
      </c>
      <c r="DE1" t="s">
        <v>90</v>
      </c>
      <c r="DF1" t="s">
        <v>91</v>
      </c>
      <c r="DG1" t="s">
        <v>92</v>
      </c>
      <c r="DH1" t="s">
        <v>93</v>
      </c>
    </row>
    <row r="2" spans="1:112">
      <c r="A2" t="s">
        <v>94</v>
      </c>
      <c r="B2" t="s">
        <v>95</v>
      </c>
      <c r="C2">
        <v>1</v>
      </c>
      <c r="D2">
        <v>1</v>
      </c>
      <c r="E2" s="1">
        <v>19</v>
      </c>
      <c r="F2" s="2">
        <v>0.075</v>
      </c>
      <c r="G2" s="3">
        <v>12</v>
      </c>
      <c r="H2" s="3">
        <v>11</v>
      </c>
      <c r="I2" s="3">
        <v>12</v>
      </c>
      <c r="J2">
        <v>0.15</v>
      </c>
      <c r="K2">
        <f t="shared" ref="K2:O2" si="0">LOG(1/J2)</f>
        <v>0.823908740944319</v>
      </c>
      <c r="L2">
        <v>1.2</v>
      </c>
      <c r="M2">
        <f t="shared" si="0"/>
        <v>-0.0791812460476248</v>
      </c>
      <c r="N2">
        <v>1.2</v>
      </c>
      <c r="O2">
        <f t="shared" si="0"/>
        <v>-0.0791812460476248</v>
      </c>
      <c r="P2" s="4">
        <v>-3</v>
      </c>
      <c r="Q2" s="4">
        <v>-0.25</v>
      </c>
      <c r="R2" s="4">
        <v>0</v>
      </c>
      <c r="S2" s="8">
        <v>-0.25</v>
      </c>
      <c r="T2" s="4">
        <v>0.25</v>
      </c>
      <c r="U2" s="4">
        <v>0</v>
      </c>
      <c r="V2" s="4">
        <v>3.46</v>
      </c>
      <c r="W2" s="2">
        <v>0.543</v>
      </c>
      <c r="X2" s="2">
        <f>SUM(V2,W2)</f>
        <v>4.003</v>
      </c>
      <c r="Y2" s="4">
        <v>39.5</v>
      </c>
      <c r="Z2" s="4">
        <v>40</v>
      </c>
      <c r="AA2" s="4">
        <v>8.43</v>
      </c>
      <c r="AB2" s="4">
        <v>3.44</v>
      </c>
      <c r="AC2" s="2">
        <v>0.476</v>
      </c>
      <c r="AD2" s="2">
        <f>SUM(AB2,AC2)</f>
        <v>3.916</v>
      </c>
      <c r="AE2" s="2">
        <f>X2-AD2</f>
        <v>0.0870000000000002</v>
      </c>
      <c r="AF2" s="4">
        <v>35.8</v>
      </c>
      <c r="AG2" s="4">
        <v>37.1</v>
      </c>
      <c r="AH2" s="4">
        <v>9.09</v>
      </c>
      <c r="AI2" s="4">
        <v>3.36</v>
      </c>
      <c r="AJ2" s="2">
        <v>0.482</v>
      </c>
      <c r="AK2" s="2">
        <f>SUM(AI2,AJ2)</f>
        <v>3.842</v>
      </c>
      <c r="AL2" s="2">
        <f>X2-AK2</f>
        <v>0.161</v>
      </c>
      <c r="AM2" s="4">
        <v>36.1</v>
      </c>
      <c r="AN2" s="4">
        <v>37.3</v>
      </c>
      <c r="AO2" s="4">
        <v>9.05</v>
      </c>
      <c r="AP2" s="4">
        <v>40.205</v>
      </c>
      <c r="AQ2" s="4">
        <v>4.02</v>
      </c>
      <c r="AR2" s="4">
        <f>AQ2-W2</f>
        <v>3.477</v>
      </c>
      <c r="AS2" s="4">
        <v>26.15</v>
      </c>
      <c r="AT2" s="4">
        <f>AS2-W2</f>
        <v>25.607</v>
      </c>
      <c r="AU2" s="4">
        <v>37.335</v>
      </c>
      <c r="AV2" s="4">
        <v>3.9</v>
      </c>
      <c r="AW2" s="4">
        <f>AQ2-AV2</f>
        <v>0.12</v>
      </c>
      <c r="AX2" s="4">
        <f>AV2-AC2</f>
        <v>3.424</v>
      </c>
      <c r="AY2" s="4">
        <v>26.09</v>
      </c>
      <c r="AZ2" s="4">
        <v>0.78</v>
      </c>
      <c r="BA2" s="4">
        <f>AY2-AC2</f>
        <v>25.614</v>
      </c>
      <c r="BB2" s="4">
        <v>37.045</v>
      </c>
      <c r="BC2" s="4">
        <v>4.01</v>
      </c>
      <c r="BD2" s="4">
        <f>AQ2-BC2</f>
        <v>0.00999999999999979</v>
      </c>
      <c r="BE2" s="4">
        <f t="shared" ref="BE2:BE65" si="1">BC2-AJ2</f>
        <v>3.528</v>
      </c>
      <c r="BF2" s="4">
        <v>26.11</v>
      </c>
      <c r="BG2" s="4">
        <f>AS2-BF2</f>
        <v>0.0399999999999991</v>
      </c>
      <c r="BH2" s="4">
        <f t="shared" ref="BH2:BH65" si="2">BF2-AJ2</f>
        <v>25.628</v>
      </c>
      <c r="BI2">
        <v>119</v>
      </c>
      <c r="BL2" s="2">
        <f t="shared" ref="BL2:BL65" si="3">(1000*(1.3375-1))/Y2</f>
        <v>8.54430379746835</v>
      </c>
      <c r="BM2" s="2">
        <f t="shared" ref="BM2:BM65" si="4">AS2*12.5*(1/23.45)</f>
        <v>13.9392324093817</v>
      </c>
      <c r="BN2" s="2">
        <f t="shared" ref="BN2:BN65" si="5">IF(BM2&gt;13.5,13.5,BM2)</f>
        <v>13.5</v>
      </c>
      <c r="BO2" s="2">
        <f t="shared" ref="BO2:BO65" si="6">BI2*0.5663-65.6</f>
        <v>1.78970000000001</v>
      </c>
      <c r="BP2" s="2">
        <f>0.56+BL2-((BL2^2)-((BN2^2)/4))^0.5</f>
        <v>3.86573267707378</v>
      </c>
      <c r="BQ2" s="2">
        <f t="shared" ref="BQ2:BQ65" si="7">BP2+BO2</f>
        <v>5.65543267707379</v>
      </c>
      <c r="BR2" s="2">
        <f>0.56+AA2-((AA2^2)-((BN2^2)/4))^0.5</f>
        <v>3.94000990099981</v>
      </c>
      <c r="BS2" s="2">
        <f>BR2+BO2</f>
        <v>5.72970990099981</v>
      </c>
      <c r="BT2" s="2">
        <f t="shared" ref="BT2:BT65" si="8">(1000*(1.3375-1))/AP2</f>
        <v>8.39447829871906</v>
      </c>
      <c r="BU2" s="2">
        <f t="shared" ref="BU2:BU65" si="9">AS2*12.5*(1/23.45)</f>
        <v>13.9392324093817</v>
      </c>
      <c r="BV2" s="2">
        <f t="shared" ref="BV2:BV65" si="10">IF(BU2&gt;13.5,13.5,BU2)</f>
        <v>13.5</v>
      </c>
      <c r="BW2" s="2">
        <f t="shared" ref="BW2:BW65" si="11">BI2*0.5663-65.6</f>
        <v>1.78970000000001</v>
      </c>
      <c r="BX2" s="2">
        <f t="shared" ref="BX2:BX65" si="12">0.56+BT2-((BT2^2)-((BV2^2)/4))^0.5</f>
        <v>3.96401079480069</v>
      </c>
      <c r="BY2" s="2">
        <f t="shared" ref="BY2:BY65" si="13">BX2+BW2</f>
        <v>5.7537107948007</v>
      </c>
      <c r="BZ2" s="2">
        <f t="shared" ref="BZ2:BZ65" si="14">(1000*(1.3375-1))/AF2</f>
        <v>9.42737430167598</v>
      </c>
      <c r="CA2" s="2">
        <f t="shared" ref="CA2:CA65" si="15">AY2*12.5*(1/23.45)</f>
        <v>13.907249466951</v>
      </c>
      <c r="CB2" s="2">
        <f t="shared" ref="CB2:CB65" si="16">IF(CA2&gt;13.5,13.5,CA2)</f>
        <v>13.5</v>
      </c>
      <c r="CC2" s="2">
        <f t="shared" ref="CC2:CC65" si="17">BI2*0.5663-65.6</f>
        <v>1.78970000000001</v>
      </c>
      <c r="CD2" s="2">
        <f>0.56+BZ2-((BZ2^2)-((CB2^2)/4))^0.5</f>
        <v>3.40612166833173</v>
      </c>
      <c r="CE2" s="2">
        <f t="shared" ref="CE2:CE65" si="18">CD2+CC2</f>
        <v>5.19582166833174</v>
      </c>
      <c r="CF2" s="2">
        <f>0.56+AH2-((AH2^2)-((CB2^2)/4))^0.5</f>
        <v>3.5618475708964</v>
      </c>
      <c r="CG2" s="2">
        <f>CF2+CC2</f>
        <v>5.35154757089641</v>
      </c>
      <c r="CH2" s="2">
        <f t="shared" ref="CH2:CH65" si="19">(1000*(1.3375-1))/AU2</f>
        <v>9.03977501004419</v>
      </c>
      <c r="CI2" s="2">
        <f t="shared" ref="CI2:CI65" si="20">AY2*12.5*(1/23.45)</f>
        <v>13.907249466951</v>
      </c>
      <c r="CJ2" s="2">
        <f t="shared" ref="CJ2:CJ65" si="21">IF(CI2&gt;13.5,13.5,CI2)</f>
        <v>13.5</v>
      </c>
      <c r="CK2" s="2">
        <f t="shared" ref="CK2:CK65" si="22">BI2*0.5663-65.6</f>
        <v>1.78970000000001</v>
      </c>
      <c r="CL2" s="2">
        <f t="shared" ref="CL2:CL65" si="23">0.56+CH2-((CH2^2)-((CJ2^2)/4))^0.5</f>
        <v>3.58686953662957</v>
      </c>
      <c r="CM2" s="2">
        <f t="shared" ref="CM2:CM65" si="24">CL2+CK2</f>
        <v>5.37656953662959</v>
      </c>
      <c r="CN2" s="2">
        <f t="shared" ref="CN2:CN65" si="25">(1000*(1.3375-1))/AM2</f>
        <v>9.34903047091412</v>
      </c>
      <c r="CO2" s="2">
        <f t="shared" ref="CO2:CO65" si="26">BF2*12.5*(1/23.45)</f>
        <v>13.9179104477612</v>
      </c>
      <c r="CP2" s="2">
        <f t="shared" ref="CP2:CP65" si="27">IF(CO2&gt;13.5,13.5,CO2)</f>
        <v>13.5</v>
      </c>
      <c r="CQ2" s="2">
        <f t="shared" ref="CQ2:CQ65" si="28">BI2*0.5663-65.6</f>
        <v>1.78970000000001</v>
      </c>
      <c r="CR2" s="2">
        <f>0.56+CN2-((CN2^2)-((CP2^2)/4))^0.5</f>
        <v>3.44050121411388</v>
      </c>
      <c r="CS2" s="2">
        <f t="shared" ref="CS2:CS65" si="29">CR2+CQ2</f>
        <v>5.23020121411389</v>
      </c>
      <c r="CT2" s="2">
        <f>0.56+AO2-((AO2^2)-((CP2^2)/4))^0.5</f>
        <v>3.58173325075939</v>
      </c>
      <c r="CU2" s="2">
        <f>CT2+CQ2</f>
        <v>5.3714332507594</v>
      </c>
      <c r="CV2" s="2">
        <f t="shared" ref="CV2:CV65" si="30">(1000*(1.3375-1))/BB2</f>
        <v>9.11054123363476</v>
      </c>
      <c r="CW2" s="2">
        <f t="shared" ref="CW2:CW65" si="31">BF2*12.5*(1/23.45)</f>
        <v>13.9179104477612</v>
      </c>
      <c r="CX2" s="2">
        <f t="shared" ref="CX2:CX65" si="32">IF(CW2&gt;13.5,13.5,CW2)</f>
        <v>13.5</v>
      </c>
      <c r="CY2" s="2">
        <f t="shared" ref="CY2:CY65" si="33">BI2*0.5663-65.6</f>
        <v>1.78970000000001</v>
      </c>
      <c r="CZ2" s="2">
        <f t="shared" ref="CZ2:CZ65" si="34">0.56+CV2-((CV2^2)-((CX2^2)/4))^0.5</f>
        <v>3.55176181533905</v>
      </c>
      <c r="DA2" s="2">
        <f t="shared" ref="DA2:DA65" si="35">CZ2+CY2</f>
        <v>5.34146181533906</v>
      </c>
      <c r="DB2">
        <f t="shared" ref="DB2:DB65" si="36">SUM(1.90173,X2*0.4,AS2*0.1)</f>
        <v>6.11793</v>
      </c>
      <c r="DC2">
        <f t="shared" ref="DC2:DC65" si="37">SUM(1.90173,AQ2*0.4,AS2*0.1)</f>
        <v>6.12473</v>
      </c>
      <c r="DD2">
        <f>DC2-F2</f>
        <v>6.04973</v>
      </c>
      <c r="DE2">
        <f t="shared" ref="DE2:DE65" si="38">SUM(1.90173,AD2*0.4,AY2*0.1)</f>
        <v>6.07713</v>
      </c>
      <c r="DF2">
        <f t="shared" ref="DF2:DF65" si="39">SUM(1.90173,AV2*0.4,AY2*0.1)</f>
        <v>6.07073</v>
      </c>
      <c r="DG2">
        <f t="shared" ref="DG2:DG65" si="40">SUM(1.90173,AK2*0.4,BF2*0.1)</f>
        <v>6.04953</v>
      </c>
      <c r="DH2">
        <f t="shared" ref="DH2:DH65" si="41">SUM(1.90173,BC2*0.4,BF2*0.1)</f>
        <v>6.11673</v>
      </c>
    </row>
    <row r="3" spans="1:112">
      <c r="A3" t="s">
        <v>94</v>
      </c>
      <c r="B3" t="s">
        <v>95</v>
      </c>
      <c r="C3">
        <v>1</v>
      </c>
      <c r="D3">
        <v>2</v>
      </c>
      <c r="E3" s="1">
        <v>19</v>
      </c>
      <c r="F3" s="2">
        <v>0.075</v>
      </c>
      <c r="G3" s="3">
        <v>14</v>
      </c>
      <c r="H3" s="3">
        <v>10</v>
      </c>
      <c r="I3" s="3">
        <v>12</v>
      </c>
      <c r="J3">
        <v>0.25</v>
      </c>
      <c r="K3">
        <f t="shared" ref="K3:O3" si="42">LOG(1/J3)</f>
        <v>0.602059991327962</v>
      </c>
      <c r="L3">
        <v>1</v>
      </c>
      <c r="M3">
        <f t="shared" si="42"/>
        <v>0</v>
      </c>
      <c r="N3">
        <v>1.2</v>
      </c>
      <c r="O3">
        <f t="shared" si="42"/>
        <v>-0.0791812460476248</v>
      </c>
      <c r="P3" s="4">
        <v>-3</v>
      </c>
      <c r="Q3" s="4">
        <v>-0.25</v>
      </c>
      <c r="R3" s="4">
        <v>0.25</v>
      </c>
      <c r="S3" s="8">
        <v>0.25</v>
      </c>
      <c r="T3" s="4">
        <v>0</v>
      </c>
      <c r="U3" s="4">
        <v>0</v>
      </c>
      <c r="V3" s="4">
        <v>3.48</v>
      </c>
      <c r="W3" s="2">
        <v>0.539</v>
      </c>
      <c r="X3" s="2">
        <f t="shared" ref="X3:X34" si="43">SUM(V3,W3)</f>
        <v>4.019</v>
      </c>
      <c r="Y3" s="4">
        <v>39.7</v>
      </c>
      <c r="Z3" s="4">
        <v>40.4</v>
      </c>
      <c r="AA3" s="4">
        <v>8.35</v>
      </c>
      <c r="AB3" s="4">
        <v>3.4</v>
      </c>
      <c r="AC3" s="2">
        <v>0.476</v>
      </c>
      <c r="AD3" s="2">
        <f t="shared" ref="AD3:AD34" si="44">SUM(AB3,AC3)</f>
        <v>3.876</v>
      </c>
      <c r="AE3" s="2">
        <f t="shared" ref="AE3:AE34" si="45">X3-AD3</f>
        <v>0.143</v>
      </c>
      <c r="AF3" s="4">
        <v>35.9</v>
      </c>
      <c r="AG3" s="4">
        <v>37.3</v>
      </c>
      <c r="AH3" s="4">
        <v>9.06</v>
      </c>
      <c r="AI3" s="4">
        <v>3.42</v>
      </c>
      <c r="AJ3" s="2">
        <v>0.481</v>
      </c>
      <c r="AK3" s="2">
        <f t="shared" ref="AK3:AK34" si="46">SUM(AI3,AJ3)</f>
        <v>3.901</v>
      </c>
      <c r="AL3" s="2">
        <f t="shared" ref="AL3:AL34" si="47">X3-AK3</f>
        <v>0.118</v>
      </c>
      <c r="AM3" s="4">
        <v>36.1</v>
      </c>
      <c r="AN3" s="4">
        <v>37.4</v>
      </c>
      <c r="AO3" s="4">
        <v>9.02</v>
      </c>
      <c r="AP3" s="4">
        <v>40.66</v>
      </c>
      <c r="AQ3" s="4">
        <v>4.12</v>
      </c>
      <c r="AR3" s="4">
        <f t="shared" ref="AR3:AR34" si="48">AQ3-W3</f>
        <v>3.581</v>
      </c>
      <c r="AS3" s="4">
        <v>26.01</v>
      </c>
      <c r="AT3" s="4">
        <f t="shared" ref="AT3:AT34" si="49">AS3-W3</f>
        <v>25.471</v>
      </c>
      <c r="AU3" s="4">
        <v>37.44</v>
      </c>
      <c r="AV3" s="4">
        <v>3.94</v>
      </c>
      <c r="AW3" s="4">
        <f t="shared" ref="AW3:AW34" si="50">AQ3-AV3</f>
        <v>0.18</v>
      </c>
      <c r="AX3" s="4">
        <f t="shared" ref="AX3:AX34" si="51">AV3-AC3</f>
        <v>3.464</v>
      </c>
      <c r="AY3" s="4">
        <v>25.95</v>
      </c>
      <c r="AZ3" s="4">
        <v>0.78</v>
      </c>
      <c r="BA3" s="4">
        <f t="shared" ref="BA3:BA34" si="52">AY3-AC3</f>
        <v>25.474</v>
      </c>
      <c r="BB3" s="4">
        <v>37.395</v>
      </c>
      <c r="BC3" s="4">
        <v>3.98</v>
      </c>
      <c r="BD3" s="4">
        <f t="shared" ref="BD3:BD34" si="53">AQ3-BC3</f>
        <v>0.14</v>
      </c>
      <c r="BE3" s="4">
        <f t="shared" si="1"/>
        <v>3.499</v>
      </c>
      <c r="BF3" s="4">
        <v>25.95</v>
      </c>
      <c r="BG3" s="4">
        <f t="shared" ref="BG3:BG34" si="54">AS3-BF3</f>
        <v>0.0600000000000023</v>
      </c>
      <c r="BH3" s="4">
        <f t="shared" si="2"/>
        <v>25.469</v>
      </c>
      <c r="BI3">
        <v>119</v>
      </c>
      <c r="BL3" s="2">
        <f t="shared" si="3"/>
        <v>8.50125944584383</v>
      </c>
      <c r="BM3" s="2">
        <f t="shared" si="4"/>
        <v>13.86460554371</v>
      </c>
      <c r="BN3" s="2">
        <f t="shared" si="5"/>
        <v>13.5</v>
      </c>
      <c r="BO3" s="2">
        <f t="shared" si="6"/>
        <v>1.78970000000001</v>
      </c>
      <c r="BP3" s="2">
        <f t="shared" ref="BP2:BP65" si="55">0.56+BL3-((BL3^2)-((BN3^2)/4))^0.5</f>
        <v>3.89319286678848</v>
      </c>
      <c r="BQ3" s="2">
        <f t="shared" si="7"/>
        <v>5.68289286678849</v>
      </c>
      <c r="BR3" s="2">
        <f t="shared" ref="BR3:BR34" si="56">0.56+AA3-((AA3^2)-((BN3^2)/4))^0.5</f>
        <v>3.9947177090222</v>
      </c>
      <c r="BS3" s="2">
        <f t="shared" ref="BS3:BS34" si="57">BR3+BO3</f>
        <v>5.78441770902221</v>
      </c>
      <c r="BT3" s="2">
        <f t="shared" si="8"/>
        <v>8.30054107230693</v>
      </c>
      <c r="BU3" s="2">
        <f t="shared" si="9"/>
        <v>13.86460554371</v>
      </c>
      <c r="BV3" s="2">
        <f t="shared" si="10"/>
        <v>13.5</v>
      </c>
      <c r="BW3" s="2">
        <f t="shared" si="11"/>
        <v>1.78970000000001</v>
      </c>
      <c r="BX3" s="2">
        <f t="shared" si="12"/>
        <v>4.02975624030972</v>
      </c>
      <c r="BY3" s="2">
        <f t="shared" si="13"/>
        <v>5.81945624030973</v>
      </c>
      <c r="BZ3" s="2">
        <f t="shared" si="14"/>
        <v>9.40111420612813</v>
      </c>
      <c r="CA3" s="2">
        <f t="shared" si="15"/>
        <v>13.8326226012793</v>
      </c>
      <c r="CB3" s="2">
        <f t="shared" si="16"/>
        <v>13.5</v>
      </c>
      <c r="CC3" s="2">
        <f t="shared" si="17"/>
        <v>1.78970000000001</v>
      </c>
      <c r="CD3" s="2">
        <f t="shared" ref="CD2:CD65" si="58">0.56+BZ3-((BZ3^2)-((CB3^2)/4))^0.5</f>
        <v>3.41753351076996</v>
      </c>
      <c r="CE3" s="2">
        <f t="shared" si="18"/>
        <v>5.20723351076997</v>
      </c>
      <c r="CF3" s="2">
        <f t="shared" ref="CF3:CF34" si="59">0.56+AH3-((AH3^2)-((CB3^2)/4))^0.5</f>
        <v>3.57673101707362</v>
      </c>
      <c r="CG3" s="2">
        <f t="shared" ref="CG3:CG34" si="60">CF3+CC3</f>
        <v>5.36643101707363</v>
      </c>
      <c r="CH3" s="2">
        <f t="shared" si="19"/>
        <v>9.01442307692307</v>
      </c>
      <c r="CI3" s="2">
        <f t="shared" si="20"/>
        <v>13.8326226012793</v>
      </c>
      <c r="CJ3" s="2">
        <f t="shared" si="21"/>
        <v>13.5</v>
      </c>
      <c r="CK3" s="2">
        <f t="shared" si="22"/>
        <v>1.78970000000001</v>
      </c>
      <c r="CL3" s="2">
        <f t="shared" si="23"/>
        <v>3.59969936701286</v>
      </c>
      <c r="CM3" s="2">
        <f t="shared" si="24"/>
        <v>5.38939936701287</v>
      </c>
      <c r="CN3" s="2">
        <f t="shared" si="25"/>
        <v>9.34903047091412</v>
      </c>
      <c r="CO3" s="2">
        <f t="shared" si="26"/>
        <v>13.8326226012793</v>
      </c>
      <c r="CP3" s="2">
        <f t="shared" si="27"/>
        <v>13.5</v>
      </c>
      <c r="CQ3" s="2">
        <f t="shared" si="28"/>
        <v>1.78970000000001</v>
      </c>
      <c r="CR3" s="2">
        <f t="shared" ref="CR2:CR65" si="61">0.56+CN3-((CN3^2)-((CP3^2)/4))^0.5</f>
        <v>3.44050121411388</v>
      </c>
      <c r="CS3" s="2">
        <f t="shared" si="29"/>
        <v>5.23020121411389</v>
      </c>
      <c r="CT3" s="2">
        <f t="shared" ref="CT3:CT34" si="62">0.56+AO3-((AO3^2)-((CP3^2)/4))^0.5</f>
        <v>3.59686537005894</v>
      </c>
      <c r="CU3" s="2">
        <f t="shared" ref="CU3:CU34" si="63">CT3+CQ3</f>
        <v>5.38656537005895</v>
      </c>
      <c r="CV3" s="2">
        <f t="shared" si="30"/>
        <v>9.02527075812274</v>
      </c>
      <c r="CW3" s="2">
        <f t="shared" si="31"/>
        <v>13.8326226012793</v>
      </c>
      <c r="CX3" s="2">
        <f t="shared" si="32"/>
        <v>13.5</v>
      </c>
      <c r="CY3" s="2">
        <f t="shared" si="33"/>
        <v>1.78970000000001</v>
      </c>
      <c r="CZ3" s="2">
        <f t="shared" si="34"/>
        <v>3.59419303725937</v>
      </c>
      <c r="DA3" s="2">
        <f t="shared" si="35"/>
        <v>5.38389303725938</v>
      </c>
      <c r="DB3">
        <f t="shared" si="36"/>
        <v>6.11033</v>
      </c>
      <c r="DC3">
        <f t="shared" si="37"/>
        <v>6.15073</v>
      </c>
      <c r="DD3">
        <f t="shared" ref="DD3:DD34" si="64">DC3-F3</f>
        <v>6.07573</v>
      </c>
      <c r="DE3">
        <f t="shared" si="38"/>
        <v>6.04713</v>
      </c>
      <c r="DF3">
        <f t="shared" si="39"/>
        <v>6.07273</v>
      </c>
      <c r="DG3">
        <f t="shared" si="40"/>
        <v>6.05713</v>
      </c>
      <c r="DH3">
        <f t="shared" si="41"/>
        <v>6.08873</v>
      </c>
    </row>
    <row r="4" spans="1:112">
      <c r="A4" t="s">
        <v>96</v>
      </c>
      <c r="B4" t="s">
        <v>97</v>
      </c>
      <c r="C4">
        <v>2</v>
      </c>
      <c r="D4">
        <v>1</v>
      </c>
      <c r="E4" s="1">
        <v>19</v>
      </c>
      <c r="F4" s="2">
        <v>0.111</v>
      </c>
      <c r="G4" s="3">
        <v>16</v>
      </c>
      <c r="H4" s="3">
        <v>12</v>
      </c>
      <c r="I4" s="3">
        <v>11</v>
      </c>
      <c r="J4">
        <v>0.15</v>
      </c>
      <c r="K4">
        <f t="shared" ref="K4:O4" si="65">LOG(1/J4)</f>
        <v>0.823908740944319</v>
      </c>
      <c r="L4">
        <v>1</v>
      </c>
      <c r="M4">
        <f t="shared" si="65"/>
        <v>0</v>
      </c>
      <c r="N4">
        <v>1</v>
      </c>
      <c r="O4">
        <f t="shared" si="65"/>
        <v>0</v>
      </c>
      <c r="P4" s="4">
        <v>-4.75</v>
      </c>
      <c r="Q4" s="4">
        <v>-0.25</v>
      </c>
      <c r="R4" s="4">
        <v>-0.5</v>
      </c>
      <c r="S4" s="8">
        <v>-0.75</v>
      </c>
      <c r="T4" s="4">
        <v>-0.5</v>
      </c>
      <c r="U4" s="4">
        <v>-0.25</v>
      </c>
      <c r="V4" s="4">
        <v>2.77</v>
      </c>
      <c r="W4" s="2">
        <v>0.571</v>
      </c>
      <c r="X4" s="2">
        <f t="shared" si="43"/>
        <v>3.341</v>
      </c>
      <c r="Y4" s="4">
        <v>43.2</v>
      </c>
      <c r="Z4" s="4">
        <v>43.7</v>
      </c>
      <c r="AA4" s="4">
        <v>7.72</v>
      </c>
      <c r="AB4" s="4">
        <v>2.66</v>
      </c>
      <c r="AC4" s="2">
        <v>0.482</v>
      </c>
      <c r="AD4" s="2">
        <f t="shared" si="44"/>
        <v>3.142</v>
      </c>
      <c r="AE4" s="2">
        <f t="shared" si="45"/>
        <v>0.199</v>
      </c>
      <c r="AF4" s="4">
        <v>37.4</v>
      </c>
      <c r="AG4" s="4">
        <v>38.9</v>
      </c>
      <c r="AH4" s="4">
        <v>8.67</v>
      </c>
      <c r="AI4" s="4">
        <v>2.68</v>
      </c>
      <c r="AJ4" s="2">
        <v>0.484</v>
      </c>
      <c r="AK4" s="2">
        <f t="shared" si="46"/>
        <v>3.164</v>
      </c>
      <c r="AL4" s="2">
        <f t="shared" si="47"/>
        <v>0.177</v>
      </c>
      <c r="AM4" s="4">
        <v>37.7</v>
      </c>
      <c r="AN4" s="4">
        <v>39.2</v>
      </c>
      <c r="AO4" s="4">
        <v>8.61</v>
      </c>
      <c r="AP4" s="4">
        <v>44.08</v>
      </c>
      <c r="AQ4" s="4">
        <v>3.41</v>
      </c>
      <c r="AR4" s="4">
        <f t="shared" si="48"/>
        <v>2.839</v>
      </c>
      <c r="AS4" s="4">
        <v>25.28</v>
      </c>
      <c r="AT4" s="4">
        <f t="shared" si="49"/>
        <v>24.709</v>
      </c>
      <c r="AU4" s="4">
        <v>38.905</v>
      </c>
      <c r="AV4" s="4">
        <v>3.25</v>
      </c>
      <c r="AW4" s="4">
        <f t="shared" si="50"/>
        <v>0.16</v>
      </c>
      <c r="AX4" s="4">
        <f t="shared" si="51"/>
        <v>2.768</v>
      </c>
      <c r="AY4" s="4">
        <v>25.16</v>
      </c>
      <c r="AZ4" s="4">
        <f t="shared" ref="AZ3:AZ34" si="66">AS4-AY4</f>
        <v>0.120000000000001</v>
      </c>
      <c r="BA4" s="4">
        <f t="shared" si="52"/>
        <v>24.678</v>
      </c>
      <c r="BB4" s="4">
        <v>39.155</v>
      </c>
      <c r="BC4" s="4">
        <v>3.36</v>
      </c>
      <c r="BD4" s="4">
        <f t="shared" si="53"/>
        <v>0.0500000000000003</v>
      </c>
      <c r="BE4" s="4">
        <f t="shared" si="1"/>
        <v>2.876</v>
      </c>
      <c r="BF4" s="4">
        <v>25.14</v>
      </c>
      <c r="BG4" s="4">
        <f t="shared" si="54"/>
        <v>0.140000000000001</v>
      </c>
      <c r="BH4" s="4">
        <f t="shared" si="2"/>
        <v>24.656</v>
      </c>
      <c r="BI4">
        <v>119</v>
      </c>
      <c r="BL4" s="2">
        <f t="shared" si="3"/>
        <v>7.8125</v>
      </c>
      <c r="BM4" s="2">
        <f t="shared" si="4"/>
        <v>13.4754797441365</v>
      </c>
      <c r="BN4" s="2">
        <f t="shared" si="5"/>
        <v>13.4754797441365</v>
      </c>
      <c r="BO4" s="2">
        <f t="shared" si="6"/>
        <v>1.78970000000001</v>
      </c>
      <c r="BP4" s="2">
        <f t="shared" si="55"/>
        <v>4.4180066485905</v>
      </c>
      <c r="BQ4" s="2">
        <f t="shared" si="7"/>
        <v>6.20770664859051</v>
      </c>
      <c r="BR4" s="2">
        <f t="shared" si="56"/>
        <v>4.51154389486334</v>
      </c>
      <c r="BS4" s="2">
        <f t="shared" si="57"/>
        <v>6.30124389486335</v>
      </c>
      <c r="BT4" s="2">
        <f t="shared" si="8"/>
        <v>7.6565335753176</v>
      </c>
      <c r="BU4" s="2">
        <f t="shared" si="9"/>
        <v>13.4754797441365</v>
      </c>
      <c r="BV4" s="2">
        <f t="shared" si="10"/>
        <v>13.4754797441365</v>
      </c>
      <c r="BW4" s="2">
        <f t="shared" si="11"/>
        <v>1.78970000000001</v>
      </c>
      <c r="BX4" s="2">
        <f t="shared" si="12"/>
        <v>4.57986369666382</v>
      </c>
      <c r="BY4" s="2">
        <f t="shared" si="13"/>
        <v>6.36956369666383</v>
      </c>
      <c r="BZ4" s="2">
        <f t="shared" si="14"/>
        <v>9.02406417112299</v>
      </c>
      <c r="CA4" s="2">
        <f t="shared" si="15"/>
        <v>13.4115138592751</v>
      </c>
      <c r="CB4" s="2">
        <f t="shared" si="16"/>
        <v>13.4115138592751</v>
      </c>
      <c r="CC4" s="2">
        <f t="shared" si="17"/>
        <v>1.78970000000001</v>
      </c>
      <c r="CD4" s="2">
        <f t="shared" si="58"/>
        <v>3.5453094845039</v>
      </c>
      <c r="CE4" s="2">
        <f t="shared" si="18"/>
        <v>5.33500948450391</v>
      </c>
      <c r="CF4" s="2">
        <f t="shared" si="59"/>
        <v>3.73439047960847</v>
      </c>
      <c r="CG4" s="2">
        <f t="shared" si="60"/>
        <v>5.52409047960849</v>
      </c>
      <c r="CH4" s="2">
        <f t="shared" si="19"/>
        <v>8.67497750931757</v>
      </c>
      <c r="CI4" s="2">
        <f t="shared" si="20"/>
        <v>13.4115138592751</v>
      </c>
      <c r="CJ4" s="2">
        <f t="shared" si="21"/>
        <v>13.4115138592751</v>
      </c>
      <c r="CK4" s="2">
        <f t="shared" si="22"/>
        <v>1.78970000000001</v>
      </c>
      <c r="CL4" s="2">
        <f t="shared" si="23"/>
        <v>3.73151870709292</v>
      </c>
      <c r="CM4" s="2">
        <f t="shared" si="24"/>
        <v>5.52121870709293</v>
      </c>
      <c r="CN4" s="2">
        <f t="shared" si="25"/>
        <v>8.95225464190981</v>
      </c>
      <c r="CO4" s="2">
        <f t="shared" si="26"/>
        <v>13.4008528784648</v>
      </c>
      <c r="CP4" s="2">
        <f t="shared" si="27"/>
        <v>13.4008528784648</v>
      </c>
      <c r="CQ4" s="2">
        <f t="shared" si="28"/>
        <v>1.78970000000001</v>
      </c>
      <c r="CR4" s="2">
        <f t="shared" si="61"/>
        <v>3.57532372551613</v>
      </c>
      <c r="CS4" s="2">
        <f t="shared" si="29"/>
        <v>5.36502372551614</v>
      </c>
      <c r="CT4" s="2">
        <f t="shared" si="62"/>
        <v>3.76293189127089</v>
      </c>
      <c r="CU4" s="2">
        <f t="shared" si="63"/>
        <v>5.5526318912709</v>
      </c>
      <c r="CV4" s="2">
        <f t="shared" si="30"/>
        <v>8.61958881368918</v>
      </c>
      <c r="CW4" s="2">
        <f t="shared" si="31"/>
        <v>13.4008528784648</v>
      </c>
      <c r="CX4" s="2">
        <f t="shared" si="32"/>
        <v>13.4008528784648</v>
      </c>
      <c r="CY4" s="2">
        <f t="shared" si="33"/>
        <v>1.78970000000001</v>
      </c>
      <c r="CZ4" s="2">
        <f t="shared" si="34"/>
        <v>3.75726487929436</v>
      </c>
      <c r="DA4" s="2">
        <f t="shared" si="35"/>
        <v>5.54696487929437</v>
      </c>
      <c r="DB4">
        <f t="shared" si="36"/>
        <v>5.76613</v>
      </c>
      <c r="DC4">
        <f t="shared" si="37"/>
        <v>5.79373</v>
      </c>
      <c r="DD4">
        <f t="shared" si="64"/>
        <v>5.68273</v>
      </c>
      <c r="DE4">
        <f t="shared" si="38"/>
        <v>5.67453</v>
      </c>
      <c r="DF4">
        <f t="shared" si="39"/>
        <v>5.71773</v>
      </c>
      <c r="DG4">
        <f t="shared" si="40"/>
        <v>5.68133</v>
      </c>
      <c r="DH4">
        <f t="shared" si="41"/>
        <v>5.75973</v>
      </c>
    </row>
    <row r="5" spans="3:112">
      <c r="C5">
        <v>2</v>
      </c>
      <c r="D5">
        <v>2</v>
      </c>
      <c r="E5" s="1">
        <v>19</v>
      </c>
      <c r="F5" s="2">
        <v>0.122</v>
      </c>
      <c r="G5" s="3">
        <v>19</v>
      </c>
      <c r="H5" s="3">
        <v>12</v>
      </c>
      <c r="I5" s="3">
        <v>11</v>
      </c>
      <c r="J5">
        <v>0.25</v>
      </c>
      <c r="K5">
        <f t="shared" ref="K5:O5" si="67">LOG(1/J5)</f>
        <v>0.602059991327962</v>
      </c>
      <c r="L5">
        <v>1</v>
      </c>
      <c r="M5">
        <f t="shared" si="67"/>
        <v>0</v>
      </c>
      <c r="N5">
        <v>1.2</v>
      </c>
      <c r="O5">
        <f t="shared" si="67"/>
        <v>-0.0791812460476248</v>
      </c>
      <c r="P5" s="4">
        <v>-5.5</v>
      </c>
      <c r="Q5" s="4">
        <v>-0.25</v>
      </c>
      <c r="R5" s="4">
        <v>0</v>
      </c>
      <c r="S5" s="8">
        <v>-0.25</v>
      </c>
      <c r="T5" s="4">
        <v>0</v>
      </c>
      <c r="U5" s="4">
        <v>-0.75</v>
      </c>
      <c r="V5" s="4">
        <v>2.66</v>
      </c>
      <c r="W5" s="2">
        <v>0.571</v>
      </c>
      <c r="X5" s="2">
        <f t="shared" si="43"/>
        <v>3.231</v>
      </c>
      <c r="Y5" s="4">
        <v>43.2</v>
      </c>
      <c r="Z5" s="4">
        <v>43.5</v>
      </c>
      <c r="AA5" s="4">
        <v>7.76</v>
      </c>
      <c r="AB5" s="4">
        <v>2.66</v>
      </c>
      <c r="AC5" s="2">
        <v>0.48</v>
      </c>
      <c r="AD5" s="2">
        <f t="shared" si="44"/>
        <v>3.14</v>
      </c>
      <c r="AE5" s="2">
        <f t="shared" si="45"/>
        <v>0.0909999999999997</v>
      </c>
      <c r="AF5" s="4">
        <v>36.4</v>
      </c>
      <c r="AG5" s="4">
        <v>38.2</v>
      </c>
      <c r="AH5" s="4">
        <v>8.84</v>
      </c>
      <c r="AI5" s="4">
        <v>2.68</v>
      </c>
      <c r="AJ5" s="2">
        <v>0.495</v>
      </c>
      <c r="AK5" s="2">
        <f t="shared" si="46"/>
        <v>3.175</v>
      </c>
      <c r="AL5" s="2">
        <f t="shared" si="47"/>
        <v>0.0559999999999996</v>
      </c>
      <c r="AM5" s="4">
        <v>36.8</v>
      </c>
      <c r="AN5" s="4">
        <v>38.4</v>
      </c>
      <c r="AO5" s="4">
        <v>8.8</v>
      </c>
      <c r="AP5" s="4">
        <v>43.755</v>
      </c>
      <c r="AQ5" s="4">
        <v>3.37</v>
      </c>
      <c r="AR5" s="4">
        <f t="shared" si="48"/>
        <v>2.799</v>
      </c>
      <c r="AS5" s="4">
        <v>25.54</v>
      </c>
      <c r="AT5" s="4">
        <f t="shared" si="49"/>
        <v>24.969</v>
      </c>
      <c r="AU5" s="4">
        <v>38.095</v>
      </c>
      <c r="AV5" s="4">
        <v>3.22</v>
      </c>
      <c r="AW5" s="4">
        <f t="shared" si="50"/>
        <v>0.15</v>
      </c>
      <c r="AX5" s="4">
        <f t="shared" si="51"/>
        <v>2.74</v>
      </c>
      <c r="AY5" s="4">
        <v>25.43</v>
      </c>
      <c r="AZ5" s="4">
        <f t="shared" si="66"/>
        <v>0.109999999999999</v>
      </c>
      <c r="BA5" s="4">
        <f t="shared" si="52"/>
        <v>24.95</v>
      </c>
      <c r="BB5" s="4">
        <v>38.405</v>
      </c>
      <c r="BC5" s="4">
        <v>3.22</v>
      </c>
      <c r="BD5" s="4">
        <f t="shared" si="53"/>
        <v>0.15</v>
      </c>
      <c r="BE5" s="4">
        <f t="shared" si="1"/>
        <v>2.725</v>
      </c>
      <c r="BF5" s="4">
        <v>25.42</v>
      </c>
      <c r="BG5" s="4">
        <f t="shared" si="54"/>
        <v>0.119999999999997</v>
      </c>
      <c r="BH5" s="4">
        <f t="shared" si="2"/>
        <v>24.925</v>
      </c>
      <c r="BI5">
        <v>119</v>
      </c>
      <c r="BL5" s="2">
        <f t="shared" si="3"/>
        <v>7.8125</v>
      </c>
      <c r="BM5" s="2">
        <f t="shared" si="4"/>
        <v>13.6140724946695</v>
      </c>
      <c r="BN5" s="2">
        <f t="shared" si="5"/>
        <v>13.5</v>
      </c>
      <c r="BO5" s="2">
        <f t="shared" si="6"/>
        <v>1.78970000000001</v>
      </c>
      <c r="BP5" s="2">
        <f t="shared" si="55"/>
        <v>4.43897025561011</v>
      </c>
      <c r="BQ5" s="2">
        <f t="shared" si="7"/>
        <v>6.22867025561012</v>
      </c>
      <c r="BR5" s="2">
        <f t="shared" si="56"/>
        <v>4.49180199049213</v>
      </c>
      <c r="BS5" s="2">
        <f t="shared" si="57"/>
        <v>6.28150199049214</v>
      </c>
      <c r="BT5" s="2">
        <f t="shared" si="8"/>
        <v>7.71340418237915</v>
      </c>
      <c r="BU5" s="2">
        <f t="shared" si="9"/>
        <v>13.6140724946695</v>
      </c>
      <c r="BV5" s="2">
        <f t="shared" si="10"/>
        <v>13.5</v>
      </c>
      <c r="BW5" s="2">
        <f t="shared" si="11"/>
        <v>1.78970000000001</v>
      </c>
      <c r="BX5" s="2">
        <f t="shared" si="12"/>
        <v>4.54056289446666</v>
      </c>
      <c r="BY5" s="2">
        <f t="shared" si="13"/>
        <v>6.33026289446667</v>
      </c>
      <c r="BZ5" s="2">
        <f t="shared" si="14"/>
        <v>9.27197802197802</v>
      </c>
      <c r="CA5" s="2">
        <f t="shared" si="15"/>
        <v>13.5554371002132</v>
      </c>
      <c r="CB5" s="2">
        <f t="shared" si="16"/>
        <v>13.5</v>
      </c>
      <c r="CC5" s="2">
        <f t="shared" si="17"/>
        <v>1.78970000000001</v>
      </c>
      <c r="CD5" s="2">
        <f t="shared" si="58"/>
        <v>3.4753219482201</v>
      </c>
      <c r="CE5" s="2">
        <f t="shared" si="18"/>
        <v>5.26502194822011</v>
      </c>
      <c r="CF5" s="2">
        <f t="shared" si="59"/>
        <v>3.69183917535604</v>
      </c>
      <c r="CG5" s="2">
        <f t="shared" si="60"/>
        <v>5.48153917535605</v>
      </c>
      <c r="CH5" s="2">
        <f t="shared" si="19"/>
        <v>8.85943037143982</v>
      </c>
      <c r="CI5" s="2">
        <f t="shared" si="20"/>
        <v>13.5554371002132</v>
      </c>
      <c r="CJ5" s="2">
        <f t="shared" si="21"/>
        <v>13.5</v>
      </c>
      <c r="CK5" s="2">
        <f t="shared" si="22"/>
        <v>1.78970000000001</v>
      </c>
      <c r="CL5" s="2">
        <f t="shared" si="23"/>
        <v>3.68122451016312</v>
      </c>
      <c r="CM5" s="2">
        <f t="shared" si="24"/>
        <v>5.47092451016313</v>
      </c>
      <c r="CN5" s="2">
        <f t="shared" si="25"/>
        <v>9.17119565217391</v>
      </c>
      <c r="CO5" s="2">
        <f t="shared" si="26"/>
        <v>13.5501066098081</v>
      </c>
      <c r="CP5" s="2">
        <f t="shared" si="27"/>
        <v>13.5</v>
      </c>
      <c r="CQ5" s="2">
        <f t="shared" si="28"/>
        <v>1.78970000000001</v>
      </c>
      <c r="CR5" s="2">
        <f t="shared" si="61"/>
        <v>3.52246553318391</v>
      </c>
      <c r="CS5" s="2">
        <f t="shared" si="29"/>
        <v>5.31216553318392</v>
      </c>
      <c r="CT5" s="2">
        <f t="shared" si="62"/>
        <v>3.71398370530159</v>
      </c>
      <c r="CU5" s="2">
        <f t="shared" si="63"/>
        <v>5.5036837053016</v>
      </c>
      <c r="CV5" s="2">
        <f t="shared" si="30"/>
        <v>8.78791823981252</v>
      </c>
      <c r="CW5" s="2">
        <f t="shared" si="31"/>
        <v>13.5501066098081</v>
      </c>
      <c r="CX5" s="2">
        <f t="shared" si="32"/>
        <v>13.5</v>
      </c>
      <c r="CY5" s="2">
        <f t="shared" si="33"/>
        <v>1.78970000000001</v>
      </c>
      <c r="CZ5" s="2">
        <f t="shared" si="34"/>
        <v>3.72075136920795</v>
      </c>
      <c r="DA5" s="2">
        <f t="shared" si="35"/>
        <v>5.51045136920796</v>
      </c>
      <c r="DB5">
        <f t="shared" si="36"/>
        <v>5.74813</v>
      </c>
      <c r="DC5">
        <f t="shared" si="37"/>
        <v>5.80373</v>
      </c>
      <c r="DD5">
        <f t="shared" si="64"/>
        <v>5.68173</v>
      </c>
      <c r="DE5">
        <f t="shared" si="38"/>
        <v>5.70073</v>
      </c>
      <c r="DF5">
        <f t="shared" si="39"/>
        <v>5.73273</v>
      </c>
      <c r="DG5">
        <f t="shared" si="40"/>
        <v>5.71373</v>
      </c>
      <c r="DH5">
        <f t="shared" si="41"/>
        <v>5.73173</v>
      </c>
    </row>
    <row r="6" spans="1:112">
      <c r="A6" t="s">
        <v>98</v>
      </c>
      <c r="B6" t="s">
        <v>99</v>
      </c>
      <c r="C6">
        <v>2</v>
      </c>
      <c r="D6">
        <v>1</v>
      </c>
      <c r="E6" s="1">
        <v>18</v>
      </c>
      <c r="F6" s="2">
        <v>0.097</v>
      </c>
      <c r="G6" s="3">
        <v>15</v>
      </c>
      <c r="H6" s="3">
        <v>10</v>
      </c>
      <c r="I6" s="3">
        <v>11</v>
      </c>
      <c r="J6">
        <v>0.12</v>
      </c>
      <c r="K6">
        <f t="shared" ref="K6:O6" si="68">LOG(1/J6)</f>
        <v>0.920818753952375</v>
      </c>
      <c r="L6">
        <v>1.2</v>
      </c>
      <c r="M6">
        <f t="shared" si="68"/>
        <v>-0.0791812460476248</v>
      </c>
      <c r="N6">
        <v>1.2</v>
      </c>
      <c r="O6">
        <f t="shared" si="68"/>
        <v>-0.0791812460476248</v>
      </c>
      <c r="P6" s="4">
        <v>-4</v>
      </c>
      <c r="Q6" s="4">
        <v>-0.75</v>
      </c>
      <c r="R6" s="4">
        <v>0.5</v>
      </c>
      <c r="S6" s="8">
        <v>-0.75</v>
      </c>
      <c r="T6" s="4">
        <v>0.25</v>
      </c>
      <c r="U6" s="4">
        <v>0.5</v>
      </c>
      <c r="V6" s="4">
        <v>3.19</v>
      </c>
      <c r="W6" s="2">
        <v>0.573</v>
      </c>
      <c r="X6" s="2">
        <f t="shared" si="43"/>
        <v>3.763</v>
      </c>
      <c r="Y6" s="4">
        <v>42.7</v>
      </c>
      <c r="Z6" s="4">
        <v>43.5</v>
      </c>
      <c r="AA6" s="4">
        <v>7.76</v>
      </c>
      <c r="AB6" s="4">
        <v>3.15</v>
      </c>
      <c r="AC6" s="2">
        <v>0.501</v>
      </c>
      <c r="AD6" s="2">
        <f t="shared" si="44"/>
        <v>3.651</v>
      </c>
      <c r="AE6" s="2">
        <f t="shared" si="45"/>
        <v>0.112</v>
      </c>
      <c r="AF6" s="4">
        <v>38.4</v>
      </c>
      <c r="AG6" s="4">
        <v>39.8</v>
      </c>
      <c r="AH6" s="4">
        <v>8.48</v>
      </c>
      <c r="AI6" s="4">
        <v>3.04</v>
      </c>
      <c r="AJ6" s="2">
        <v>0.501</v>
      </c>
      <c r="AK6" s="2">
        <f t="shared" si="46"/>
        <v>3.541</v>
      </c>
      <c r="AL6" s="2">
        <f t="shared" si="47"/>
        <v>0.222</v>
      </c>
      <c r="AM6" s="4">
        <v>38.6</v>
      </c>
      <c r="AN6" s="4">
        <v>39.8</v>
      </c>
      <c r="AO6" s="4">
        <v>8.49</v>
      </c>
      <c r="AP6" s="4">
        <v>44.07</v>
      </c>
      <c r="AQ6" s="4">
        <v>3.78</v>
      </c>
      <c r="AR6" s="4">
        <f t="shared" si="48"/>
        <v>3.207</v>
      </c>
      <c r="AS6" s="4">
        <v>25.33</v>
      </c>
      <c r="AT6" s="4">
        <f t="shared" si="49"/>
        <v>24.757</v>
      </c>
      <c r="AU6" s="4">
        <v>39.75</v>
      </c>
      <c r="AV6" s="4">
        <v>3.68</v>
      </c>
      <c r="AW6" s="4">
        <f t="shared" si="50"/>
        <v>0.0999999999999996</v>
      </c>
      <c r="AX6" s="4">
        <f t="shared" si="51"/>
        <v>3.179</v>
      </c>
      <c r="AY6" s="4">
        <v>25.21</v>
      </c>
      <c r="AZ6" s="4">
        <f t="shared" si="66"/>
        <v>0.119999999999997</v>
      </c>
      <c r="BA6" s="4">
        <f t="shared" si="52"/>
        <v>24.709</v>
      </c>
      <c r="BB6" s="4">
        <v>39.875</v>
      </c>
      <c r="BC6" s="4">
        <v>3.62</v>
      </c>
      <c r="BD6" s="4">
        <f t="shared" si="53"/>
        <v>0.16</v>
      </c>
      <c r="BE6" s="4">
        <f t="shared" si="1"/>
        <v>3.119</v>
      </c>
      <c r="BF6" s="4">
        <v>25.25</v>
      </c>
      <c r="BG6" s="4">
        <f t="shared" si="54"/>
        <v>0.0799999999999983</v>
      </c>
      <c r="BH6" s="4">
        <f t="shared" si="2"/>
        <v>24.749</v>
      </c>
      <c r="BI6">
        <v>119</v>
      </c>
      <c r="BL6" s="2">
        <f t="shared" si="3"/>
        <v>7.903981264637</v>
      </c>
      <c r="BM6" s="2">
        <f t="shared" si="4"/>
        <v>13.502132196162</v>
      </c>
      <c r="BN6" s="2">
        <f t="shared" si="5"/>
        <v>13.5</v>
      </c>
      <c r="BO6" s="2">
        <f t="shared" si="6"/>
        <v>1.78970000000001</v>
      </c>
      <c r="BP6" s="2">
        <f t="shared" si="55"/>
        <v>4.35175317858283</v>
      </c>
      <c r="BQ6" s="2">
        <f t="shared" si="7"/>
        <v>6.14145317858284</v>
      </c>
      <c r="BR6" s="2">
        <f t="shared" si="56"/>
        <v>4.49180199049213</v>
      </c>
      <c r="BS6" s="2">
        <f t="shared" si="57"/>
        <v>6.28150199049214</v>
      </c>
      <c r="BT6" s="2">
        <f t="shared" si="8"/>
        <v>7.65827093260721</v>
      </c>
      <c r="BU6" s="2">
        <f t="shared" si="9"/>
        <v>13.502132196162</v>
      </c>
      <c r="BV6" s="2">
        <f t="shared" si="10"/>
        <v>13.5</v>
      </c>
      <c r="BW6" s="2">
        <f t="shared" si="11"/>
        <v>1.78970000000001</v>
      </c>
      <c r="BX6" s="2">
        <f t="shared" si="12"/>
        <v>4.60072844118896</v>
      </c>
      <c r="BY6" s="2">
        <f t="shared" si="13"/>
        <v>6.39042844118897</v>
      </c>
      <c r="BZ6" s="2">
        <f t="shared" si="14"/>
        <v>8.7890625</v>
      </c>
      <c r="CA6" s="2">
        <f t="shared" si="15"/>
        <v>13.4381663113006</v>
      </c>
      <c r="CB6" s="2">
        <f t="shared" si="16"/>
        <v>13.4381663113006</v>
      </c>
      <c r="CC6" s="2">
        <f t="shared" si="17"/>
        <v>1.78970000000001</v>
      </c>
      <c r="CD6" s="2">
        <f t="shared" si="58"/>
        <v>3.68324030226361</v>
      </c>
      <c r="CE6" s="2">
        <f t="shared" si="18"/>
        <v>5.47294030226362</v>
      </c>
      <c r="CF6" s="2">
        <f t="shared" si="59"/>
        <v>3.86657545261783</v>
      </c>
      <c r="CG6" s="2">
        <f t="shared" si="60"/>
        <v>5.65627545261784</v>
      </c>
      <c r="CH6" s="2">
        <f t="shared" si="19"/>
        <v>8.49056603773585</v>
      </c>
      <c r="CI6" s="2">
        <f t="shared" si="20"/>
        <v>13.4381663113006</v>
      </c>
      <c r="CJ6" s="2">
        <f t="shared" si="21"/>
        <v>13.4381663113006</v>
      </c>
      <c r="CK6" s="2">
        <f t="shared" si="22"/>
        <v>1.78970000000001</v>
      </c>
      <c r="CL6" s="2">
        <f t="shared" si="23"/>
        <v>3.8598403477567</v>
      </c>
      <c r="CM6" s="2">
        <f t="shared" si="24"/>
        <v>5.64954034775671</v>
      </c>
      <c r="CN6" s="2">
        <f t="shared" si="25"/>
        <v>8.74352331606217</v>
      </c>
      <c r="CO6" s="2">
        <f t="shared" si="26"/>
        <v>13.4594882729211</v>
      </c>
      <c r="CP6" s="2">
        <f t="shared" si="27"/>
        <v>13.4594882729211</v>
      </c>
      <c r="CQ6" s="2">
        <f t="shared" si="28"/>
        <v>1.78970000000001</v>
      </c>
      <c r="CR6" s="2">
        <f t="shared" si="61"/>
        <v>3.72143196637094</v>
      </c>
      <c r="CS6" s="2">
        <f t="shared" si="29"/>
        <v>5.51113196637095</v>
      </c>
      <c r="CT6" s="2">
        <f t="shared" si="62"/>
        <v>3.87403208493572</v>
      </c>
      <c r="CU6" s="2">
        <f t="shared" si="63"/>
        <v>5.66373208493573</v>
      </c>
      <c r="CV6" s="2">
        <f t="shared" si="30"/>
        <v>8.46394984326018</v>
      </c>
      <c r="CW6" s="2">
        <f t="shared" si="31"/>
        <v>13.4594882729211</v>
      </c>
      <c r="CX6" s="2">
        <f t="shared" si="32"/>
        <v>13.4594882729211</v>
      </c>
      <c r="CY6" s="2">
        <f t="shared" si="33"/>
        <v>1.78970000000001</v>
      </c>
      <c r="CZ6" s="2">
        <f t="shared" si="34"/>
        <v>3.89082303720923</v>
      </c>
      <c r="DA6" s="2">
        <f t="shared" si="35"/>
        <v>5.68052303720924</v>
      </c>
      <c r="DB6">
        <f t="shared" si="36"/>
        <v>5.93993</v>
      </c>
      <c r="DC6">
        <f t="shared" si="37"/>
        <v>5.94673</v>
      </c>
      <c r="DD6">
        <f t="shared" si="64"/>
        <v>5.84973</v>
      </c>
      <c r="DE6">
        <f t="shared" si="38"/>
        <v>5.88313</v>
      </c>
      <c r="DF6">
        <f t="shared" si="39"/>
        <v>5.89473</v>
      </c>
      <c r="DG6">
        <f t="shared" si="40"/>
        <v>5.84313</v>
      </c>
      <c r="DH6">
        <f t="shared" si="41"/>
        <v>5.87473</v>
      </c>
    </row>
    <row r="7" spans="3:112">
      <c r="C7">
        <v>2</v>
      </c>
      <c r="D7">
        <v>2</v>
      </c>
      <c r="E7" s="1">
        <v>18</v>
      </c>
      <c r="F7" s="2">
        <v>0.093</v>
      </c>
      <c r="G7" s="3">
        <v>16</v>
      </c>
      <c r="H7" s="3">
        <v>9</v>
      </c>
      <c r="I7" s="3">
        <v>11</v>
      </c>
      <c r="J7">
        <v>0.1</v>
      </c>
      <c r="K7">
        <f t="shared" ref="K7:O7" si="69">LOG(1/J7)</f>
        <v>1</v>
      </c>
      <c r="L7">
        <v>1.2</v>
      </c>
      <c r="M7">
        <f t="shared" si="69"/>
        <v>-0.0791812460476248</v>
      </c>
      <c r="N7">
        <v>1</v>
      </c>
      <c r="O7">
        <f t="shared" si="69"/>
        <v>0</v>
      </c>
      <c r="P7" s="4">
        <v>-3.75</v>
      </c>
      <c r="Q7" s="4">
        <v>-0.75</v>
      </c>
      <c r="R7" s="4">
        <v>0.25</v>
      </c>
      <c r="S7" s="8">
        <v>0.5</v>
      </c>
      <c r="T7" s="4">
        <v>0.25</v>
      </c>
      <c r="U7" s="4">
        <v>0</v>
      </c>
      <c r="V7" s="4">
        <v>3.14</v>
      </c>
      <c r="W7" s="2">
        <v>0.571</v>
      </c>
      <c r="X7" s="2">
        <f t="shared" si="43"/>
        <v>3.711</v>
      </c>
      <c r="Y7" s="4">
        <v>43.2</v>
      </c>
      <c r="Z7" s="4">
        <v>43.9</v>
      </c>
      <c r="AA7" s="4">
        <v>7.69</v>
      </c>
      <c r="AB7" s="4">
        <v>3.09</v>
      </c>
      <c r="AC7" s="2">
        <v>0.498</v>
      </c>
      <c r="AD7" s="2">
        <f t="shared" si="44"/>
        <v>3.588</v>
      </c>
      <c r="AE7" s="2">
        <f t="shared" si="45"/>
        <v>0.123</v>
      </c>
      <c r="AF7" s="4">
        <v>38.4</v>
      </c>
      <c r="AG7" s="4">
        <v>40</v>
      </c>
      <c r="AH7" s="4">
        <v>8.43</v>
      </c>
      <c r="AI7" s="4">
        <v>2.99</v>
      </c>
      <c r="AJ7" s="2">
        <v>0.503</v>
      </c>
      <c r="AK7" s="2">
        <f t="shared" si="46"/>
        <v>3.493</v>
      </c>
      <c r="AL7" s="2">
        <f t="shared" si="47"/>
        <v>0.218</v>
      </c>
      <c r="AM7" s="4">
        <v>38.8</v>
      </c>
      <c r="AN7" s="4">
        <v>39.9</v>
      </c>
      <c r="AO7" s="4">
        <v>8.45</v>
      </c>
      <c r="AP7" s="4">
        <v>44.035</v>
      </c>
      <c r="AQ7" s="4">
        <v>3.79</v>
      </c>
      <c r="AR7" s="4">
        <f t="shared" si="48"/>
        <v>3.219</v>
      </c>
      <c r="AS7" s="4">
        <v>25.11</v>
      </c>
      <c r="AT7" s="4">
        <f t="shared" si="49"/>
        <v>24.539</v>
      </c>
      <c r="AU7" s="4">
        <v>40.13</v>
      </c>
      <c r="AV7" s="4">
        <v>3.6</v>
      </c>
      <c r="AW7" s="4">
        <f t="shared" si="50"/>
        <v>0.19</v>
      </c>
      <c r="AX7" s="4">
        <f t="shared" si="51"/>
        <v>3.102</v>
      </c>
      <c r="AY7" s="4">
        <v>25</v>
      </c>
      <c r="AZ7" s="4">
        <f t="shared" si="66"/>
        <v>0.109999999999999</v>
      </c>
      <c r="BA7" s="4">
        <f t="shared" si="52"/>
        <v>24.502</v>
      </c>
      <c r="BB7" s="4">
        <v>39.8</v>
      </c>
      <c r="BC7" s="4">
        <v>3.56</v>
      </c>
      <c r="BD7" s="4">
        <f t="shared" si="53"/>
        <v>0.23</v>
      </c>
      <c r="BE7" s="4">
        <f t="shared" si="1"/>
        <v>3.057</v>
      </c>
      <c r="BF7" s="4">
        <v>25.03</v>
      </c>
      <c r="BG7" s="4">
        <f t="shared" si="54"/>
        <v>0.0799999999999983</v>
      </c>
      <c r="BH7" s="4">
        <f t="shared" si="2"/>
        <v>24.527</v>
      </c>
      <c r="BI7">
        <v>119</v>
      </c>
      <c r="BL7" s="2">
        <f t="shared" si="3"/>
        <v>7.8125</v>
      </c>
      <c r="BM7" s="2">
        <f t="shared" si="4"/>
        <v>13.3848614072495</v>
      </c>
      <c r="BN7" s="2">
        <f t="shared" si="5"/>
        <v>13.3848614072495</v>
      </c>
      <c r="BO7" s="2">
        <f t="shared" si="6"/>
        <v>1.78970000000001</v>
      </c>
      <c r="BP7" s="2">
        <f t="shared" si="55"/>
        <v>4.34180185610719</v>
      </c>
      <c r="BQ7" s="2">
        <f t="shared" si="7"/>
        <v>6.1315018561072</v>
      </c>
      <c r="BR7" s="2">
        <f t="shared" si="56"/>
        <v>4.46219439817977</v>
      </c>
      <c r="BS7" s="2">
        <f t="shared" si="57"/>
        <v>6.25189439817978</v>
      </c>
      <c r="BT7" s="2">
        <f t="shared" si="8"/>
        <v>7.66435789712728</v>
      </c>
      <c r="BU7" s="2">
        <f t="shared" si="9"/>
        <v>13.3848614072495</v>
      </c>
      <c r="BV7" s="2">
        <f t="shared" si="10"/>
        <v>13.3848614072495</v>
      </c>
      <c r="BW7" s="2">
        <f t="shared" si="11"/>
        <v>1.78970000000001</v>
      </c>
      <c r="BX7" s="2">
        <f t="shared" si="12"/>
        <v>4.48888560403792</v>
      </c>
      <c r="BY7" s="2">
        <f t="shared" si="13"/>
        <v>6.27858560403793</v>
      </c>
      <c r="BZ7" s="2">
        <f t="shared" si="14"/>
        <v>8.7890625</v>
      </c>
      <c r="CA7" s="2">
        <f t="shared" si="15"/>
        <v>13.3262260127932</v>
      </c>
      <c r="CB7" s="2">
        <f t="shared" si="16"/>
        <v>13.3262260127932</v>
      </c>
      <c r="CC7" s="2">
        <f t="shared" si="17"/>
        <v>1.78970000000001</v>
      </c>
      <c r="CD7" s="2">
        <f t="shared" si="58"/>
        <v>3.61752303028553</v>
      </c>
      <c r="CE7" s="2">
        <f t="shared" si="18"/>
        <v>5.40722303028554</v>
      </c>
      <c r="CF7" s="2">
        <f t="shared" si="59"/>
        <v>3.82591004493643</v>
      </c>
      <c r="CG7" s="2">
        <f t="shared" si="60"/>
        <v>5.61561004493644</v>
      </c>
      <c r="CH7" s="2">
        <f t="shared" si="19"/>
        <v>8.41016695738848</v>
      </c>
      <c r="CI7" s="2">
        <f t="shared" si="20"/>
        <v>13.3262260127932</v>
      </c>
      <c r="CJ7" s="2">
        <f t="shared" si="21"/>
        <v>13.3262260127932</v>
      </c>
      <c r="CK7" s="2">
        <f t="shared" si="22"/>
        <v>1.78970000000001</v>
      </c>
      <c r="CL7" s="2">
        <f t="shared" si="23"/>
        <v>3.83851680221055</v>
      </c>
      <c r="CM7" s="2">
        <f t="shared" si="24"/>
        <v>5.62821680221056</v>
      </c>
      <c r="CN7" s="2">
        <f t="shared" si="25"/>
        <v>8.69845360824742</v>
      </c>
      <c r="CO7" s="2">
        <f t="shared" si="26"/>
        <v>13.3422174840085</v>
      </c>
      <c r="CP7" s="2">
        <f t="shared" si="27"/>
        <v>13.3422174840085</v>
      </c>
      <c r="CQ7" s="2">
        <f t="shared" si="28"/>
        <v>1.78970000000001</v>
      </c>
      <c r="CR7" s="2">
        <f t="shared" si="61"/>
        <v>3.67639275877732</v>
      </c>
      <c r="CS7" s="2">
        <f t="shared" si="29"/>
        <v>5.46609275877733</v>
      </c>
      <c r="CT7" s="2">
        <f t="shared" si="62"/>
        <v>3.82359390788241</v>
      </c>
      <c r="CU7" s="2">
        <f t="shared" si="63"/>
        <v>5.61329390788242</v>
      </c>
      <c r="CV7" s="2">
        <f t="shared" si="30"/>
        <v>8.47989949748744</v>
      </c>
      <c r="CW7" s="2">
        <f t="shared" si="31"/>
        <v>13.3422174840085</v>
      </c>
      <c r="CX7" s="2">
        <f t="shared" si="32"/>
        <v>13.3422174840085</v>
      </c>
      <c r="CY7" s="2">
        <f t="shared" si="33"/>
        <v>1.78970000000001</v>
      </c>
      <c r="CZ7" s="2">
        <f t="shared" si="34"/>
        <v>3.80492063985659</v>
      </c>
      <c r="DA7" s="2">
        <f t="shared" si="35"/>
        <v>5.5946206398566</v>
      </c>
      <c r="DB7">
        <f t="shared" si="36"/>
        <v>5.89713</v>
      </c>
      <c r="DC7">
        <f t="shared" si="37"/>
        <v>5.92873</v>
      </c>
      <c r="DD7">
        <f t="shared" si="64"/>
        <v>5.83573</v>
      </c>
      <c r="DE7">
        <f t="shared" si="38"/>
        <v>5.83693</v>
      </c>
      <c r="DF7">
        <f t="shared" si="39"/>
        <v>5.84173</v>
      </c>
      <c r="DG7">
        <f t="shared" si="40"/>
        <v>5.80193</v>
      </c>
      <c r="DH7">
        <f t="shared" si="41"/>
        <v>5.82873</v>
      </c>
    </row>
    <row r="8" spans="1:112">
      <c r="A8" t="s">
        <v>100</v>
      </c>
      <c r="B8" t="s">
        <v>101</v>
      </c>
      <c r="C8">
        <v>2</v>
      </c>
      <c r="D8">
        <v>1</v>
      </c>
      <c r="E8" s="1">
        <v>27</v>
      </c>
      <c r="F8" s="2">
        <v>0.078</v>
      </c>
      <c r="G8" s="3">
        <v>17</v>
      </c>
      <c r="H8" s="3">
        <v>10</v>
      </c>
      <c r="I8" s="3">
        <v>10</v>
      </c>
      <c r="J8">
        <v>0.12</v>
      </c>
      <c r="K8">
        <f t="shared" ref="K8:O8" si="70">LOG(1/J8)</f>
        <v>0.920818753952375</v>
      </c>
      <c r="L8">
        <v>1</v>
      </c>
      <c r="M8">
        <f t="shared" si="70"/>
        <v>0</v>
      </c>
      <c r="N8">
        <v>1.2</v>
      </c>
      <c r="O8">
        <f t="shared" si="70"/>
        <v>-0.0791812460476248</v>
      </c>
      <c r="P8" s="4">
        <v>-3</v>
      </c>
      <c r="Q8" s="4">
        <v>-0.5</v>
      </c>
      <c r="R8" s="4">
        <v>0.5</v>
      </c>
      <c r="S8" s="4">
        <v>0.5</v>
      </c>
      <c r="T8" s="4">
        <v>0.25</v>
      </c>
      <c r="U8" s="4">
        <v>0</v>
      </c>
      <c r="V8" s="4">
        <v>2.81</v>
      </c>
      <c r="W8" s="2">
        <v>0.542</v>
      </c>
      <c r="X8" s="2">
        <f t="shared" si="43"/>
        <v>3.352</v>
      </c>
      <c r="Y8" s="4">
        <v>43.3</v>
      </c>
      <c r="Z8" s="4">
        <v>43.7</v>
      </c>
      <c r="AA8" s="4">
        <v>7.72</v>
      </c>
      <c r="AB8" s="4">
        <v>2.71</v>
      </c>
      <c r="AC8" s="2">
        <v>0.477</v>
      </c>
      <c r="AD8" s="2">
        <f t="shared" si="44"/>
        <v>3.187</v>
      </c>
      <c r="AE8" s="2">
        <f t="shared" si="45"/>
        <v>0.165</v>
      </c>
      <c r="AF8" s="4">
        <v>39.8</v>
      </c>
      <c r="AG8" s="4">
        <v>41.1</v>
      </c>
      <c r="AH8" s="4">
        <v>8.21</v>
      </c>
      <c r="AI8" s="4">
        <v>2.77</v>
      </c>
      <c r="AJ8" s="2">
        <v>0.483</v>
      </c>
      <c r="AK8" s="2">
        <f t="shared" si="46"/>
        <v>3.253</v>
      </c>
      <c r="AL8" s="2">
        <f t="shared" si="47"/>
        <v>0.0990000000000002</v>
      </c>
      <c r="AM8" s="4">
        <v>39.8</v>
      </c>
      <c r="AN8" s="4">
        <v>41.1</v>
      </c>
      <c r="AO8" s="4">
        <v>8.2</v>
      </c>
      <c r="AP8" s="4">
        <v>43.975</v>
      </c>
      <c r="AQ8" s="4">
        <v>3.43</v>
      </c>
      <c r="AR8" s="4">
        <f t="shared" si="48"/>
        <v>2.888</v>
      </c>
      <c r="AS8" s="4">
        <v>24.65</v>
      </c>
      <c r="AT8" s="4">
        <f t="shared" si="49"/>
        <v>24.108</v>
      </c>
      <c r="AU8" s="4">
        <v>41.235</v>
      </c>
      <c r="AV8" s="4">
        <v>3.37</v>
      </c>
      <c r="AW8" s="4">
        <f t="shared" si="50"/>
        <v>0.0600000000000001</v>
      </c>
      <c r="AX8" s="4">
        <f t="shared" si="51"/>
        <v>2.893</v>
      </c>
      <c r="AY8" s="4">
        <v>24.53</v>
      </c>
      <c r="AZ8" s="4">
        <f t="shared" si="66"/>
        <v>0.119999999999997</v>
      </c>
      <c r="BA8" s="4">
        <f t="shared" si="52"/>
        <v>24.053</v>
      </c>
      <c r="BB8" s="4">
        <v>41.44</v>
      </c>
      <c r="BC8" s="4">
        <v>3.46</v>
      </c>
      <c r="BD8" s="4">
        <f t="shared" si="53"/>
        <v>-0.0299999999999998</v>
      </c>
      <c r="BE8" s="4">
        <f t="shared" si="1"/>
        <v>2.977</v>
      </c>
      <c r="BF8" s="4">
        <v>24.54</v>
      </c>
      <c r="BG8" s="4">
        <f t="shared" si="54"/>
        <v>0.109999999999999</v>
      </c>
      <c r="BH8" s="4">
        <f t="shared" si="2"/>
        <v>24.057</v>
      </c>
      <c r="BI8">
        <v>119</v>
      </c>
      <c r="BL8" s="2">
        <f t="shared" si="3"/>
        <v>7.79445727482679</v>
      </c>
      <c r="BM8" s="2">
        <f t="shared" si="4"/>
        <v>13.1396588486141</v>
      </c>
      <c r="BN8" s="2">
        <f t="shared" si="5"/>
        <v>13.1396588486141</v>
      </c>
      <c r="BO8" s="2">
        <f t="shared" si="6"/>
        <v>1.78970000000001</v>
      </c>
      <c r="BP8" s="2">
        <f t="shared" si="55"/>
        <v>4.16030592507679</v>
      </c>
      <c r="BQ8" s="2">
        <f t="shared" si="7"/>
        <v>5.9500059250768</v>
      </c>
      <c r="BR8" s="2">
        <f t="shared" si="56"/>
        <v>4.22589820854122</v>
      </c>
      <c r="BS8" s="2">
        <f t="shared" si="57"/>
        <v>6.01559820854123</v>
      </c>
      <c r="BT8" s="2">
        <f t="shared" si="8"/>
        <v>7.6748152359295</v>
      </c>
      <c r="BU8" s="2">
        <f t="shared" si="9"/>
        <v>13.1396588486141</v>
      </c>
      <c r="BV8" s="2">
        <f t="shared" si="10"/>
        <v>13.1396588486141</v>
      </c>
      <c r="BW8" s="2">
        <f t="shared" si="11"/>
        <v>1.78970000000001</v>
      </c>
      <c r="BX8" s="2">
        <f t="shared" si="12"/>
        <v>4.2674319369319</v>
      </c>
      <c r="BY8" s="2">
        <f t="shared" si="13"/>
        <v>6.05713193693191</v>
      </c>
      <c r="BZ8" s="2">
        <f t="shared" si="14"/>
        <v>8.47989949748744</v>
      </c>
      <c r="CA8" s="2">
        <f t="shared" si="15"/>
        <v>13.0756929637527</v>
      </c>
      <c r="CB8" s="2">
        <f t="shared" si="16"/>
        <v>13.0756929637527</v>
      </c>
      <c r="CC8" s="2">
        <f t="shared" si="17"/>
        <v>1.78970000000001</v>
      </c>
      <c r="CD8" s="2">
        <f t="shared" si="58"/>
        <v>3.6394125873186</v>
      </c>
      <c r="CE8" s="2">
        <f t="shared" si="18"/>
        <v>5.42911258731861</v>
      </c>
      <c r="CF8" s="2">
        <f t="shared" si="59"/>
        <v>3.80404959958146</v>
      </c>
      <c r="CG8" s="2">
        <f t="shared" si="60"/>
        <v>5.59374959958147</v>
      </c>
      <c r="CH8" s="2">
        <f t="shared" si="19"/>
        <v>8.18479447071662</v>
      </c>
      <c r="CI8" s="2">
        <f t="shared" si="20"/>
        <v>13.0756929637527</v>
      </c>
      <c r="CJ8" s="2">
        <f t="shared" si="21"/>
        <v>13.0756929637527</v>
      </c>
      <c r="CK8" s="2">
        <f t="shared" si="22"/>
        <v>1.78970000000001</v>
      </c>
      <c r="CL8" s="2">
        <f t="shared" si="23"/>
        <v>3.82062713935078</v>
      </c>
      <c r="CM8" s="2">
        <f t="shared" si="24"/>
        <v>5.61032713935079</v>
      </c>
      <c r="CN8" s="2">
        <f t="shared" si="25"/>
        <v>8.47989949748744</v>
      </c>
      <c r="CO8" s="2">
        <f t="shared" si="26"/>
        <v>13.0810234541578</v>
      </c>
      <c r="CP8" s="2">
        <f t="shared" si="27"/>
        <v>13.0810234541578</v>
      </c>
      <c r="CQ8" s="2">
        <f t="shared" si="28"/>
        <v>1.78970000000001</v>
      </c>
      <c r="CR8" s="2">
        <f t="shared" si="61"/>
        <v>3.64264076407182</v>
      </c>
      <c r="CS8" s="2">
        <f t="shared" si="29"/>
        <v>5.43234076407183</v>
      </c>
      <c r="CT8" s="2">
        <f t="shared" si="62"/>
        <v>3.81412228740506</v>
      </c>
      <c r="CU8" s="2">
        <f t="shared" si="63"/>
        <v>5.60382228740507</v>
      </c>
      <c r="CV8" s="2">
        <f t="shared" si="30"/>
        <v>8.14430501930502</v>
      </c>
      <c r="CW8" s="2">
        <f t="shared" si="31"/>
        <v>13.0810234541578</v>
      </c>
      <c r="CX8" s="2">
        <f t="shared" si="32"/>
        <v>13.0810234541578</v>
      </c>
      <c r="CY8" s="2">
        <f t="shared" si="33"/>
        <v>1.78970000000001</v>
      </c>
      <c r="CZ8" s="2">
        <f t="shared" si="34"/>
        <v>3.85132546078425</v>
      </c>
      <c r="DA8" s="2">
        <f t="shared" si="35"/>
        <v>5.64102546078426</v>
      </c>
      <c r="DB8">
        <f t="shared" si="36"/>
        <v>5.70753</v>
      </c>
      <c r="DC8">
        <f t="shared" si="37"/>
        <v>5.73873</v>
      </c>
      <c r="DD8">
        <f t="shared" si="64"/>
        <v>5.66073</v>
      </c>
      <c r="DE8">
        <f t="shared" si="38"/>
        <v>5.62953</v>
      </c>
      <c r="DF8">
        <f t="shared" si="39"/>
        <v>5.70273</v>
      </c>
      <c r="DG8">
        <f t="shared" si="40"/>
        <v>5.65693</v>
      </c>
      <c r="DH8">
        <f t="shared" si="41"/>
        <v>5.73973</v>
      </c>
    </row>
    <row r="9" spans="3:112">
      <c r="C9">
        <v>2</v>
      </c>
      <c r="D9">
        <v>2</v>
      </c>
      <c r="E9" s="1">
        <v>27</v>
      </c>
      <c r="F9" s="2">
        <v>0.069</v>
      </c>
      <c r="G9" s="3">
        <v>18</v>
      </c>
      <c r="H9" s="3">
        <v>11</v>
      </c>
      <c r="I9" s="3">
        <v>11</v>
      </c>
      <c r="J9">
        <v>0.12</v>
      </c>
      <c r="K9">
        <f t="shared" ref="K9:O9" si="71">LOG(1/J9)</f>
        <v>0.920818753952375</v>
      </c>
      <c r="L9">
        <v>1</v>
      </c>
      <c r="M9">
        <f t="shared" si="71"/>
        <v>0</v>
      </c>
      <c r="N9">
        <v>1</v>
      </c>
      <c r="O9">
        <f t="shared" si="71"/>
        <v>0</v>
      </c>
      <c r="P9" s="4">
        <v>-2.5</v>
      </c>
      <c r="Q9" s="4">
        <v>-0.5</v>
      </c>
      <c r="R9" s="4">
        <v>0.25</v>
      </c>
      <c r="S9" s="4">
        <v>0.25</v>
      </c>
      <c r="T9" s="4">
        <v>-1.25</v>
      </c>
      <c r="U9" s="4">
        <v>0</v>
      </c>
      <c r="V9" s="4">
        <v>2.89</v>
      </c>
      <c r="W9" s="2">
        <v>0.544</v>
      </c>
      <c r="X9" s="2">
        <f t="shared" si="43"/>
        <v>3.434</v>
      </c>
      <c r="Y9" s="4">
        <v>42.7</v>
      </c>
      <c r="Z9" s="4">
        <v>43.4</v>
      </c>
      <c r="AA9" s="4">
        <v>7.78</v>
      </c>
      <c r="AB9" s="4">
        <v>2.79</v>
      </c>
      <c r="AC9" s="2">
        <v>0.487</v>
      </c>
      <c r="AD9" s="2">
        <f t="shared" si="44"/>
        <v>3.277</v>
      </c>
      <c r="AE9" s="2">
        <f t="shared" si="45"/>
        <v>0.157</v>
      </c>
      <c r="AF9" s="4">
        <v>39.5</v>
      </c>
      <c r="AG9" s="4">
        <v>42.1</v>
      </c>
      <c r="AH9" s="4">
        <v>8.22</v>
      </c>
      <c r="AI9" s="4">
        <v>2.89</v>
      </c>
      <c r="AJ9" s="2">
        <v>0.492</v>
      </c>
      <c r="AK9" s="2">
        <f t="shared" si="46"/>
        <v>3.382</v>
      </c>
      <c r="AL9" s="2">
        <f t="shared" si="47"/>
        <v>0.052</v>
      </c>
      <c r="AM9" s="4">
        <v>39.7</v>
      </c>
      <c r="AN9" s="4">
        <v>41.2</v>
      </c>
      <c r="AO9" s="4">
        <v>8.2</v>
      </c>
      <c r="AP9" s="4">
        <v>43.775</v>
      </c>
      <c r="AQ9" s="4">
        <v>3.48</v>
      </c>
      <c r="AR9" s="4">
        <f t="shared" si="48"/>
        <v>2.936</v>
      </c>
      <c r="AS9" s="4">
        <v>24.52</v>
      </c>
      <c r="AT9" s="4">
        <f t="shared" si="49"/>
        <v>23.976</v>
      </c>
      <c r="AU9" s="4">
        <v>41.335</v>
      </c>
      <c r="AV9" s="4">
        <v>3.41</v>
      </c>
      <c r="AW9" s="4">
        <f t="shared" si="50"/>
        <v>0.0699999999999998</v>
      </c>
      <c r="AX9" s="4">
        <f t="shared" si="51"/>
        <v>2.923</v>
      </c>
      <c r="AY9" s="4">
        <v>24.41</v>
      </c>
      <c r="AZ9" s="4">
        <f t="shared" si="66"/>
        <v>0.109999999999999</v>
      </c>
      <c r="BA9" s="4">
        <f t="shared" si="52"/>
        <v>23.923</v>
      </c>
      <c r="BB9" s="4">
        <v>41.59</v>
      </c>
      <c r="BC9" s="4">
        <v>3.49</v>
      </c>
      <c r="BD9" s="4">
        <f t="shared" si="53"/>
        <v>-0.0100000000000002</v>
      </c>
      <c r="BE9" s="4">
        <f t="shared" si="1"/>
        <v>2.998</v>
      </c>
      <c r="BF9" s="4">
        <v>24.44</v>
      </c>
      <c r="BG9" s="4">
        <f t="shared" si="54"/>
        <v>0.0799999999999983</v>
      </c>
      <c r="BH9" s="4">
        <f t="shared" si="2"/>
        <v>23.948</v>
      </c>
      <c r="BI9">
        <v>119</v>
      </c>
      <c r="BL9" s="2">
        <f t="shared" si="3"/>
        <v>7.903981264637</v>
      </c>
      <c r="BM9" s="2">
        <f t="shared" si="4"/>
        <v>13.0703624733475</v>
      </c>
      <c r="BN9" s="2">
        <f t="shared" si="5"/>
        <v>13.0703624733475</v>
      </c>
      <c r="BO9" s="2">
        <f t="shared" si="6"/>
        <v>1.78970000000001</v>
      </c>
      <c r="BP9" s="2">
        <f t="shared" si="55"/>
        <v>4.01827254323388</v>
      </c>
      <c r="BQ9" s="2">
        <f t="shared" si="7"/>
        <v>5.80797254323389</v>
      </c>
      <c r="BR9" s="2">
        <f t="shared" si="56"/>
        <v>4.11864877037845</v>
      </c>
      <c r="BS9" s="2">
        <f t="shared" si="57"/>
        <v>5.90834877037846</v>
      </c>
      <c r="BT9" s="2">
        <f t="shared" si="8"/>
        <v>7.70988006853227</v>
      </c>
      <c r="BU9" s="2">
        <f t="shared" si="9"/>
        <v>13.0703624733475</v>
      </c>
      <c r="BV9" s="2">
        <f t="shared" si="10"/>
        <v>13.0703624733475</v>
      </c>
      <c r="BW9" s="2">
        <f t="shared" si="11"/>
        <v>1.78970000000001</v>
      </c>
      <c r="BX9" s="2">
        <f t="shared" si="12"/>
        <v>4.17920080036932</v>
      </c>
      <c r="BY9" s="2">
        <f t="shared" si="13"/>
        <v>5.96890080036933</v>
      </c>
      <c r="BZ9" s="2">
        <f t="shared" si="14"/>
        <v>8.54430379746835</v>
      </c>
      <c r="CA9" s="2">
        <f t="shared" si="15"/>
        <v>13.0117270788913</v>
      </c>
      <c r="CB9" s="2">
        <f t="shared" si="16"/>
        <v>13.0117270788913</v>
      </c>
      <c r="CC9" s="2">
        <f t="shared" si="17"/>
        <v>1.78970000000001</v>
      </c>
      <c r="CD9" s="2">
        <f t="shared" si="58"/>
        <v>3.56545310535324</v>
      </c>
      <c r="CE9" s="2">
        <f t="shared" si="18"/>
        <v>5.35515310535325</v>
      </c>
      <c r="CF9" s="2">
        <f t="shared" si="59"/>
        <v>3.75584438874434</v>
      </c>
      <c r="CG9" s="2">
        <f t="shared" si="60"/>
        <v>5.54554438874435</v>
      </c>
      <c r="CH9" s="2">
        <f t="shared" si="19"/>
        <v>8.16499334704245</v>
      </c>
      <c r="CI9" s="2">
        <f t="shared" si="20"/>
        <v>13.0117270788913</v>
      </c>
      <c r="CJ9" s="2">
        <f t="shared" si="21"/>
        <v>13.0117270788913</v>
      </c>
      <c r="CK9" s="2">
        <f t="shared" si="22"/>
        <v>1.78970000000001</v>
      </c>
      <c r="CL9" s="2">
        <f t="shared" si="23"/>
        <v>3.79134804530465</v>
      </c>
      <c r="CM9" s="2">
        <f t="shared" si="24"/>
        <v>5.58104804530466</v>
      </c>
      <c r="CN9" s="2">
        <f t="shared" si="25"/>
        <v>8.50125944584383</v>
      </c>
      <c r="CO9" s="2">
        <f t="shared" si="26"/>
        <v>13.0277185501066</v>
      </c>
      <c r="CP9" s="2">
        <f t="shared" si="27"/>
        <v>13.0277185501066</v>
      </c>
      <c r="CQ9" s="2">
        <f t="shared" si="28"/>
        <v>1.78970000000001</v>
      </c>
      <c r="CR9" s="2">
        <f t="shared" si="61"/>
        <v>3.59856326992933</v>
      </c>
      <c r="CS9" s="2">
        <f t="shared" si="29"/>
        <v>5.38826326992934</v>
      </c>
      <c r="CT9" s="2">
        <f t="shared" si="62"/>
        <v>3.77907264208741</v>
      </c>
      <c r="CU9" s="2">
        <f t="shared" si="63"/>
        <v>5.56877264208742</v>
      </c>
      <c r="CV9" s="2">
        <f t="shared" si="30"/>
        <v>8.11493147391199</v>
      </c>
      <c r="CW9" s="2">
        <f t="shared" si="31"/>
        <v>13.0277185501066</v>
      </c>
      <c r="CX9" s="2">
        <f t="shared" si="32"/>
        <v>13.0277185501066</v>
      </c>
      <c r="CY9" s="2">
        <f t="shared" si="33"/>
        <v>1.78970000000001</v>
      </c>
      <c r="CZ9" s="2">
        <f t="shared" si="34"/>
        <v>3.8353291998517</v>
      </c>
      <c r="DA9" s="2">
        <f t="shared" si="35"/>
        <v>5.62502919985172</v>
      </c>
      <c r="DB9">
        <f t="shared" si="36"/>
        <v>5.72733</v>
      </c>
      <c r="DC9">
        <f t="shared" si="37"/>
        <v>5.74573</v>
      </c>
      <c r="DD9">
        <f t="shared" si="64"/>
        <v>5.67673</v>
      </c>
      <c r="DE9">
        <f t="shared" si="38"/>
        <v>5.65353</v>
      </c>
      <c r="DF9">
        <f t="shared" si="39"/>
        <v>5.70673</v>
      </c>
      <c r="DG9">
        <f t="shared" si="40"/>
        <v>5.69853</v>
      </c>
      <c r="DH9">
        <f t="shared" si="41"/>
        <v>5.74173</v>
      </c>
    </row>
    <row r="10" spans="1:112">
      <c r="A10" t="s">
        <v>102</v>
      </c>
      <c r="B10" t="s">
        <v>103</v>
      </c>
      <c r="C10">
        <v>2</v>
      </c>
      <c r="D10">
        <v>1</v>
      </c>
      <c r="E10" s="1">
        <v>18</v>
      </c>
      <c r="F10" s="2">
        <v>0.109</v>
      </c>
      <c r="G10" s="3">
        <v>18</v>
      </c>
      <c r="H10" s="3">
        <v>11</v>
      </c>
      <c r="I10" s="3">
        <v>12</v>
      </c>
      <c r="J10">
        <v>0.15</v>
      </c>
      <c r="K10">
        <f t="shared" ref="K10:O10" si="72">LOG(1/J10)</f>
        <v>0.823908740944319</v>
      </c>
      <c r="L10">
        <v>1</v>
      </c>
      <c r="M10">
        <f t="shared" si="72"/>
        <v>0</v>
      </c>
      <c r="N10">
        <v>1</v>
      </c>
      <c r="O10">
        <f t="shared" si="72"/>
        <v>0</v>
      </c>
      <c r="P10" s="4">
        <v>-4.25</v>
      </c>
      <c r="Q10" s="4">
        <v>-0.75</v>
      </c>
      <c r="R10" s="4">
        <v>0.25</v>
      </c>
      <c r="S10" s="4">
        <v>0.25</v>
      </c>
      <c r="T10" s="4">
        <v>0</v>
      </c>
      <c r="U10" s="4">
        <v>0.75</v>
      </c>
      <c r="V10" s="4">
        <v>3.37</v>
      </c>
      <c r="W10" s="2">
        <v>0.563</v>
      </c>
      <c r="X10" s="2">
        <f t="shared" si="43"/>
        <v>3.933</v>
      </c>
      <c r="Y10" s="4">
        <v>42.2</v>
      </c>
      <c r="Z10" s="4">
        <v>43</v>
      </c>
      <c r="AA10" s="4">
        <v>7.84</v>
      </c>
      <c r="AB10" s="4">
        <v>3.33</v>
      </c>
      <c r="AC10" s="2">
        <v>0.481</v>
      </c>
      <c r="AD10" s="2">
        <f t="shared" si="44"/>
        <v>3.811</v>
      </c>
      <c r="AE10" s="2">
        <f t="shared" si="45"/>
        <v>0.122</v>
      </c>
      <c r="AF10" s="4">
        <v>37.9</v>
      </c>
      <c r="AG10" s="4">
        <v>39.4</v>
      </c>
      <c r="AH10" s="4">
        <v>8.56</v>
      </c>
      <c r="AI10" s="4">
        <v>3.31</v>
      </c>
      <c r="AJ10" s="2">
        <v>0.475</v>
      </c>
      <c r="AK10" s="2">
        <f t="shared" si="46"/>
        <v>3.785</v>
      </c>
      <c r="AL10" s="2">
        <f t="shared" si="47"/>
        <v>0.148</v>
      </c>
      <c r="AM10" s="4">
        <v>37.3</v>
      </c>
      <c r="AN10" s="4">
        <v>39</v>
      </c>
      <c r="AO10" s="4">
        <v>8.65</v>
      </c>
      <c r="AP10" s="4">
        <v>43.39</v>
      </c>
      <c r="AQ10" s="4">
        <v>3.92</v>
      </c>
      <c r="AR10" s="4">
        <f t="shared" si="48"/>
        <v>3.357</v>
      </c>
      <c r="AS10" s="4">
        <v>26.02</v>
      </c>
      <c r="AT10" s="4">
        <f t="shared" si="49"/>
        <v>25.457</v>
      </c>
      <c r="AU10" s="4">
        <v>39.525</v>
      </c>
      <c r="AV10" s="4">
        <v>3.87</v>
      </c>
      <c r="AW10" s="4">
        <f t="shared" si="50"/>
        <v>0.0499999999999998</v>
      </c>
      <c r="AX10" s="4">
        <f t="shared" si="51"/>
        <v>3.389</v>
      </c>
      <c r="AY10" s="4">
        <v>25.99</v>
      </c>
      <c r="AZ10" s="4">
        <f t="shared" si="66"/>
        <v>0.0300000000000011</v>
      </c>
      <c r="BA10" s="4">
        <f t="shared" si="52"/>
        <v>25.509</v>
      </c>
      <c r="BB10" s="4">
        <v>39.015</v>
      </c>
      <c r="BC10" s="4">
        <v>3.91</v>
      </c>
      <c r="BD10" s="4">
        <f t="shared" si="53"/>
        <v>0.00999999999999979</v>
      </c>
      <c r="BE10" s="4">
        <f t="shared" si="1"/>
        <v>3.435</v>
      </c>
      <c r="BF10" s="4">
        <v>25.94</v>
      </c>
      <c r="BG10" s="4">
        <f t="shared" si="54"/>
        <v>0.0799999999999983</v>
      </c>
      <c r="BH10" s="4">
        <f t="shared" si="2"/>
        <v>25.465</v>
      </c>
      <c r="BI10">
        <v>119</v>
      </c>
      <c r="BL10" s="2">
        <f t="shared" si="3"/>
        <v>7.99763033175355</v>
      </c>
      <c r="BM10" s="2">
        <f t="shared" si="4"/>
        <v>13.8699360341151</v>
      </c>
      <c r="BN10" s="2">
        <f t="shared" si="5"/>
        <v>13.5</v>
      </c>
      <c r="BO10" s="2">
        <f t="shared" si="6"/>
        <v>1.78970000000001</v>
      </c>
      <c r="BP10" s="2">
        <f t="shared" si="55"/>
        <v>4.26815589735201</v>
      </c>
      <c r="BQ10" s="2">
        <f t="shared" si="7"/>
        <v>6.05785589735202</v>
      </c>
      <c r="BR10" s="2">
        <f t="shared" si="56"/>
        <v>4.41213089482616</v>
      </c>
      <c r="BS10" s="2">
        <f t="shared" si="57"/>
        <v>6.20183089482617</v>
      </c>
      <c r="BT10" s="2">
        <f t="shared" si="8"/>
        <v>7.77828992855496</v>
      </c>
      <c r="BU10" s="2">
        <f t="shared" si="9"/>
        <v>13.8699360341151</v>
      </c>
      <c r="BV10" s="2">
        <f t="shared" si="10"/>
        <v>13.5</v>
      </c>
      <c r="BW10" s="2">
        <f t="shared" si="11"/>
        <v>1.78970000000001</v>
      </c>
      <c r="BX10" s="2">
        <f t="shared" si="12"/>
        <v>4.47315161115162</v>
      </c>
      <c r="BY10" s="2">
        <f t="shared" si="13"/>
        <v>6.26285161115163</v>
      </c>
      <c r="BZ10" s="2">
        <f t="shared" si="14"/>
        <v>8.90501319261213</v>
      </c>
      <c r="CA10" s="2">
        <f t="shared" si="15"/>
        <v>13.8539445628998</v>
      </c>
      <c r="CB10" s="2">
        <f t="shared" si="16"/>
        <v>13.5</v>
      </c>
      <c r="CC10" s="2">
        <f t="shared" si="17"/>
        <v>1.78970000000001</v>
      </c>
      <c r="CD10" s="2">
        <f t="shared" si="58"/>
        <v>3.65667780623884</v>
      </c>
      <c r="CE10" s="2">
        <f t="shared" si="18"/>
        <v>5.44637780623885</v>
      </c>
      <c r="CF10" s="2">
        <f t="shared" si="59"/>
        <v>3.8558666430266</v>
      </c>
      <c r="CG10" s="2">
        <f t="shared" si="60"/>
        <v>5.64556664302661</v>
      </c>
      <c r="CH10" s="2">
        <f t="shared" si="19"/>
        <v>8.53889943074003</v>
      </c>
      <c r="CI10" s="2">
        <f t="shared" si="20"/>
        <v>13.8539445628998</v>
      </c>
      <c r="CJ10" s="2">
        <f t="shared" si="21"/>
        <v>13.5</v>
      </c>
      <c r="CK10" s="2">
        <f t="shared" si="22"/>
        <v>1.78970000000001</v>
      </c>
      <c r="CL10" s="2">
        <f t="shared" si="23"/>
        <v>3.86914766910809</v>
      </c>
      <c r="CM10" s="2">
        <f t="shared" si="24"/>
        <v>5.6588476691081</v>
      </c>
      <c r="CN10" s="2">
        <f t="shared" si="25"/>
        <v>9.04825737265415</v>
      </c>
      <c r="CO10" s="2">
        <f t="shared" si="26"/>
        <v>13.8272921108742</v>
      </c>
      <c r="CP10" s="2">
        <f t="shared" si="27"/>
        <v>13.5</v>
      </c>
      <c r="CQ10" s="2">
        <f t="shared" si="28"/>
        <v>1.78970000000001</v>
      </c>
      <c r="CR10" s="2">
        <f t="shared" si="61"/>
        <v>3.58260707730924</v>
      </c>
      <c r="CS10" s="2">
        <f t="shared" si="29"/>
        <v>5.37230707730925</v>
      </c>
      <c r="CT10" s="2">
        <f t="shared" si="62"/>
        <v>3.80074866548059</v>
      </c>
      <c r="CU10" s="2">
        <f t="shared" si="63"/>
        <v>5.5904486654806</v>
      </c>
      <c r="CV10" s="2">
        <f t="shared" si="30"/>
        <v>8.65051903114187</v>
      </c>
      <c r="CW10" s="2">
        <f t="shared" si="31"/>
        <v>13.8272921108742</v>
      </c>
      <c r="CX10" s="2">
        <f t="shared" si="32"/>
        <v>13.5</v>
      </c>
      <c r="CY10" s="2">
        <f t="shared" si="33"/>
        <v>1.78970000000001</v>
      </c>
      <c r="CZ10" s="2">
        <f t="shared" si="34"/>
        <v>3.80043774634146</v>
      </c>
      <c r="DA10" s="2">
        <f t="shared" si="35"/>
        <v>5.59013774634147</v>
      </c>
      <c r="DB10">
        <f t="shared" si="36"/>
        <v>6.07693</v>
      </c>
      <c r="DC10">
        <f t="shared" si="37"/>
        <v>6.07173</v>
      </c>
      <c r="DD10">
        <f t="shared" si="64"/>
        <v>5.96273</v>
      </c>
      <c r="DE10">
        <f t="shared" si="38"/>
        <v>6.02513</v>
      </c>
      <c r="DF10">
        <f t="shared" si="39"/>
        <v>6.04873</v>
      </c>
      <c r="DG10">
        <f t="shared" si="40"/>
        <v>6.00973</v>
      </c>
      <c r="DH10">
        <f t="shared" si="41"/>
        <v>6.05973</v>
      </c>
    </row>
    <row r="11" spans="3:112">
      <c r="C11">
        <v>2</v>
      </c>
      <c r="D11">
        <v>2</v>
      </c>
      <c r="E11" s="1">
        <v>18</v>
      </c>
      <c r="F11" s="2">
        <v>0.094</v>
      </c>
      <c r="G11" s="3">
        <v>18</v>
      </c>
      <c r="H11" s="3">
        <v>10</v>
      </c>
      <c r="I11" s="3">
        <v>12</v>
      </c>
      <c r="J11">
        <v>0.2</v>
      </c>
      <c r="K11">
        <f t="shared" ref="K11:O11" si="73">LOG(1/J11)</f>
        <v>0.698970004336019</v>
      </c>
      <c r="L11">
        <v>1.2</v>
      </c>
      <c r="M11">
        <f t="shared" si="73"/>
        <v>-0.0791812460476248</v>
      </c>
      <c r="N11">
        <v>1.2</v>
      </c>
      <c r="O11">
        <f t="shared" si="73"/>
        <v>-0.0791812460476248</v>
      </c>
      <c r="P11" s="4">
        <v>-3.5</v>
      </c>
      <c r="Q11" s="4">
        <v>-0.5</v>
      </c>
      <c r="R11" s="4">
        <v>-0.5</v>
      </c>
      <c r="S11" s="8">
        <v>0.25</v>
      </c>
      <c r="T11" s="4">
        <v>0.5</v>
      </c>
      <c r="U11" s="4">
        <v>0</v>
      </c>
      <c r="V11" s="4">
        <v>3.35</v>
      </c>
      <c r="W11" s="2">
        <v>0.564</v>
      </c>
      <c r="X11" s="2">
        <f t="shared" si="43"/>
        <v>3.914</v>
      </c>
      <c r="Y11" s="4">
        <v>42.1</v>
      </c>
      <c r="Z11" s="4">
        <v>43.1</v>
      </c>
      <c r="AA11" s="4">
        <v>7.83</v>
      </c>
      <c r="AB11" s="4">
        <v>3.29</v>
      </c>
      <c r="AC11" s="2">
        <v>0.493</v>
      </c>
      <c r="AD11" s="2">
        <f t="shared" si="44"/>
        <v>3.783</v>
      </c>
      <c r="AE11" s="2">
        <f t="shared" si="45"/>
        <v>0.131</v>
      </c>
      <c r="AF11" s="4">
        <v>38.2</v>
      </c>
      <c r="AG11" s="4">
        <v>40</v>
      </c>
      <c r="AH11" s="4">
        <v>8.45</v>
      </c>
      <c r="AI11" s="4">
        <v>3.26</v>
      </c>
      <c r="AJ11" s="2">
        <v>0.49</v>
      </c>
      <c r="AK11" s="2">
        <f t="shared" si="46"/>
        <v>3.75</v>
      </c>
      <c r="AL11" s="2">
        <f t="shared" si="47"/>
        <v>0.164</v>
      </c>
      <c r="AM11" s="4">
        <v>38</v>
      </c>
      <c r="AN11" s="4">
        <v>39.6</v>
      </c>
      <c r="AO11" s="4">
        <v>8.52</v>
      </c>
      <c r="AP11" s="4">
        <v>43.495</v>
      </c>
      <c r="AQ11" s="4">
        <v>3.89</v>
      </c>
      <c r="AR11" s="4">
        <f t="shared" si="48"/>
        <v>3.326</v>
      </c>
      <c r="AS11" s="4">
        <v>25.61</v>
      </c>
      <c r="AT11" s="4">
        <f t="shared" si="49"/>
        <v>25.046</v>
      </c>
      <c r="AU11" s="4">
        <v>40.04</v>
      </c>
      <c r="AV11" s="4">
        <v>3.84</v>
      </c>
      <c r="AW11" s="4">
        <f t="shared" si="50"/>
        <v>0.0500000000000003</v>
      </c>
      <c r="AX11" s="4">
        <f t="shared" si="51"/>
        <v>3.347</v>
      </c>
      <c r="AY11" s="4">
        <v>25.65</v>
      </c>
      <c r="AZ11" s="4">
        <v>0.8</v>
      </c>
      <c r="BA11" s="4">
        <f t="shared" si="52"/>
        <v>25.157</v>
      </c>
      <c r="BB11" s="4">
        <v>39.635</v>
      </c>
      <c r="BC11" s="4">
        <v>3.84</v>
      </c>
      <c r="BD11" s="4">
        <f t="shared" si="53"/>
        <v>0.0500000000000003</v>
      </c>
      <c r="BE11" s="4">
        <f t="shared" si="1"/>
        <v>3.35</v>
      </c>
      <c r="BF11" s="4">
        <v>25.6</v>
      </c>
      <c r="BG11" s="4">
        <f t="shared" si="54"/>
        <v>0.00999999999999801</v>
      </c>
      <c r="BH11" s="4">
        <f t="shared" si="2"/>
        <v>25.11</v>
      </c>
      <c r="BI11">
        <v>119</v>
      </c>
      <c r="BL11" s="2">
        <f t="shared" si="3"/>
        <v>8.0166270783848</v>
      </c>
      <c r="BM11" s="2">
        <f t="shared" si="4"/>
        <v>13.6513859275053</v>
      </c>
      <c r="BN11" s="2">
        <f t="shared" si="5"/>
        <v>13.5</v>
      </c>
      <c r="BO11" s="2">
        <f t="shared" si="6"/>
        <v>1.78970000000001</v>
      </c>
      <c r="BP11" s="2">
        <f t="shared" si="55"/>
        <v>4.25183694314212</v>
      </c>
      <c r="BQ11" s="2">
        <f t="shared" si="7"/>
        <v>6.04153694314213</v>
      </c>
      <c r="BR11" s="2">
        <f t="shared" si="56"/>
        <v>4.42182661669125</v>
      </c>
      <c r="BS11" s="2">
        <f t="shared" si="57"/>
        <v>6.21152661669126</v>
      </c>
      <c r="BT11" s="2">
        <f t="shared" si="8"/>
        <v>7.75951258765375</v>
      </c>
      <c r="BU11" s="2">
        <f t="shared" si="9"/>
        <v>13.6513859275053</v>
      </c>
      <c r="BV11" s="2">
        <f t="shared" si="10"/>
        <v>13.5</v>
      </c>
      <c r="BW11" s="2">
        <f t="shared" si="11"/>
        <v>1.78970000000001</v>
      </c>
      <c r="BX11" s="2">
        <f t="shared" si="12"/>
        <v>4.4923026903582</v>
      </c>
      <c r="BY11" s="2">
        <f t="shared" si="13"/>
        <v>6.28200269035821</v>
      </c>
      <c r="BZ11" s="2">
        <f t="shared" si="14"/>
        <v>8.83507853403141</v>
      </c>
      <c r="CA11" s="2">
        <f t="shared" si="15"/>
        <v>13.6727078891258</v>
      </c>
      <c r="CB11" s="2">
        <f t="shared" si="16"/>
        <v>13.5</v>
      </c>
      <c r="CC11" s="2">
        <f t="shared" si="17"/>
        <v>1.78970000000001</v>
      </c>
      <c r="CD11" s="2">
        <f t="shared" si="58"/>
        <v>3.69454235727552</v>
      </c>
      <c r="CE11" s="2">
        <f t="shared" si="18"/>
        <v>5.48424235727553</v>
      </c>
      <c r="CF11" s="2">
        <f t="shared" si="59"/>
        <v>3.92669398914447</v>
      </c>
      <c r="CG11" s="2">
        <f t="shared" si="60"/>
        <v>5.71639398914448</v>
      </c>
      <c r="CH11" s="2">
        <f t="shared" si="19"/>
        <v>8.42907092907093</v>
      </c>
      <c r="CI11" s="2">
        <f t="shared" si="20"/>
        <v>13.6727078891258</v>
      </c>
      <c r="CJ11" s="2">
        <f t="shared" si="21"/>
        <v>13.5</v>
      </c>
      <c r="CK11" s="2">
        <f t="shared" si="22"/>
        <v>1.78970000000001</v>
      </c>
      <c r="CL11" s="2">
        <f t="shared" si="23"/>
        <v>3.94063189038693</v>
      </c>
      <c r="CM11" s="2">
        <f t="shared" si="24"/>
        <v>5.73033189038694</v>
      </c>
      <c r="CN11" s="2">
        <f t="shared" si="25"/>
        <v>8.88157894736842</v>
      </c>
      <c r="CO11" s="2">
        <f t="shared" si="26"/>
        <v>13.6460554371002</v>
      </c>
      <c r="CP11" s="2">
        <f t="shared" si="27"/>
        <v>13.5</v>
      </c>
      <c r="CQ11" s="2">
        <f t="shared" si="28"/>
        <v>1.78970000000001</v>
      </c>
      <c r="CR11" s="2">
        <f t="shared" si="61"/>
        <v>3.66923587039024</v>
      </c>
      <c r="CS11" s="2">
        <f t="shared" si="29"/>
        <v>5.45893587039025</v>
      </c>
      <c r="CT11" s="2">
        <f t="shared" si="62"/>
        <v>3.88116359172555</v>
      </c>
      <c r="CU11" s="2">
        <f t="shared" si="63"/>
        <v>5.67086359172556</v>
      </c>
      <c r="CV11" s="2">
        <f t="shared" si="30"/>
        <v>8.51520121105084</v>
      </c>
      <c r="CW11" s="2">
        <f t="shared" si="31"/>
        <v>13.6460554371002</v>
      </c>
      <c r="CX11" s="2">
        <f t="shared" si="32"/>
        <v>13.5</v>
      </c>
      <c r="CY11" s="2">
        <f t="shared" si="33"/>
        <v>1.78970000000001</v>
      </c>
      <c r="CZ11" s="2">
        <f t="shared" si="34"/>
        <v>3.88423293290834</v>
      </c>
      <c r="DA11" s="2">
        <f t="shared" si="35"/>
        <v>5.67393293290835</v>
      </c>
      <c r="DB11">
        <f t="shared" si="36"/>
        <v>6.02833</v>
      </c>
      <c r="DC11">
        <f t="shared" si="37"/>
        <v>6.01873</v>
      </c>
      <c r="DD11">
        <f t="shared" si="64"/>
        <v>5.92473</v>
      </c>
      <c r="DE11">
        <f t="shared" si="38"/>
        <v>5.97993</v>
      </c>
      <c r="DF11">
        <f t="shared" si="39"/>
        <v>6.00273</v>
      </c>
      <c r="DG11">
        <f t="shared" si="40"/>
        <v>5.96173</v>
      </c>
      <c r="DH11">
        <f t="shared" si="41"/>
        <v>5.99773</v>
      </c>
    </row>
    <row r="12" spans="1:112">
      <c r="A12" t="s">
        <v>104</v>
      </c>
      <c r="B12" t="s">
        <v>105</v>
      </c>
      <c r="C12">
        <v>1</v>
      </c>
      <c r="D12">
        <v>1</v>
      </c>
      <c r="E12" s="1">
        <v>18</v>
      </c>
      <c r="F12" s="2">
        <v>0.135</v>
      </c>
      <c r="G12" s="3">
        <v>18</v>
      </c>
      <c r="H12" s="3">
        <v>11</v>
      </c>
      <c r="I12" s="3">
        <v>15</v>
      </c>
      <c r="J12">
        <v>0.08</v>
      </c>
      <c r="K12">
        <f t="shared" ref="K12:O12" si="74">LOG(1/J12)</f>
        <v>1.09691001300806</v>
      </c>
      <c r="L12">
        <v>1</v>
      </c>
      <c r="M12">
        <f t="shared" si="74"/>
        <v>0</v>
      </c>
      <c r="N12">
        <v>1</v>
      </c>
      <c r="O12">
        <f t="shared" si="74"/>
        <v>0</v>
      </c>
      <c r="P12" s="4">
        <v>-5.5</v>
      </c>
      <c r="Q12" s="4">
        <v>-0.5</v>
      </c>
      <c r="R12" s="4">
        <v>0.5</v>
      </c>
      <c r="S12" s="8">
        <v>-0.75</v>
      </c>
      <c r="T12" s="4">
        <v>0.75</v>
      </c>
      <c r="U12" s="4">
        <v>-0.25</v>
      </c>
      <c r="V12" s="4">
        <v>3.02</v>
      </c>
      <c r="W12" s="2">
        <v>0.564</v>
      </c>
      <c r="X12" s="2">
        <f t="shared" si="43"/>
        <v>3.584</v>
      </c>
      <c r="Y12" s="4">
        <v>42.1</v>
      </c>
      <c r="Z12" s="4">
        <v>42.5</v>
      </c>
      <c r="AA12" s="4">
        <v>7.94</v>
      </c>
      <c r="AB12" s="4">
        <v>2.91</v>
      </c>
      <c r="AC12" s="2">
        <v>0.449</v>
      </c>
      <c r="AD12" s="2">
        <f t="shared" si="44"/>
        <v>3.359</v>
      </c>
      <c r="AE12" s="2">
        <f t="shared" si="45"/>
        <v>0.225</v>
      </c>
      <c r="AF12" s="4">
        <v>35</v>
      </c>
      <c r="AG12" s="4">
        <v>37</v>
      </c>
      <c r="AH12" s="4">
        <v>9.12</v>
      </c>
      <c r="AI12" s="4">
        <v>2.91</v>
      </c>
      <c r="AJ12" s="2">
        <v>0.446</v>
      </c>
      <c r="AK12" s="2">
        <f t="shared" si="46"/>
        <v>3.356</v>
      </c>
      <c r="AL12" s="2">
        <f t="shared" si="47"/>
        <v>0.228</v>
      </c>
      <c r="AM12" s="4">
        <v>35.6</v>
      </c>
      <c r="AN12" s="4">
        <v>37.1</v>
      </c>
      <c r="AO12" s="4">
        <v>9.09</v>
      </c>
      <c r="AP12" s="4">
        <v>42.945</v>
      </c>
      <c r="AQ12" s="4">
        <v>3.56</v>
      </c>
      <c r="AR12" s="4">
        <f t="shared" si="48"/>
        <v>2.996</v>
      </c>
      <c r="AS12" s="4">
        <v>26.31</v>
      </c>
      <c r="AT12" s="4">
        <f t="shared" si="49"/>
        <v>25.746</v>
      </c>
      <c r="AU12" s="4">
        <v>36.985</v>
      </c>
      <c r="AV12" s="4">
        <v>3.4</v>
      </c>
      <c r="AW12" s="4">
        <f t="shared" si="50"/>
        <v>0.16</v>
      </c>
      <c r="AX12" s="4">
        <f t="shared" si="51"/>
        <v>2.951</v>
      </c>
      <c r="AY12" s="4">
        <v>26.22</v>
      </c>
      <c r="AZ12" s="4">
        <f t="shared" si="66"/>
        <v>0.0899999999999999</v>
      </c>
      <c r="BA12" s="4">
        <f t="shared" si="52"/>
        <v>25.771</v>
      </c>
      <c r="BB12" s="4">
        <v>36.955</v>
      </c>
      <c r="BC12" s="4">
        <v>3.36</v>
      </c>
      <c r="BD12" s="4">
        <f t="shared" si="53"/>
        <v>0.2</v>
      </c>
      <c r="BE12" s="4">
        <f t="shared" si="1"/>
        <v>2.914</v>
      </c>
      <c r="BF12" s="4">
        <v>26.19</v>
      </c>
      <c r="BG12" s="4">
        <f t="shared" si="54"/>
        <v>0.119999999999997</v>
      </c>
      <c r="BH12" s="4">
        <f t="shared" si="2"/>
        <v>25.744</v>
      </c>
      <c r="BI12">
        <v>119</v>
      </c>
      <c r="BL12" s="2">
        <f t="shared" si="3"/>
        <v>8.0166270783848</v>
      </c>
      <c r="BM12" s="2">
        <f t="shared" si="4"/>
        <v>14.0245202558635</v>
      </c>
      <c r="BN12" s="2">
        <f t="shared" si="5"/>
        <v>13.5</v>
      </c>
      <c r="BO12" s="2">
        <f t="shared" si="6"/>
        <v>1.78970000000001</v>
      </c>
      <c r="BP12" s="2">
        <f t="shared" si="55"/>
        <v>4.25183694314212</v>
      </c>
      <c r="BQ12" s="2">
        <f t="shared" si="7"/>
        <v>6.04153694314213</v>
      </c>
      <c r="BR12" s="2">
        <f t="shared" si="56"/>
        <v>4.31895945965601</v>
      </c>
      <c r="BS12" s="2">
        <f t="shared" si="57"/>
        <v>6.10865945965602</v>
      </c>
      <c r="BT12" s="2">
        <f t="shared" si="8"/>
        <v>7.85888927698218</v>
      </c>
      <c r="BU12" s="2">
        <f t="shared" si="9"/>
        <v>14.0245202558635</v>
      </c>
      <c r="BV12" s="2">
        <f t="shared" si="10"/>
        <v>13.5</v>
      </c>
      <c r="BW12" s="2">
        <f t="shared" si="11"/>
        <v>1.78970000000001</v>
      </c>
      <c r="BX12" s="2">
        <f t="shared" si="12"/>
        <v>4.39401155612338</v>
      </c>
      <c r="BY12" s="2">
        <f t="shared" si="13"/>
        <v>6.18371155612339</v>
      </c>
      <c r="BZ12" s="2">
        <f t="shared" si="14"/>
        <v>9.64285714285714</v>
      </c>
      <c r="CA12" s="2">
        <f t="shared" si="15"/>
        <v>13.9765458422175</v>
      </c>
      <c r="CB12" s="2">
        <f t="shared" si="16"/>
        <v>13.5</v>
      </c>
      <c r="CC12" s="2">
        <f t="shared" si="17"/>
        <v>1.78970000000001</v>
      </c>
      <c r="CD12" s="2">
        <f t="shared" si="58"/>
        <v>3.3164797296194</v>
      </c>
      <c r="CE12" s="2">
        <f t="shared" si="18"/>
        <v>5.10617972961941</v>
      </c>
      <c r="CF12" s="2">
        <f t="shared" si="59"/>
        <v>3.54714585205224</v>
      </c>
      <c r="CG12" s="2">
        <f t="shared" si="60"/>
        <v>5.33684585205225</v>
      </c>
      <c r="CH12" s="2">
        <f t="shared" si="19"/>
        <v>9.12532107611193</v>
      </c>
      <c r="CI12" s="2">
        <f t="shared" si="20"/>
        <v>13.9765458422175</v>
      </c>
      <c r="CJ12" s="2">
        <f t="shared" si="21"/>
        <v>13.5</v>
      </c>
      <c r="CK12" s="2">
        <f t="shared" si="22"/>
        <v>1.78970000000001</v>
      </c>
      <c r="CL12" s="2">
        <f t="shared" si="23"/>
        <v>3.5445568938515</v>
      </c>
      <c r="CM12" s="2">
        <f t="shared" si="24"/>
        <v>5.33425689385151</v>
      </c>
      <c r="CN12" s="2">
        <f t="shared" si="25"/>
        <v>9.48033707865168</v>
      </c>
      <c r="CO12" s="2">
        <f t="shared" si="26"/>
        <v>13.9605543710021</v>
      </c>
      <c r="CP12" s="2">
        <f t="shared" si="27"/>
        <v>13.5</v>
      </c>
      <c r="CQ12" s="2">
        <f t="shared" si="28"/>
        <v>1.78970000000001</v>
      </c>
      <c r="CR12" s="2">
        <f t="shared" si="61"/>
        <v>3.38343906795196</v>
      </c>
      <c r="CS12" s="2">
        <f t="shared" si="29"/>
        <v>5.17313906795197</v>
      </c>
      <c r="CT12" s="2">
        <f t="shared" si="62"/>
        <v>3.5618475708964</v>
      </c>
      <c r="CU12" s="2">
        <f t="shared" si="63"/>
        <v>5.35154757089641</v>
      </c>
      <c r="CV12" s="2">
        <f t="shared" si="30"/>
        <v>9.13272899472331</v>
      </c>
      <c r="CW12" s="2">
        <f t="shared" si="31"/>
        <v>13.9605543710021</v>
      </c>
      <c r="CX12" s="2">
        <f t="shared" si="32"/>
        <v>13.5</v>
      </c>
      <c r="CY12" s="2">
        <f t="shared" si="33"/>
        <v>1.78970000000001</v>
      </c>
      <c r="CZ12" s="2">
        <f t="shared" si="34"/>
        <v>3.54096185908986</v>
      </c>
      <c r="DA12" s="2">
        <f t="shared" si="35"/>
        <v>5.33066185908987</v>
      </c>
      <c r="DB12">
        <f t="shared" si="36"/>
        <v>5.96633</v>
      </c>
      <c r="DC12">
        <f t="shared" si="37"/>
        <v>5.95673</v>
      </c>
      <c r="DD12">
        <f t="shared" si="64"/>
        <v>5.82173</v>
      </c>
      <c r="DE12">
        <f t="shared" si="38"/>
        <v>5.86733</v>
      </c>
      <c r="DF12">
        <f t="shared" si="39"/>
        <v>5.88373</v>
      </c>
      <c r="DG12">
        <f t="shared" si="40"/>
        <v>5.86313</v>
      </c>
      <c r="DH12">
        <f t="shared" si="41"/>
        <v>5.86473</v>
      </c>
    </row>
    <row r="13" spans="3:112">
      <c r="C13">
        <v>1</v>
      </c>
      <c r="D13">
        <v>2</v>
      </c>
      <c r="E13" s="1">
        <v>18</v>
      </c>
      <c r="F13" s="2">
        <v>0.135</v>
      </c>
      <c r="G13" s="3">
        <v>18</v>
      </c>
      <c r="H13" s="3">
        <v>11</v>
      </c>
      <c r="I13" s="3">
        <v>14</v>
      </c>
      <c r="J13">
        <v>0.08</v>
      </c>
      <c r="K13">
        <f t="shared" ref="K13:O13" si="75">LOG(1/J13)</f>
        <v>1.09691001300806</v>
      </c>
      <c r="L13">
        <v>1</v>
      </c>
      <c r="M13">
        <f t="shared" si="75"/>
        <v>0</v>
      </c>
      <c r="N13">
        <v>1</v>
      </c>
      <c r="O13">
        <f t="shared" si="75"/>
        <v>0</v>
      </c>
      <c r="P13" s="4">
        <v>-5.25</v>
      </c>
      <c r="Q13" s="4">
        <v>-0.5</v>
      </c>
      <c r="R13" s="4">
        <v>0.5</v>
      </c>
      <c r="S13" s="8">
        <v>-0.5</v>
      </c>
      <c r="T13" s="4">
        <v>0.5</v>
      </c>
      <c r="U13" s="4">
        <v>0.25</v>
      </c>
      <c r="V13" s="4">
        <v>2.99</v>
      </c>
      <c r="W13" s="2">
        <v>0.559</v>
      </c>
      <c r="X13" s="2">
        <f t="shared" si="43"/>
        <v>3.549</v>
      </c>
      <c r="Y13" s="4">
        <v>42.1</v>
      </c>
      <c r="Z13" s="4">
        <v>42.5</v>
      </c>
      <c r="AA13" s="4">
        <v>7.94</v>
      </c>
      <c r="AB13" s="4">
        <v>2.84</v>
      </c>
      <c r="AC13" s="2">
        <v>0.44</v>
      </c>
      <c r="AD13" s="2">
        <f t="shared" si="44"/>
        <v>3.28</v>
      </c>
      <c r="AE13" s="2">
        <f t="shared" si="45"/>
        <v>0.269000000000001</v>
      </c>
      <c r="AF13" s="4">
        <v>35.2</v>
      </c>
      <c r="AG13" s="4">
        <v>36.9</v>
      </c>
      <c r="AH13" s="4">
        <v>9.15</v>
      </c>
      <c r="AI13" s="4">
        <v>2.81</v>
      </c>
      <c r="AJ13" s="2">
        <v>0.442</v>
      </c>
      <c r="AK13" s="2">
        <f t="shared" si="46"/>
        <v>3.252</v>
      </c>
      <c r="AL13" s="2">
        <f t="shared" si="47"/>
        <v>0.297</v>
      </c>
      <c r="AM13" s="4">
        <v>35.7</v>
      </c>
      <c r="AN13" s="4">
        <v>37.1</v>
      </c>
      <c r="AO13" s="4">
        <v>9.09</v>
      </c>
      <c r="AP13" s="4">
        <v>42.755</v>
      </c>
      <c r="AQ13" s="4">
        <v>3.44</v>
      </c>
      <c r="AR13" s="4">
        <f t="shared" si="48"/>
        <v>2.881</v>
      </c>
      <c r="AS13" s="4">
        <v>26.21</v>
      </c>
      <c r="AT13" s="4">
        <f t="shared" si="49"/>
        <v>25.651</v>
      </c>
      <c r="AU13" s="4">
        <v>37.08</v>
      </c>
      <c r="AV13" s="4">
        <v>3.3</v>
      </c>
      <c r="AW13" s="4">
        <f t="shared" si="50"/>
        <v>0.14</v>
      </c>
      <c r="AX13" s="4">
        <f t="shared" si="51"/>
        <v>2.86</v>
      </c>
      <c r="AY13" s="4">
        <v>26.08</v>
      </c>
      <c r="AZ13" s="4">
        <f t="shared" si="66"/>
        <v>0.130000000000003</v>
      </c>
      <c r="BA13" s="4">
        <f t="shared" si="52"/>
        <v>25.64</v>
      </c>
      <c r="BB13" s="4">
        <v>37.11</v>
      </c>
      <c r="BC13" s="4">
        <v>3.34</v>
      </c>
      <c r="BD13" s="4">
        <f t="shared" si="53"/>
        <v>0.1</v>
      </c>
      <c r="BE13" s="4">
        <f t="shared" si="1"/>
        <v>2.898</v>
      </c>
      <c r="BF13" s="4">
        <v>26.05</v>
      </c>
      <c r="BG13" s="4">
        <f t="shared" si="54"/>
        <v>0.16</v>
      </c>
      <c r="BH13" s="4">
        <f t="shared" si="2"/>
        <v>25.608</v>
      </c>
      <c r="BI13">
        <v>119</v>
      </c>
      <c r="BL13" s="2">
        <f t="shared" si="3"/>
        <v>8.0166270783848</v>
      </c>
      <c r="BM13" s="2">
        <f t="shared" si="4"/>
        <v>13.9712153518124</v>
      </c>
      <c r="BN13" s="2">
        <f t="shared" si="5"/>
        <v>13.5</v>
      </c>
      <c r="BO13" s="2">
        <f t="shared" si="6"/>
        <v>1.78970000000001</v>
      </c>
      <c r="BP13" s="2">
        <f t="shared" si="55"/>
        <v>4.25183694314212</v>
      </c>
      <c r="BQ13" s="2">
        <f t="shared" si="7"/>
        <v>6.04153694314213</v>
      </c>
      <c r="BR13" s="2">
        <f t="shared" si="56"/>
        <v>4.31895945965601</v>
      </c>
      <c r="BS13" s="2">
        <f t="shared" si="57"/>
        <v>6.10865945965602</v>
      </c>
      <c r="BT13" s="2">
        <f t="shared" si="8"/>
        <v>7.89381358905391</v>
      </c>
      <c r="BU13" s="2">
        <f t="shared" si="9"/>
        <v>13.9712153518124</v>
      </c>
      <c r="BV13" s="2">
        <f t="shared" si="10"/>
        <v>13.5</v>
      </c>
      <c r="BW13" s="2">
        <f t="shared" si="11"/>
        <v>1.78970000000001</v>
      </c>
      <c r="BX13" s="2">
        <f t="shared" si="12"/>
        <v>4.3611624948691</v>
      </c>
      <c r="BY13" s="2">
        <f t="shared" si="13"/>
        <v>6.15086249486911</v>
      </c>
      <c r="BZ13" s="2">
        <f t="shared" si="14"/>
        <v>9.58806818181818</v>
      </c>
      <c r="CA13" s="2">
        <f t="shared" si="15"/>
        <v>13.9019189765458</v>
      </c>
      <c r="CB13" s="2">
        <f t="shared" si="16"/>
        <v>13.5</v>
      </c>
      <c r="CC13" s="2">
        <f t="shared" si="17"/>
        <v>1.78970000000001</v>
      </c>
      <c r="CD13" s="2">
        <f t="shared" si="58"/>
        <v>3.33862242910128</v>
      </c>
      <c r="CE13" s="2">
        <f t="shared" si="18"/>
        <v>5.12832242910129</v>
      </c>
      <c r="CF13" s="2">
        <f t="shared" si="59"/>
        <v>3.5326219154078</v>
      </c>
      <c r="CG13" s="2">
        <f t="shared" si="60"/>
        <v>5.32232191540781</v>
      </c>
      <c r="CH13" s="2">
        <f t="shared" si="19"/>
        <v>9.10194174757281</v>
      </c>
      <c r="CI13" s="2">
        <f t="shared" si="20"/>
        <v>13.9019189765458</v>
      </c>
      <c r="CJ13" s="2">
        <f t="shared" si="21"/>
        <v>13.5</v>
      </c>
      <c r="CK13" s="2">
        <f t="shared" si="22"/>
        <v>1.78970000000001</v>
      </c>
      <c r="CL13" s="2">
        <f t="shared" si="23"/>
        <v>3.55597388193441</v>
      </c>
      <c r="CM13" s="2">
        <f t="shared" si="24"/>
        <v>5.34567388193442</v>
      </c>
      <c r="CN13" s="2">
        <f t="shared" si="25"/>
        <v>9.45378151260504</v>
      </c>
      <c r="CO13" s="2">
        <f t="shared" si="26"/>
        <v>13.8859275053305</v>
      </c>
      <c r="CP13" s="2">
        <f t="shared" si="27"/>
        <v>13.5</v>
      </c>
      <c r="CQ13" s="2">
        <f t="shared" si="28"/>
        <v>1.78970000000001</v>
      </c>
      <c r="CR13" s="2">
        <f t="shared" si="61"/>
        <v>3.39475704610903</v>
      </c>
      <c r="CS13" s="2">
        <f t="shared" si="29"/>
        <v>5.18445704610904</v>
      </c>
      <c r="CT13" s="2">
        <f t="shared" si="62"/>
        <v>3.5618475708964</v>
      </c>
      <c r="CU13" s="2">
        <f t="shared" si="63"/>
        <v>5.35154757089641</v>
      </c>
      <c r="CV13" s="2">
        <f t="shared" si="30"/>
        <v>9.09458367016976</v>
      </c>
      <c r="CW13" s="2">
        <f t="shared" si="31"/>
        <v>13.8859275053305</v>
      </c>
      <c r="CX13" s="2">
        <f t="shared" si="32"/>
        <v>13.5</v>
      </c>
      <c r="CY13" s="2">
        <f t="shared" si="33"/>
        <v>1.78970000000001</v>
      </c>
      <c r="CZ13" s="2">
        <f t="shared" si="34"/>
        <v>3.55958964771835</v>
      </c>
      <c r="DA13" s="2">
        <f t="shared" si="35"/>
        <v>5.34928964771836</v>
      </c>
      <c r="DB13">
        <f t="shared" si="36"/>
        <v>5.94233</v>
      </c>
      <c r="DC13">
        <f t="shared" si="37"/>
        <v>5.89873</v>
      </c>
      <c r="DD13">
        <f t="shared" si="64"/>
        <v>5.76373</v>
      </c>
      <c r="DE13">
        <f t="shared" si="38"/>
        <v>5.82173</v>
      </c>
      <c r="DF13">
        <f t="shared" si="39"/>
        <v>5.82973</v>
      </c>
      <c r="DG13">
        <f t="shared" si="40"/>
        <v>5.80753</v>
      </c>
      <c r="DH13">
        <f t="shared" si="41"/>
        <v>5.84273</v>
      </c>
    </row>
    <row r="14" spans="1:112">
      <c r="A14" t="s">
        <v>106</v>
      </c>
      <c r="B14" t="s">
        <v>107</v>
      </c>
      <c r="C14">
        <v>2</v>
      </c>
      <c r="D14">
        <v>1</v>
      </c>
      <c r="E14" s="1">
        <v>19</v>
      </c>
      <c r="F14" s="2">
        <v>0.127</v>
      </c>
      <c r="G14" s="3">
        <v>18</v>
      </c>
      <c r="H14" s="3">
        <v>10</v>
      </c>
      <c r="I14" s="3">
        <v>10</v>
      </c>
      <c r="J14">
        <v>0.04</v>
      </c>
      <c r="K14">
        <f t="shared" ref="K14:O14" si="76">LOG(1/J14)</f>
        <v>1.39794000867204</v>
      </c>
      <c r="L14">
        <v>1</v>
      </c>
      <c r="M14">
        <f t="shared" si="76"/>
        <v>0</v>
      </c>
      <c r="N14">
        <v>1.2</v>
      </c>
      <c r="O14">
        <f t="shared" si="76"/>
        <v>-0.0791812460476248</v>
      </c>
      <c r="P14" s="4">
        <v>-6</v>
      </c>
      <c r="Q14" s="4">
        <v>-0.75</v>
      </c>
      <c r="R14" s="4">
        <v>0.25</v>
      </c>
      <c r="S14" s="4">
        <v>-0.25</v>
      </c>
      <c r="T14" s="4">
        <v>0.25</v>
      </c>
      <c r="U14" s="4">
        <v>-0.25</v>
      </c>
      <c r="V14" s="4">
        <v>3.08</v>
      </c>
      <c r="W14" s="2">
        <v>0.547</v>
      </c>
      <c r="X14" s="2">
        <f t="shared" si="43"/>
        <v>3.627</v>
      </c>
      <c r="Y14" s="4">
        <v>43.4</v>
      </c>
      <c r="Z14" s="4">
        <v>44</v>
      </c>
      <c r="AA14" s="4">
        <v>7.66</v>
      </c>
      <c r="AB14" s="4">
        <v>3.01</v>
      </c>
      <c r="AC14" s="2">
        <v>0.446</v>
      </c>
      <c r="AD14" s="2">
        <f t="shared" si="44"/>
        <v>3.456</v>
      </c>
      <c r="AE14" s="2">
        <f t="shared" si="45"/>
        <v>0.171</v>
      </c>
      <c r="AF14" s="4">
        <v>36.5</v>
      </c>
      <c r="AG14" s="4">
        <v>38.9</v>
      </c>
      <c r="AH14" s="4">
        <v>8.68</v>
      </c>
      <c r="AI14" s="4">
        <v>2.99</v>
      </c>
      <c r="AJ14" s="2">
        <v>0.44</v>
      </c>
      <c r="AK14" s="2">
        <f t="shared" si="46"/>
        <v>3.43</v>
      </c>
      <c r="AL14" s="2">
        <f t="shared" si="47"/>
        <v>0.197</v>
      </c>
      <c r="AM14" s="4">
        <v>37.7</v>
      </c>
      <c r="AN14" s="4">
        <v>39.2</v>
      </c>
      <c r="AO14" s="4">
        <v>8.6</v>
      </c>
      <c r="AP14" s="4">
        <v>44.395</v>
      </c>
      <c r="AQ14" s="4">
        <v>3.66</v>
      </c>
      <c r="AR14" s="4">
        <f t="shared" si="48"/>
        <v>3.113</v>
      </c>
      <c r="AS14" s="4">
        <v>25.6</v>
      </c>
      <c r="AT14" s="4">
        <f t="shared" si="49"/>
        <v>25.053</v>
      </c>
      <c r="AU14" s="4">
        <v>38.91</v>
      </c>
      <c r="AV14" s="4">
        <v>3.54</v>
      </c>
      <c r="AW14" s="4">
        <f t="shared" si="50"/>
        <v>0.12</v>
      </c>
      <c r="AX14" s="4">
        <f t="shared" si="51"/>
        <v>3.094</v>
      </c>
      <c r="AY14" s="4">
        <v>25.37</v>
      </c>
      <c r="AZ14" s="4">
        <f t="shared" si="66"/>
        <v>0.23</v>
      </c>
      <c r="BA14" s="4">
        <f t="shared" si="52"/>
        <v>24.924</v>
      </c>
      <c r="BB14" s="4">
        <v>39.275</v>
      </c>
      <c r="BC14" s="4">
        <v>3.54</v>
      </c>
      <c r="BD14" s="4">
        <f t="shared" si="53"/>
        <v>0.12</v>
      </c>
      <c r="BE14" s="4">
        <f t="shared" si="1"/>
        <v>3.1</v>
      </c>
      <c r="BF14" s="4">
        <v>25.32</v>
      </c>
      <c r="BG14" s="4">
        <f t="shared" si="54"/>
        <v>0.280000000000001</v>
      </c>
      <c r="BH14" s="4">
        <f t="shared" si="2"/>
        <v>24.88</v>
      </c>
      <c r="BI14">
        <v>119</v>
      </c>
      <c r="BL14" s="2">
        <f t="shared" si="3"/>
        <v>7.77649769585253</v>
      </c>
      <c r="BM14" s="2">
        <f t="shared" si="4"/>
        <v>13.6460554371002</v>
      </c>
      <c r="BN14" s="2">
        <f t="shared" si="5"/>
        <v>13.5</v>
      </c>
      <c r="BO14" s="2">
        <f t="shared" si="6"/>
        <v>1.78970000000001</v>
      </c>
      <c r="BP14" s="2">
        <f t="shared" si="55"/>
        <v>4.47496737568156</v>
      </c>
      <c r="BQ14" s="2">
        <f t="shared" si="7"/>
        <v>6.26466737568157</v>
      </c>
      <c r="BR14" s="2">
        <f t="shared" si="56"/>
        <v>4.5987985419201</v>
      </c>
      <c r="BS14" s="2">
        <f t="shared" si="57"/>
        <v>6.38849854192011</v>
      </c>
      <c r="BT14" s="2">
        <f t="shared" si="8"/>
        <v>7.60220745579457</v>
      </c>
      <c r="BU14" s="2">
        <f t="shared" si="9"/>
        <v>13.6460554371002</v>
      </c>
      <c r="BV14" s="2">
        <f t="shared" si="10"/>
        <v>13.5</v>
      </c>
      <c r="BW14" s="2">
        <f t="shared" si="11"/>
        <v>1.78970000000001</v>
      </c>
      <c r="BX14" s="2">
        <f t="shared" si="12"/>
        <v>4.66491447393867</v>
      </c>
      <c r="BY14" s="2">
        <f t="shared" si="13"/>
        <v>6.45461447393868</v>
      </c>
      <c r="BZ14" s="2">
        <f t="shared" si="14"/>
        <v>9.24657534246575</v>
      </c>
      <c r="CA14" s="2">
        <f t="shared" si="15"/>
        <v>13.5234541577825</v>
      </c>
      <c r="CB14" s="2">
        <f t="shared" si="16"/>
        <v>13.5</v>
      </c>
      <c r="CC14" s="2">
        <f t="shared" si="17"/>
        <v>1.78970000000001</v>
      </c>
      <c r="CD14" s="2">
        <f t="shared" si="58"/>
        <v>3.48702982368866</v>
      </c>
      <c r="CE14" s="2">
        <f t="shared" si="18"/>
        <v>5.27672982368867</v>
      </c>
      <c r="CF14" s="2">
        <f t="shared" si="59"/>
        <v>3.78290370251724</v>
      </c>
      <c r="CG14" s="2">
        <f t="shared" si="60"/>
        <v>5.57260370251725</v>
      </c>
      <c r="CH14" s="2">
        <f t="shared" si="19"/>
        <v>8.67386276021588</v>
      </c>
      <c r="CI14" s="2">
        <f t="shared" si="20"/>
        <v>13.5234541577825</v>
      </c>
      <c r="CJ14" s="2">
        <f t="shared" si="21"/>
        <v>13.5</v>
      </c>
      <c r="CK14" s="2">
        <f t="shared" si="22"/>
        <v>1.78970000000001</v>
      </c>
      <c r="CL14" s="2">
        <f t="shared" si="23"/>
        <v>3.7865335813375</v>
      </c>
      <c r="CM14" s="2">
        <f t="shared" si="24"/>
        <v>5.57623358133751</v>
      </c>
      <c r="CN14" s="2">
        <f t="shared" si="25"/>
        <v>8.95225464190981</v>
      </c>
      <c r="CO14" s="2">
        <f t="shared" si="26"/>
        <v>13.4968017057569</v>
      </c>
      <c r="CP14" s="2">
        <f t="shared" si="27"/>
        <v>13.4968017057569</v>
      </c>
      <c r="CQ14" s="2">
        <f t="shared" si="28"/>
        <v>1.78970000000001</v>
      </c>
      <c r="CR14" s="2">
        <f t="shared" si="61"/>
        <v>3.62991249762196</v>
      </c>
      <c r="CS14" s="2">
        <f t="shared" si="29"/>
        <v>5.41961249762197</v>
      </c>
      <c r="CT14" s="2">
        <f t="shared" si="62"/>
        <v>3.82904455759857</v>
      </c>
      <c r="CU14" s="2">
        <f t="shared" si="63"/>
        <v>5.61874455759858</v>
      </c>
      <c r="CV14" s="2">
        <f t="shared" si="30"/>
        <v>8.59325270528326</v>
      </c>
      <c r="CW14" s="2">
        <f t="shared" si="31"/>
        <v>13.4968017057569</v>
      </c>
      <c r="CX14" s="2">
        <f t="shared" si="32"/>
        <v>13.4968017057569</v>
      </c>
      <c r="CY14" s="2">
        <f t="shared" si="33"/>
        <v>1.78970000000001</v>
      </c>
      <c r="CZ14" s="2">
        <f t="shared" si="34"/>
        <v>3.83318898520177</v>
      </c>
      <c r="DA14" s="2">
        <f t="shared" si="35"/>
        <v>5.62288898520179</v>
      </c>
      <c r="DB14">
        <f t="shared" si="36"/>
        <v>5.91253</v>
      </c>
      <c r="DC14">
        <f t="shared" si="37"/>
        <v>5.92573</v>
      </c>
      <c r="DD14">
        <f t="shared" si="64"/>
        <v>5.79873</v>
      </c>
      <c r="DE14">
        <f t="shared" si="38"/>
        <v>5.82113</v>
      </c>
      <c r="DF14">
        <f t="shared" si="39"/>
        <v>5.85473</v>
      </c>
      <c r="DG14">
        <f t="shared" si="40"/>
        <v>5.80573</v>
      </c>
      <c r="DH14">
        <f t="shared" si="41"/>
        <v>5.84973</v>
      </c>
    </row>
    <row r="15" spans="3:112">
      <c r="C15">
        <v>2</v>
      </c>
      <c r="D15">
        <v>2</v>
      </c>
      <c r="E15" s="1">
        <v>19</v>
      </c>
      <c r="F15" s="2">
        <v>0.123</v>
      </c>
      <c r="G15" s="3">
        <v>18</v>
      </c>
      <c r="H15" s="3">
        <v>11</v>
      </c>
      <c r="I15" s="3">
        <v>11</v>
      </c>
      <c r="J15">
        <v>0.04</v>
      </c>
      <c r="K15">
        <f t="shared" ref="K15:O15" si="77">LOG(1/J15)</f>
        <v>1.39794000867204</v>
      </c>
      <c r="L15">
        <v>1.2</v>
      </c>
      <c r="M15">
        <f t="shared" si="77"/>
        <v>-0.0791812460476248</v>
      </c>
      <c r="N15">
        <v>1.2</v>
      </c>
      <c r="O15">
        <f t="shared" si="77"/>
        <v>-0.0791812460476248</v>
      </c>
      <c r="P15" s="4">
        <v>-5.25</v>
      </c>
      <c r="Q15" s="4">
        <v>-0.75</v>
      </c>
      <c r="R15" s="4">
        <v>0</v>
      </c>
      <c r="S15" s="8">
        <v>-0.25</v>
      </c>
      <c r="T15" s="4">
        <v>0</v>
      </c>
      <c r="U15" s="4">
        <v>-0.75</v>
      </c>
      <c r="V15" s="4">
        <v>3.1</v>
      </c>
      <c r="W15" s="2">
        <v>0.547</v>
      </c>
      <c r="X15" s="2">
        <f t="shared" si="43"/>
        <v>3.647</v>
      </c>
      <c r="Y15" s="4">
        <v>42.6</v>
      </c>
      <c r="Z15" s="4">
        <v>43.5</v>
      </c>
      <c r="AA15" s="4">
        <v>7.77</v>
      </c>
      <c r="AB15" s="4">
        <v>3.05</v>
      </c>
      <c r="AC15" s="2">
        <v>0.452</v>
      </c>
      <c r="AD15" s="2">
        <f t="shared" si="44"/>
        <v>3.502</v>
      </c>
      <c r="AE15" s="2">
        <f t="shared" si="45"/>
        <v>0.145</v>
      </c>
      <c r="AF15" s="4">
        <v>36.1</v>
      </c>
      <c r="AG15" s="4">
        <v>38.3</v>
      </c>
      <c r="AH15" s="4">
        <v>8.8</v>
      </c>
      <c r="AI15" s="4">
        <v>3.03</v>
      </c>
      <c r="AJ15" s="2">
        <v>0.446</v>
      </c>
      <c r="AK15" s="2">
        <f t="shared" si="46"/>
        <v>3.476</v>
      </c>
      <c r="AL15" s="2">
        <f t="shared" si="47"/>
        <v>0.171</v>
      </c>
      <c r="AM15" s="4">
        <v>37</v>
      </c>
      <c r="AN15" s="4">
        <v>38.7</v>
      </c>
      <c r="AO15" s="4">
        <v>8.72</v>
      </c>
      <c r="AP15" s="4">
        <v>43.705</v>
      </c>
      <c r="AQ15" s="4">
        <v>3.71</v>
      </c>
      <c r="AR15" s="4">
        <f t="shared" si="48"/>
        <v>3.163</v>
      </c>
      <c r="AS15" s="4">
        <v>25.62</v>
      </c>
      <c r="AT15" s="4">
        <f t="shared" si="49"/>
        <v>25.073</v>
      </c>
      <c r="AU15" s="4">
        <v>38.645</v>
      </c>
      <c r="AV15" s="4">
        <v>3.55</v>
      </c>
      <c r="AW15" s="4">
        <f t="shared" si="50"/>
        <v>0.16</v>
      </c>
      <c r="AX15" s="4">
        <f t="shared" si="51"/>
        <v>3.098</v>
      </c>
      <c r="AY15" s="4">
        <v>25.41</v>
      </c>
      <c r="AZ15" s="4">
        <f t="shared" si="66"/>
        <v>0.210000000000001</v>
      </c>
      <c r="BA15" s="4">
        <f t="shared" si="52"/>
        <v>24.958</v>
      </c>
      <c r="BB15" s="4">
        <v>39.16</v>
      </c>
      <c r="BC15" s="4">
        <v>3.58</v>
      </c>
      <c r="BD15" s="4">
        <f t="shared" si="53"/>
        <v>0.13</v>
      </c>
      <c r="BE15" s="4">
        <f t="shared" si="1"/>
        <v>3.134</v>
      </c>
      <c r="BF15" s="4">
        <v>25.4</v>
      </c>
      <c r="BG15" s="4">
        <f t="shared" si="54"/>
        <v>0.220000000000002</v>
      </c>
      <c r="BH15" s="4">
        <f t="shared" si="2"/>
        <v>24.954</v>
      </c>
      <c r="BI15">
        <v>119</v>
      </c>
      <c r="BL15" s="2">
        <f t="shared" si="3"/>
        <v>7.9225352112676</v>
      </c>
      <c r="BM15" s="2">
        <f t="shared" si="4"/>
        <v>13.6567164179104</v>
      </c>
      <c r="BN15" s="2">
        <f t="shared" si="5"/>
        <v>13.5</v>
      </c>
      <c r="BO15" s="2">
        <f t="shared" si="6"/>
        <v>1.78970000000001</v>
      </c>
      <c r="BP15" s="2">
        <f t="shared" si="55"/>
        <v>4.3347569898851</v>
      </c>
      <c r="BQ15" s="2">
        <f t="shared" si="7"/>
        <v>6.12445698988511</v>
      </c>
      <c r="BR15" s="2">
        <f t="shared" si="56"/>
        <v>4.4815717494021</v>
      </c>
      <c r="BS15" s="2">
        <f t="shared" si="57"/>
        <v>6.27127174940211</v>
      </c>
      <c r="BT15" s="2">
        <f t="shared" si="8"/>
        <v>7.72222857796591</v>
      </c>
      <c r="BU15" s="2">
        <f t="shared" si="9"/>
        <v>13.6567164179104</v>
      </c>
      <c r="BV15" s="2">
        <f t="shared" si="10"/>
        <v>13.5</v>
      </c>
      <c r="BW15" s="2">
        <f t="shared" si="11"/>
        <v>1.78970000000001</v>
      </c>
      <c r="BX15" s="2">
        <f t="shared" si="12"/>
        <v>4.53118682795121</v>
      </c>
      <c r="BY15" s="2">
        <f t="shared" si="13"/>
        <v>6.32088682795122</v>
      </c>
      <c r="BZ15" s="2">
        <f t="shared" si="14"/>
        <v>9.34903047091412</v>
      </c>
      <c r="CA15" s="2">
        <f t="shared" si="15"/>
        <v>13.544776119403</v>
      </c>
      <c r="CB15" s="2">
        <f t="shared" si="16"/>
        <v>13.5</v>
      </c>
      <c r="CC15" s="2">
        <f t="shared" si="17"/>
        <v>1.78970000000001</v>
      </c>
      <c r="CD15" s="2">
        <f t="shared" si="58"/>
        <v>3.44050121411388</v>
      </c>
      <c r="CE15" s="2">
        <f t="shared" si="18"/>
        <v>5.23020121411389</v>
      </c>
      <c r="CF15" s="2">
        <f t="shared" si="59"/>
        <v>3.71398370530159</v>
      </c>
      <c r="CG15" s="2">
        <f t="shared" si="60"/>
        <v>5.5036837053016</v>
      </c>
      <c r="CH15" s="2">
        <f t="shared" si="19"/>
        <v>8.73334195885625</v>
      </c>
      <c r="CI15" s="2">
        <f t="shared" si="20"/>
        <v>13.544776119403</v>
      </c>
      <c r="CJ15" s="2">
        <f t="shared" si="21"/>
        <v>13.5</v>
      </c>
      <c r="CK15" s="2">
        <f t="shared" si="22"/>
        <v>1.78970000000001</v>
      </c>
      <c r="CL15" s="2">
        <f t="shared" si="23"/>
        <v>3.75179327908097</v>
      </c>
      <c r="CM15" s="2">
        <f t="shared" si="24"/>
        <v>5.54149327908098</v>
      </c>
      <c r="CN15" s="2">
        <f t="shared" si="25"/>
        <v>9.12162162162162</v>
      </c>
      <c r="CO15" s="2">
        <f t="shared" si="26"/>
        <v>13.5394456289979</v>
      </c>
      <c r="CP15" s="2">
        <f t="shared" si="27"/>
        <v>13.5</v>
      </c>
      <c r="CQ15" s="2">
        <f t="shared" si="28"/>
        <v>1.78970000000001</v>
      </c>
      <c r="CR15" s="2">
        <f t="shared" si="61"/>
        <v>3.54635626403235</v>
      </c>
      <c r="CS15" s="2">
        <f t="shared" si="29"/>
        <v>5.33605626403236</v>
      </c>
      <c r="CT15" s="2">
        <f t="shared" si="62"/>
        <v>3.75950183407331</v>
      </c>
      <c r="CU15" s="2">
        <f t="shared" si="63"/>
        <v>5.54920183407332</v>
      </c>
      <c r="CV15" s="2">
        <f t="shared" si="30"/>
        <v>8.61848825331971</v>
      </c>
      <c r="CW15" s="2">
        <f t="shared" si="31"/>
        <v>13.5394456289979</v>
      </c>
      <c r="CX15" s="2">
        <f t="shared" si="32"/>
        <v>13.5</v>
      </c>
      <c r="CY15" s="2">
        <f t="shared" si="33"/>
        <v>1.78970000000001</v>
      </c>
      <c r="CZ15" s="2">
        <f t="shared" si="34"/>
        <v>3.81977201035537</v>
      </c>
      <c r="DA15" s="2">
        <f t="shared" si="35"/>
        <v>5.60947201035538</v>
      </c>
      <c r="DB15">
        <f t="shared" si="36"/>
        <v>5.92253</v>
      </c>
      <c r="DC15">
        <f t="shared" si="37"/>
        <v>5.94773</v>
      </c>
      <c r="DD15">
        <f t="shared" si="64"/>
        <v>5.82473</v>
      </c>
      <c r="DE15">
        <f t="shared" si="38"/>
        <v>5.84353</v>
      </c>
      <c r="DF15">
        <f t="shared" si="39"/>
        <v>5.86273</v>
      </c>
      <c r="DG15">
        <f t="shared" si="40"/>
        <v>5.83213</v>
      </c>
      <c r="DH15">
        <f t="shared" si="41"/>
        <v>5.87373</v>
      </c>
    </row>
    <row r="16" spans="1:112">
      <c r="A16" t="s">
        <v>108</v>
      </c>
      <c r="B16" t="s">
        <v>109</v>
      </c>
      <c r="C16">
        <v>1</v>
      </c>
      <c r="D16">
        <v>1</v>
      </c>
      <c r="E16" s="1">
        <v>27</v>
      </c>
      <c r="F16" s="2">
        <v>0.068</v>
      </c>
      <c r="G16" s="3">
        <v>16</v>
      </c>
      <c r="H16" s="3">
        <v>8</v>
      </c>
      <c r="I16" s="3">
        <v>9</v>
      </c>
      <c r="J16">
        <v>0.3</v>
      </c>
      <c r="K16">
        <f t="shared" ref="K16:O16" si="78">LOG(1/J16)</f>
        <v>0.522878745280338</v>
      </c>
      <c r="L16">
        <v>1</v>
      </c>
      <c r="M16">
        <f t="shared" si="78"/>
        <v>0</v>
      </c>
      <c r="N16">
        <v>1</v>
      </c>
      <c r="O16">
        <f t="shared" si="78"/>
        <v>0</v>
      </c>
      <c r="P16" s="4">
        <v>-2.75</v>
      </c>
      <c r="Q16" s="4">
        <v>0</v>
      </c>
      <c r="R16" s="4">
        <v>0.5</v>
      </c>
      <c r="S16" s="8">
        <v>-0.75</v>
      </c>
      <c r="T16" s="4">
        <v>-1</v>
      </c>
      <c r="U16" s="4">
        <v>0</v>
      </c>
      <c r="V16" s="4">
        <v>3.32</v>
      </c>
      <c r="W16" s="2">
        <v>0.522</v>
      </c>
      <c r="X16" s="2">
        <f t="shared" si="43"/>
        <v>3.842</v>
      </c>
      <c r="Y16" s="4">
        <v>40.8</v>
      </c>
      <c r="Z16" s="4">
        <v>41.3</v>
      </c>
      <c r="AA16" s="4">
        <v>8.18</v>
      </c>
      <c r="AB16" s="4">
        <v>3.33</v>
      </c>
      <c r="AC16" s="2">
        <v>0.476</v>
      </c>
      <c r="AD16" s="2">
        <f t="shared" si="44"/>
        <v>3.806</v>
      </c>
      <c r="AE16" s="2">
        <f t="shared" si="45"/>
        <v>0.0359999999999996</v>
      </c>
      <c r="AF16" s="4">
        <v>38.1</v>
      </c>
      <c r="AG16" s="4">
        <v>39.2</v>
      </c>
      <c r="AH16" s="4">
        <v>8.61</v>
      </c>
      <c r="AI16" s="4">
        <v>3.36</v>
      </c>
      <c r="AJ16" s="2">
        <v>0.48</v>
      </c>
      <c r="AK16" s="2">
        <f t="shared" si="46"/>
        <v>3.84</v>
      </c>
      <c r="AL16" s="2">
        <f t="shared" si="47"/>
        <v>0.00199999999999978</v>
      </c>
      <c r="AM16" s="4">
        <v>38</v>
      </c>
      <c r="AN16" s="4">
        <v>39</v>
      </c>
      <c r="AO16" s="4">
        <v>8.65</v>
      </c>
      <c r="AP16" s="4">
        <v>41.665</v>
      </c>
      <c r="AQ16" s="4">
        <v>3.8</v>
      </c>
      <c r="AR16" s="4">
        <f t="shared" si="48"/>
        <v>3.278</v>
      </c>
      <c r="AS16" s="4">
        <v>25.69</v>
      </c>
      <c r="AT16" s="4">
        <f t="shared" si="49"/>
        <v>25.168</v>
      </c>
      <c r="AU16" s="4">
        <v>39.295</v>
      </c>
      <c r="AV16" s="4">
        <v>3.82</v>
      </c>
      <c r="AW16" s="4">
        <v>0.12</v>
      </c>
      <c r="AX16" s="4">
        <f t="shared" si="51"/>
        <v>3.344</v>
      </c>
      <c r="AY16" s="4">
        <v>25.6</v>
      </c>
      <c r="AZ16" s="4">
        <f t="shared" si="66"/>
        <v>0.0899999999999999</v>
      </c>
      <c r="BA16" s="4">
        <f t="shared" si="52"/>
        <v>25.124</v>
      </c>
      <c r="BB16" s="4">
        <v>39.04</v>
      </c>
      <c r="BC16" s="4">
        <v>3.87</v>
      </c>
      <c r="BD16" s="4">
        <f t="shared" si="53"/>
        <v>-0.0700000000000003</v>
      </c>
      <c r="BE16" s="4">
        <f t="shared" si="1"/>
        <v>3.39</v>
      </c>
      <c r="BF16" s="4">
        <v>25.73</v>
      </c>
      <c r="BG16" s="4">
        <f t="shared" si="54"/>
        <v>-0.0399999999999991</v>
      </c>
      <c r="BH16" s="4">
        <f t="shared" si="2"/>
        <v>25.25</v>
      </c>
      <c r="BI16">
        <v>119</v>
      </c>
      <c r="BL16" s="2">
        <f t="shared" si="3"/>
        <v>8.27205882352941</v>
      </c>
      <c r="BM16" s="2">
        <f t="shared" si="4"/>
        <v>13.6940298507463</v>
      </c>
      <c r="BN16" s="2">
        <f t="shared" si="5"/>
        <v>13.5</v>
      </c>
      <c r="BO16" s="2">
        <f t="shared" si="6"/>
        <v>1.78970000000001</v>
      </c>
      <c r="BP16" s="2">
        <f t="shared" si="55"/>
        <v>4.05037949719115</v>
      </c>
      <c r="BQ16" s="2">
        <f t="shared" si="7"/>
        <v>5.84007949719116</v>
      </c>
      <c r="BR16" s="2">
        <f t="shared" si="56"/>
        <v>4.11940480024489</v>
      </c>
      <c r="BS16" s="2">
        <f t="shared" si="57"/>
        <v>5.9091048002449</v>
      </c>
      <c r="BT16" s="2">
        <f t="shared" si="8"/>
        <v>8.10032401296052</v>
      </c>
      <c r="BU16" s="2">
        <f t="shared" si="9"/>
        <v>13.6940298507463</v>
      </c>
      <c r="BV16" s="2">
        <f t="shared" si="10"/>
        <v>13.5</v>
      </c>
      <c r="BW16" s="2">
        <f t="shared" si="11"/>
        <v>1.78970000000001</v>
      </c>
      <c r="BX16" s="2">
        <f t="shared" si="12"/>
        <v>4.18229441112169</v>
      </c>
      <c r="BY16" s="2">
        <f t="shared" si="13"/>
        <v>5.9719944111217</v>
      </c>
      <c r="BZ16" s="2">
        <f t="shared" si="14"/>
        <v>8.85826771653543</v>
      </c>
      <c r="CA16" s="2">
        <f t="shared" si="15"/>
        <v>13.6460554371002</v>
      </c>
      <c r="CB16" s="2">
        <f t="shared" si="16"/>
        <v>13.5</v>
      </c>
      <c r="CC16" s="2">
        <f t="shared" si="17"/>
        <v>1.78970000000001</v>
      </c>
      <c r="CD16" s="2">
        <f t="shared" si="58"/>
        <v>3.68185708463208</v>
      </c>
      <c r="CE16" s="2">
        <f t="shared" si="18"/>
        <v>5.47155708463209</v>
      </c>
      <c r="CF16" s="2">
        <f t="shared" si="59"/>
        <v>3.82494621168318</v>
      </c>
      <c r="CG16" s="2">
        <f t="shared" si="60"/>
        <v>5.61464621168319</v>
      </c>
      <c r="CH16" s="2">
        <f t="shared" si="19"/>
        <v>8.58887899223819</v>
      </c>
      <c r="CI16" s="2">
        <f t="shared" si="20"/>
        <v>13.6460554371002</v>
      </c>
      <c r="CJ16" s="2">
        <f t="shared" si="21"/>
        <v>13.5</v>
      </c>
      <c r="CK16" s="2">
        <f t="shared" si="22"/>
        <v>1.78970000000001</v>
      </c>
      <c r="CL16" s="2">
        <f t="shared" si="23"/>
        <v>3.8379146406999</v>
      </c>
      <c r="CM16" s="2">
        <f t="shared" si="24"/>
        <v>5.62761464069991</v>
      </c>
      <c r="CN16" s="2">
        <f t="shared" si="25"/>
        <v>8.88157894736842</v>
      </c>
      <c r="CO16" s="2">
        <f t="shared" si="26"/>
        <v>13.7153518123667</v>
      </c>
      <c r="CP16" s="2">
        <f t="shared" si="27"/>
        <v>13.5</v>
      </c>
      <c r="CQ16" s="2">
        <f t="shared" si="28"/>
        <v>1.78970000000001</v>
      </c>
      <c r="CR16" s="2">
        <f t="shared" si="61"/>
        <v>3.66923587039024</v>
      </c>
      <c r="CS16" s="2">
        <f t="shared" si="29"/>
        <v>5.45893587039025</v>
      </c>
      <c r="CT16" s="2">
        <f t="shared" si="62"/>
        <v>3.80074866548059</v>
      </c>
      <c r="CU16" s="2">
        <f t="shared" si="63"/>
        <v>5.5904486654806</v>
      </c>
      <c r="CV16" s="2">
        <f t="shared" si="30"/>
        <v>8.64497950819672</v>
      </c>
      <c r="CW16" s="2">
        <f t="shared" si="31"/>
        <v>13.7153518123667</v>
      </c>
      <c r="CX16" s="2">
        <f t="shared" si="32"/>
        <v>13.5</v>
      </c>
      <c r="CY16" s="2">
        <f t="shared" si="33"/>
        <v>1.78970000000001</v>
      </c>
      <c r="CZ16" s="2">
        <f t="shared" si="34"/>
        <v>3.80376013687498</v>
      </c>
      <c r="DA16" s="2">
        <f t="shared" si="35"/>
        <v>5.59346013687499</v>
      </c>
      <c r="DB16">
        <f t="shared" si="36"/>
        <v>6.00753</v>
      </c>
      <c r="DC16">
        <f t="shared" si="37"/>
        <v>5.99073</v>
      </c>
      <c r="DD16">
        <f t="shared" si="64"/>
        <v>5.92273</v>
      </c>
      <c r="DE16">
        <f t="shared" si="38"/>
        <v>5.98413</v>
      </c>
      <c r="DF16">
        <f t="shared" si="39"/>
        <v>5.98973</v>
      </c>
      <c r="DG16">
        <f t="shared" si="40"/>
        <v>6.01073</v>
      </c>
      <c r="DH16">
        <f t="shared" si="41"/>
        <v>6.02273</v>
      </c>
    </row>
    <row r="17" spans="3:112">
      <c r="C17">
        <v>1</v>
      </c>
      <c r="D17">
        <v>2</v>
      </c>
      <c r="E17" s="1">
        <v>27</v>
      </c>
      <c r="F17" s="2">
        <v>0.076</v>
      </c>
      <c r="G17" s="3">
        <v>15</v>
      </c>
      <c r="H17" s="3">
        <v>8</v>
      </c>
      <c r="I17" s="3">
        <v>8</v>
      </c>
      <c r="J17">
        <v>0.3</v>
      </c>
      <c r="K17">
        <f t="shared" ref="K17:O17" si="79">LOG(1/J17)</f>
        <v>0.522878745280338</v>
      </c>
      <c r="L17">
        <v>1</v>
      </c>
      <c r="M17">
        <f t="shared" si="79"/>
        <v>0</v>
      </c>
      <c r="N17">
        <v>1</v>
      </c>
      <c r="O17">
        <f t="shared" si="79"/>
        <v>0</v>
      </c>
      <c r="P17" s="4">
        <v>-2.75</v>
      </c>
      <c r="Q17" s="4">
        <v>-0.5</v>
      </c>
      <c r="R17" s="4">
        <v>-0.5</v>
      </c>
      <c r="S17" s="8">
        <v>-0.5</v>
      </c>
      <c r="T17" s="4">
        <v>-1.25</v>
      </c>
      <c r="U17" s="4">
        <v>0.25</v>
      </c>
      <c r="V17" s="4">
        <v>3.31</v>
      </c>
      <c r="W17" s="2">
        <v>0.527</v>
      </c>
      <c r="X17" s="2">
        <f t="shared" si="43"/>
        <v>3.837</v>
      </c>
      <c r="Y17" s="4">
        <v>40.7</v>
      </c>
      <c r="Z17" s="4">
        <v>41.1</v>
      </c>
      <c r="AA17" s="4">
        <v>8.2</v>
      </c>
      <c r="AB17" s="4">
        <v>3.29</v>
      </c>
      <c r="AC17" s="2">
        <v>0.456</v>
      </c>
      <c r="AD17" s="2">
        <f t="shared" si="44"/>
        <v>3.746</v>
      </c>
      <c r="AE17" s="2">
        <f t="shared" si="45"/>
        <v>0.0910000000000002</v>
      </c>
      <c r="AF17" s="4">
        <v>37.4</v>
      </c>
      <c r="AG17" s="4">
        <v>38.5</v>
      </c>
      <c r="AH17" s="4">
        <v>8.77</v>
      </c>
      <c r="AI17" s="4">
        <v>3.33</v>
      </c>
      <c r="AJ17" s="2">
        <v>0.469</v>
      </c>
      <c r="AK17" s="2">
        <f t="shared" si="46"/>
        <v>3.799</v>
      </c>
      <c r="AL17" s="2">
        <f t="shared" si="47"/>
        <v>0.0380000000000003</v>
      </c>
      <c r="AM17" s="4">
        <v>37.1</v>
      </c>
      <c r="AN17" s="4">
        <v>38.3</v>
      </c>
      <c r="AO17" s="4">
        <v>8.82</v>
      </c>
      <c r="AP17" s="4">
        <v>41.515</v>
      </c>
      <c r="AQ17" s="4">
        <v>3.84</v>
      </c>
      <c r="AR17" s="4">
        <f t="shared" si="48"/>
        <v>3.313</v>
      </c>
      <c r="AS17" s="4">
        <v>25.86</v>
      </c>
      <c r="AT17" s="4">
        <f t="shared" si="49"/>
        <v>25.333</v>
      </c>
      <c r="AU17" s="4">
        <v>38.75</v>
      </c>
      <c r="AV17" s="4">
        <v>3.81</v>
      </c>
      <c r="AW17" s="4">
        <v>0.13</v>
      </c>
      <c r="AX17" s="4">
        <f t="shared" si="51"/>
        <v>3.354</v>
      </c>
      <c r="AY17" s="4">
        <v>25.75</v>
      </c>
      <c r="AZ17" s="4">
        <f t="shared" si="66"/>
        <v>0.109999999999999</v>
      </c>
      <c r="BA17" s="4">
        <f t="shared" si="52"/>
        <v>25.294</v>
      </c>
      <c r="BB17" s="4">
        <v>38.035</v>
      </c>
      <c r="BC17" s="4">
        <v>3.79</v>
      </c>
      <c r="BD17" s="4">
        <f t="shared" si="53"/>
        <v>0.0499999999999998</v>
      </c>
      <c r="BE17" s="4">
        <f t="shared" si="1"/>
        <v>3.321</v>
      </c>
      <c r="BF17" s="4">
        <v>25.9</v>
      </c>
      <c r="BG17" s="4">
        <f t="shared" si="54"/>
        <v>-0.0399999999999991</v>
      </c>
      <c r="BH17" s="4">
        <f t="shared" si="2"/>
        <v>25.431</v>
      </c>
      <c r="BI17">
        <v>119</v>
      </c>
      <c r="BL17" s="2">
        <f t="shared" si="3"/>
        <v>8.29238329238329</v>
      </c>
      <c r="BM17" s="2">
        <f t="shared" si="4"/>
        <v>13.7846481876333</v>
      </c>
      <c r="BN17" s="2">
        <f t="shared" si="5"/>
        <v>13.5</v>
      </c>
      <c r="BO17" s="2">
        <f t="shared" si="6"/>
        <v>1.78970000000001</v>
      </c>
      <c r="BP17" s="2">
        <f t="shared" si="55"/>
        <v>4.03562912927744</v>
      </c>
      <c r="BQ17" s="2">
        <f t="shared" si="7"/>
        <v>5.82532912927745</v>
      </c>
      <c r="BR17" s="2">
        <f t="shared" si="56"/>
        <v>4.10408977749785</v>
      </c>
      <c r="BS17" s="2">
        <f t="shared" si="57"/>
        <v>5.89378977749786</v>
      </c>
      <c r="BT17" s="2">
        <f t="shared" si="8"/>
        <v>8.12959171383837</v>
      </c>
      <c r="BU17" s="2">
        <f t="shared" si="9"/>
        <v>13.7846481876333</v>
      </c>
      <c r="BV17" s="2">
        <f t="shared" si="10"/>
        <v>13.5</v>
      </c>
      <c r="BW17" s="2">
        <f t="shared" si="11"/>
        <v>1.78970000000001</v>
      </c>
      <c r="BX17" s="2">
        <f t="shared" si="12"/>
        <v>4.15883444449481</v>
      </c>
      <c r="BY17" s="2">
        <f t="shared" si="13"/>
        <v>5.94853444449482</v>
      </c>
      <c r="BZ17" s="2">
        <f t="shared" si="14"/>
        <v>9.02406417112299</v>
      </c>
      <c r="CA17" s="2">
        <f t="shared" si="15"/>
        <v>13.726012793177</v>
      </c>
      <c r="CB17" s="2">
        <f t="shared" si="16"/>
        <v>13.5</v>
      </c>
      <c r="CC17" s="2">
        <f t="shared" si="17"/>
        <v>1.78970000000001</v>
      </c>
      <c r="CD17" s="2">
        <f t="shared" si="58"/>
        <v>3.59480426988764</v>
      </c>
      <c r="CE17" s="2">
        <f t="shared" si="18"/>
        <v>5.38450426988765</v>
      </c>
      <c r="CF17" s="2">
        <f t="shared" si="59"/>
        <v>3.73085720846485</v>
      </c>
      <c r="CG17" s="2">
        <f t="shared" si="60"/>
        <v>5.52055720846486</v>
      </c>
      <c r="CH17" s="2">
        <f t="shared" si="19"/>
        <v>8.70967741935484</v>
      </c>
      <c r="CI17" s="2">
        <f t="shared" si="20"/>
        <v>13.726012793177</v>
      </c>
      <c r="CJ17" s="2">
        <f t="shared" si="21"/>
        <v>13.5</v>
      </c>
      <c r="CK17" s="2">
        <f t="shared" si="22"/>
        <v>1.78970000000001</v>
      </c>
      <c r="CL17" s="2">
        <f t="shared" si="23"/>
        <v>3.76549893848964</v>
      </c>
      <c r="CM17" s="2">
        <f t="shared" si="24"/>
        <v>5.55519893848965</v>
      </c>
      <c r="CN17" s="2">
        <f t="shared" si="25"/>
        <v>9.09703504043126</v>
      </c>
      <c r="CO17" s="2">
        <f t="shared" si="26"/>
        <v>13.8059701492537</v>
      </c>
      <c r="CP17" s="2">
        <f t="shared" si="27"/>
        <v>13.5</v>
      </c>
      <c r="CQ17" s="2">
        <f t="shared" si="28"/>
        <v>1.78970000000001</v>
      </c>
      <c r="CR17" s="2">
        <f t="shared" si="61"/>
        <v>3.55838383489128</v>
      </c>
      <c r="CS17" s="2">
        <f t="shared" si="29"/>
        <v>5.34808383489129</v>
      </c>
      <c r="CT17" s="2">
        <f t="shared" si="62"/>
        <v>3.70286163635234</v>
      </c>
      <c r="CU17" s="2">
        <f t="shared" si="63"/>
        <v>5.49256163635235</v>
      </c>
      <c r="CV17" s="2">
        <f t="shared" si="30"/>
        <v>8.87340607335349</v>
      </c>
      <c r="CW17" s="2">
        <f t="shared" si="31"/>
        <v>13.8059701492537</v>
      </c>
      <c r="CX17" s="2">
        <f t="shared" si="32"/>
        <v>13.5</v>
      </c>
      <c r="CY17" s="2">
        <f t="shared" si="33"/>
        <v>1.78970000000001</v>
      </c>
      <c r="CZ17" s="2">
        <f t="shared" si="34"/>
        <v>3.6736460659724</v>
      </c>
      <c r="DA17" s="2">
        <f t="shared" si="35"/>
        <v>5.46334606597241</v>
      </c>
      <c r="DB17">
        <f t="shared" si="36"/>
        <v>6.02253</v>
      </c>
      <c r="DC17">
        <f t="shared" si="37"/>
        <v>6.02373</v>
      </c>
      <c r="DD17">
        <f t="shared" si="64"/>
        <v>5.94773</v>
      </c>
      <c r="DE17">
        <f t="shared" si="38"/>
        <v>5.97513</v>
      </c>
      <c r="DF17">
        <f t="shared" si="39"/>
        <v>6.00073</v>
      </c>
      <c r="DG17">
        <f t="shared" si="40"/>
        <v>6.01133</v>
      </c>
      <c r="DH17">
        <f t="shared" si="41"/>
        <v>6.00773</v>
      </c>
    </row>
    <row r="18" spans="1:112">
      <c r="A18" t="s">
        <v>110</v>
      </c>
      <c r="B18" t="s">
        <v>111</v>
      </c>
      <c r="C18">
        <v>1</v>
      </c>
      <c r="D18">
        <v>1</v>
      </c>
      <c r="E18" s="1">
        <v>21</v>
      </c>
      <c r="F18" s="2">
        <v>0.095</v>
      </c>
      <c r="G18" s="3">
        <v>20</v>
      </c>
      <c r="H18" s="3">
        <v>13</v>
      </c>
      <c r="I18" s="3">
        <v>12</v>
      </c>
      <c r="J18">
        <v>0.25</v>
      </c>
      <c r="K18">
        <f t="shared" ref="K18:O18" si="80">LOG(1/J18)</f>
        <v>0.602059991327962</v>
      </c>
      <c r="L18">
        <v>1</v>
      </c>
      <c r="M18">
        <f t="shared" si="80"/>
        <v>0</v>
      </c>
      <c r="N18">
        <v>1.2</v>
      </c>
      <c r="O18">
        <f t="shared" si="80"/>
        <v>-0.0791812460476248</v>
      </c>
      <c r="P18" s="4">
        <v>-3.75</v>
      </c>
      <c r="Q18" s="4">
        <v>-0.75</v>
      </c>
      <c r="R18" s="4">
        <v>-0.5</v>
      </c>
      <c r="S18" s="4">
        <v>0.25</v>
      </c>
      <c r="T18" s="4">
        <v>-0.75</v>
      </c>
      <c r="U18" s="4">
        <v>0</v>
      </c>
      <c r="V18" s="4">
        <v>3.28</v>
      </c>
      <c r="W18" s="2">
        <v>0.545</v>
      </c>
      <c r="X18" s="2">
        <f t="shared" si="43"/>
        <v>3.825</v>
      </c>
      <c r="Y18" s="4">
        <v>40.6</v>
      </c>
      <c r="Z18" s="4">
        <v>41.1</v>
      </c>
      <c r="AA18" s="4">
        <v>8.22</v>
      </c>
      <c r="AB18" s="4">
        <v>3.17</v>
      </c>
      <c r="AC18" s="2">
        <v>0.463</v>
      </c>
      <c r="AD18" s="2">
        <f t="shared" si="44"/>
        <v>3.633</v>
      </c>
      <c r="AE18" s="2">
        <f t="shared" si="45"/>
        <v>0.192</v>
      </c>
      <c r="AF18" s="4">
        <v>35.6</v>
      </c>
      <c r="AG18" s="4">
        <v>37.1</v>
      </c>
      <c r="AH18" s="4">
        <v>9.09</v>
      </c>
      <c r="AI18" s="4">
        <v>3.11</v>
      </c>
      <c r="AJ18" s="2">
        <v>0.467</v>
      </c>
      <c r="AK18" s="2">
        <f t="shared" si="46"/>
        <v>3.577</v>
      </c>
      <c r="AL18" s="2">
        <f t="shared" si="47"/>
        <v>0.248</v>
      </c>
      <c r="AM18" s="4">
        <v>36.3</v>
      </c>
      <c r="AN18" s="4">
        <v>37.3</v>
      </c>
      <c r="AO18" s="4">
        <v>9.04</v>
      </c>
      <c r="AP18" s="4">
        <v>41.34</v>
      </c>
      <c r="AQ18" s="4">
        <v>3.79</v>
      </c>
      <c r="AR18" s="4">
        <f t="shared" si="48"/>
        <v>3.245</v>
      </c>
      <c r="AS18" s="4">
        <v>25.8</v>
      </c>
      <c r="AT18" s="4">
        <f t="shared" si="49"/>
        <v>25.255</v>
      </c>
      <c r="AU18" s="4">
        <v>37.275</v>
      </c>
      <c r="AV18" s="4">
        <v>3.65</v>
      </c>
      <c r="AW18" s="4">
        <f t="shared" si="50"/>
        <v>0.14</v>
      </c>
      <c r="AX18" s="4">
        <f t="shared" si="51"/>
        <v>3.187</v>
      </c>
      <c r="AY18" s="4">
        <v>25.71</v>
      </c>
      <c r="AZ18" s="4">
        <f t="shared" si="66"/>
        <v>0.0899999999999999</v>
      </c>
      <c r="BA18" s="4">
        <f t="shared" si="52"/>
        <v>25.247</v>
      </c>
      <c r="BB18" s="4">
        <v>37.28</v>
      </c>
      <c r="BC18" s="4">
        <v>3.61</v>
      </c>
      <c r="BD18" s="4">
        <f t="shared" si="53"/>
        <v>0.18</v>
      </c>
      <c r="BE18" s="4">
        <f t="shared" si="1"/>
        <v>3.143</v>
      </c>
      <c r="BF18" s="4">
        <v>25.71</v>
      </c>
      <c r="BG18" s="4">
        <f t="shared" si="54"/>
        <v>0.0899999999999999</v>
      </c>
      <c r="BH18" s="4">
        <f t="shared" si="2"/>
        <v>25.243</v>
      </c>
      <c r="BI18">
        <v>119</v>
      </c>
      <c r="BL18" s="2">
        <f t="shared" si="3"/>
        <v>8.3128078817734</v>
      </c>
      <c r="BM18" s="2">
        <f t="shared" si="4"/>
        <v>13.7526652452026</v>
      </c>
      <c r="BN18" s="2">
        <f t="shared" si="5"/>
        <v>13.5</v>
      </c>
      <c r="BO18" s="2">
        <f t="shared" si="6"/>
        <v>1.78970000000001</v>
      </c>
      <c r="BP18" s="2">
        <f t="shared" si="55"/>
        <v>4.02097576603877</v>
      </c>
      <c r="BQ18" s="2">
        <f t="shared" si="7"/>
        <v>5.81067576603878</v>
      </c>
      <c r="BR18" s="2">
        <f t="shared" si="56"/>
        <v>4.08895534022538</v>
      </c>
      <c r="BS18" s="2">
        <f t="shared" si="57"/>
        <v>5.87865534022539</v>
      </c>
      <c r="BT18" s="2">
        <f t="shared" si="8"/>
        <v>8.16400580551524</v>
      </c>
      <c r="BU18" s="2">
        <f t="shared" si="9"/>
        <v>13.7526652452026</v>
      </c>
      <c r="BV18" s="2">
        <f t="shared" si="10"/>
        <v>13.5</v>
      </c>
      <c r="BW18" s="2">
        <f t="shared" si="11"/>
        <v>1.78970000000001</v>
      </c>
      <c r="BX18" s="2">
        <f t="shared" si="12"/>
        <v>4.1317851234828</v>
      </c>
      <c r="BY18" s="2">
        <f t="shared" si="13"/>
        <v>5.92148512348281</v>
      </c>
      <c r="BZ18" s="2">
        <f t="shared" si="14"/>
        <v>9.48033707865168</v>
      </c>
      <c r="CA18" s="2">
        <f t="shared" si="15"/>
        <v>13.7046908315565</v>
      </c>
      <c r="CB18" s="2">
        <f t="shared" si="16"/>
        <v>13.5</v>
      </c>
      <c r="CC18" s="2">
        <f t="shared" si="17"/>
        <v>1.78970000000001</v>
      </c>
      <c r="CD18" s="2">
        <f t="shared" si="58"/>
        <v>3.38343906795196</v>
      </c>
      <c r="CE18" s="2">
        <f t="shared" si="18"/>
        <v>5.17313906795197</v>
      </c>
      <c r="CF18" s="2">
        <f t="shared" si="59"/>
        <v>3.5618475708964</v>
      </c>
      <c r="CG18" s="2">
        <f t="shared" si="60"/>
        <v>5.35154757089641</v>
      </c>
      <c r="CH18" s="2">
        <f t="shared" si="19"/>
        <v>9.0543259557344</v>
      </c>
      <c r="CI18" s="2">
        <f t="shared" si="20"/>
        <v>13.7046908315565</v>
      </c>
      <c r="CJ18" s="2">
        <f t="shared" si="21"/>
        <v>13.5</v>
      </c>
      <c r="CK18" s="2">
        <f t="shared" si="22"/>
        <v>1.78970000000001</v>
      </c>
      <c r="CL18" s="2">
        <f t="shared" si="23"/>
        <v>3.57956676313312</v>
      </c>
      <c r="CM18" s="2">
        <f t="shared" si="24"/>
        <v>5.36926676313313</v>
      </c>
      <c r="CN18" s="2">
        <f t="shared" si="25"/>
        <v>9.29752066115702</v>
      </c>
      <c r="CO18" s="2">
        <f t="shared" si="26"/>
        <v>13.7046908315565</v>
      </c>
      <c r="CP18" s="2">
        <f t="shared" si="27"/>
        <v>13.5</v>
      </c>
      <c r="CQ18" s="2">
        <f t="shared" si="28"/>
        <v>1.78970000000001</v>
      </c>
      <c r="CR18" s="2">
        <f t="shared" si="61"/>
        <v>3.4636649820975</v>
      </c>
      <c r="CS18" s="2">
        <f t="shared" si="29"/>
        <v>5.25336498209751</v>
      </c>
      <c r="CT18" s="2">
        <f t="shared" si="62"/>
        <v>3.58675628300332</v>
      </c>
      <c r="CU18" s="2">
        <f t="shared" si="63"/>
        <v>5.37645628300334</v>
      </c>
      <c r="CV18" s="2">
        <f t="shared" si="30"/>
        <v>9.05311158798283</v>
      </c>
      <c r="CW18" s="2">
        <f t="shared" si="31"/>
        <v>13.7046908315565</v>
      </c>
      <c r="CX18" s="2">
        <f t="shared" si="32"/>
        <v>13.5</v>
      </c>
      <c r="CY18" s="2">
        <f t="shared" si="33"/>
        <v>1.78970000000001</v>
      </c>
      <c r="CZ18" s="2">
        <f t="shared" si="34"/>
        <v>3.58017454003769</v>
      </c>
      <c r="DA18" s="2">
        <f t="shared" si="35"/>
        <v>5.3698745400377</v>
      </c>
      <c r="DB18">
        <f t="shared" si="36"/>
        <v>6.01173</v>
      </c>
      <c r="DC18">
        <f t="shared" si="37"/>
        <v>5.99773</v>
      </c>
      <c r="DD18">
        <f t="shared" si="64"/>
        <v>5.90273</v>
      </c>
      <c r="DE18">
        <f t="shared" si="38"/>
        <v>5.92593</v>
      </c>
      <c r="DF18">
        <f t="shared" si="39"/>
        <v>5.93273</v>
      </c>
      <c r="DG18">
        <f t="shared" si="40"/>
        <v>5.90353</v>
      </c>
      <c r="DH18">
        <f t="shared" si="41"/>
        <v>5.91673</v>
      </c>
    </row>
    <row r="19" spans="3:112">
      <c r="C19">
        <v>1</v>
      </c>
      <c r="D19">
        <v>2</v>
      </c>
      <c r="E19" s="1">
        <v>21</v>
      </c>
      <c r="F19" s="2">
        <v>0.086</v>
      </c>
      <c r="G19" s="3">
        <v>19</v>
      </c>
      <c r="H19" s="3">
        <v>13</v>
      </c>
      <c r="I19" s="3">
        <v>13</v>
      </c>
      <c r="J19">
        <v>0.12</v>
      </c>
      <c r="K19">
        <f t="shared" ref="K19:O19" si="81">LOG(1/J19)</f>
        <v>0.920818753952375</v>
      </c>
      <c r="L19">
        <v>1</v>
      </c>
      <c r="M19">
        <f t="shared" si="81"/>
        <v>0</v>
      </c>
      <c r="N19">
        <v>1</v>
      </c>
      <c r="O19">
        <f t="shared" si="81"/>
        <v>0</v>
      </c>
      <c r="P19" s="4">
        <v>-3.25</v>
      </c>
      <c r="Q19" s="4">
        <v>-0.75</v>
      </c>
      <c r="R19" s="4">
        <v>-0.25</v>
      </c>
      <c r="S19" s="4">
        <v>-0.5</v>
      </c>
      <c r="T19" s="4">
        <v>-0.75</v>
      </c>
      <c r="U19" s="4">
        <v>0.25</v>
      </c>
      <c r="V19" s="4">
        <v>3.27</v>
      </c>
      <c r="W19" s="2">
        <v>0.536</v>
      </c>
      <c r="X19" s="2">
        <f t="shared" si="43"/>
        <v>3.806</v>
      </c>
      <c r="Y19" s="4">
        <v>40.1</v>
      </c>
      <c r="Z19" s="4">
        <v>40.6</v>
      </c>
      <c r="AA19" s="4">
        <v>8.3</v>
      </c>
      <c r="AB19" s="4">
        <v>3.18</v>
      </c>
      <c r="AC19" s="2">
        <v>0.46</v>
      </c>
      <c r="AD19" s="2">
        <f t="shared" si="44"/>
        <v>3.64</v>
      </c>
      <c r="AE19" s="2">
        <f t="shared" si="45"/>
        <v>0.166</v>
      </c>
      <c r="AF19" s="4">
        <v>35.7</v>
      </c>
      <c r="AG19" s="4">
        <v>37.1</v>
      </c>
      <c r="AH19" s="4">
        <v>9.09</v>
      </c>
      <c r="AI19" s="4">
        <v>3.16</v>
      </c>
      <c r="AJ19" s="2">
        <v>0.47</v>
      </c>
      <c r="AK19" s="2">
        <f t="shared" si="46"/>
        <v>3.63</v>
      </c>
      <c r="AL19" s="2">
        <f t="shared" si="47"/>
        <v>0.176</v>
      </c>
      <c r="AM19" s="4">
        <v>35.7</v>
      </c>
      <c r="AN19" s="4">
        <v>37.2</v>
      </c>
      <c r="AO19" s="4">
        <v>9.08</v>
      </c>
      <c r="AP19" s="4">
        <v>40.84</v>
      </c>
      <c r="AQ19" s="4">
        <v>3.71</v>
      </c>
      <c r="AR19" s="4">
        <f t="shared" si="48"/>
        <v>3.174</v>
      </c>
      <c r="AS19" s="4">
        <v>25.77</v>
      </c>
      <c r="AT19" s="4">
        <f t="shared" si="49"/>
        <v>25.234</v>
      </c>
      <c r="AU19" s="4">
        <v>37.38</v>
      </c>
      <c r="AV19" s="4">
        <v>3.47</v>
      </c>
      <c r="AW19" s="4">
        <f t="shared" si="50"/>
        <v>0.24</v>
      </c>
      <c r="AX19" s="4">
        <f t="shared" si="51"/>
        <v>3.01</v>
      </c>
      <c r="AY19" s="4">
        <v>25.66</v>
      </c>
      <c r="AZ19" s="4">
        <f t="shared" si="66"/>
        <v>0.109999999999999</v>
      </c>
      <c r="BA19" s="4">
        <f t="shared" si="52"/>
        <v>25.2</v>
      </c>
      <c r="BB19" s="4">
        <v>37.275</v>
      </c>
      <c r="BC19" s="4">
        <v>3.5</v>
      </c>
      <c r="BD19" s="4">
        <f t="shared" si="53"/>
        <v>0.21</v>
      </c>
      <c r="BE19" s="4">
        <f t="shared" si="1"/>
        <v>3.03</v>
      </c>
      <c r="BF19" s="4">
        <v>25.67</v>
      </c>
      <c r="BG19" s="4">
        <f t="shared" si="54"/>
        <v>0.0999999999999979</v>
      </c>
      <c r="BH19" s="4">
        <f t="shared" si="2"/>
        <v>25.2</v>
      </c>
      <c r="BI19">
        <v>119</v>
      </c>
      <c r="BL19" s="2">
        <f t="shared" si="3"/>
        <v>8.41645885286783</v>
      </c>
      <c r="BM19" s="2">
        <f t="shared" si="4"/>
        <v>13.7366737739872</v>
      </c>
      <c r="BN19" s="2">
        <f t="shared" si="5"/>
        <v>13.5</v>
      </c>
      <c r="BO19" s="2">
        <f t="shared" si="6"/>
        <v>1.78970000000001</v>
      </c>
      <c r="BP19" s="2">
        <f t="shared" si="55"/>
        <v>3.94910571010799</v>
      </c>
      <c r="BQ19" s="2">
        <f t="shared" si="7"/>
        <v>5.738805710108</v>
      </c>
      <c r="BR19" s="2">
        <f t="shared" si="56"/>
        <v>4.03014492971062</v>
      </c>
      <c r="BS19" s="2">
        <f t="shared" si="57"/>
        <v>5.81984492971063</v>
      </c>
      <c r="BT19" s="2">
        <f t="shared" si="8"/>
        <v>8.2639569049951</v>
      </c>
      <c r="BU19" s="2">
        <f t="shared" si="9"/>
        <v>13.7366737739872</v>
      </c>
      <c r="BV19" s="2">
        <f t="shared" si="10"/>
        <v>13.5</v>
      </c>
      <c r="BW19" s="2">
        <f t="shared" si="11"/>
        <v>1.78970000000001</v>
      </c>
      <c r="BX19" s="2">
        <f t="shared" si="12"/>
        <v>4.05630719810427</v>
      </c>
      <c r="BY19" s="2">
        <f t="shared" si="13"/>
        <v>5.84600719810428</v>
      </c>
      <c r="BZ19" s="2">
        <f t="shared" si="14"/>
        <v>9.45378151260504</v>
      </c>
      <c r="CA19" s="2">
        <f t="shared" si="15"/>
        <v>13.6780383795309</v>
      </c>
      <c r="CB19" s="2">
        <f t="shared" si="16"/>
        <v>13.5</v>
      </c>
      <c r="CC19" s="2">
        <f t="shared" si="17"/>
        <v>1.78970000000001</v>
      </c>
      <c r="CD19" s="2">
        <f t="shared" si="58"/>
        <v>3.39475704610903</v>
      </c>
      <c r="CE19" s="2">
        <f t="shared" si="18"/>
        <v>5.18445704610904</v>
      </c>
      <c r="CF19" s="2">
        <f t="shared" si="59"/>
        <v>3.5618475708964</v>
      </c>
      <c r="CG19" s="2">
        <f t="shared" si="60"/>
        <v>5.35154757089641</v>
      </c>
      <c r="CH19" s="2">
        <f t="shared" si="19"/>
        <v>9.02889245585874</v>
      </c>
      <c r="CI19" s="2">
        <f t="shared" si="20"/>
        <v>13.6780383795309</v>
      </c>
      <c r="CJ19" s="2">
        <f t="shared" si="21"/>
        <v>13.5</v>
      </c>
      <c r="CK19" s="2">
        <f t="shared" si="22"/>
        <v>1.78970000000001</v>
      </c>
      <c r="CL19" s="2">
        <f t="shared" si="23"/>
        <v>3.59236020967988</v>
      </c>
      <c r="CM19" s="2">
        <f t="shared" si="24"/>
        <v>5.38206020967989</v>
      </c>
      <c r="CN19" s="2">
        <f t="shared" si="25"/>
        <v>9.45378151260504</v>
      </c>
      <c r="CO19" s="2">
        <f t="shared" si="26"/>
        <v>13.683368869936</v>
      </c>
      <c r="CP19" s="2">
        <f t="shared" si="27"/>
        <v>13.5</v>
      </c>
      <c r="CQ19" s="2">
        <f t="shared" si="28"/>
        <v>1.78970000000001</v>
      </c>
      <c r="CR19" s="2">
        <f t="shared" si="61"/>
        <v>3.39475704610903</v>
      </c>
      <c r="CS19" s="2">
        <f t="shared" si="29"/>
        <v>5.18445704610904</v>
      </c>
      <c r="CT19" s="2">
        <f t="shared" si="62"/>
        <v>3.56678832906344</v>
      </c>
      <c r="CU19" s="2">
        <f t="shared" si="63"/>
        <v>5.35648832906345</v>
      </c>
      <c r="CV19" s="2">
        <f t="shared" si="30"/>
        <v>9.0543259557344</v>
      </c>
      <c r="CW19" s="2">
        <f t="shared" si="31"/>
        <v>13.683368869936</v>
      </c>
      <c r="CX19" s="2">
        <f t="shared" si="32"/>
        <v>13.5</v>
      </c>
      <c r="CY19" s="2">
        <f t="shared" si="33"/>
        <v>1.78970000000001</v>
      </c>
      <c r="CZ19" s="2">
        <f t="shared" si="34"/>
        <v>3.57956676313312</v>
      </c>
      <c r="DA19" s="2">
        <f t="shared" si="35"/>
        <v>5.36926676313313</v>
      </c>
      <c r="DB19">
        <f t="shared" si="36"/>
        <v>6.00113</v>
      </c>
      <c r="DC19">
        <f t="shared" si="37"/>
        <v>5.96273</v>
      </c>
      <c r="DD19">
        <f t="shared" si="64"/>
        <v>5.87673</v>
      </c>
      <c r="DE19">
        <f t="shared" si="38"/>
        <v>5.92373</v>
      </c>
      <c r="DF19">
        <f t="shared" si="39"/>
        <v>5.85573</v>
      </c>
      <c r="DG19">
        <f t="shared" si="40"/>
        <v>5.92073</v>
      </c>
      <c r="DH19">
        <f t="shared" si="41"/>
        <v>5.86873</v>
      </c>
    </row>
    <row r="20" spans="1:112">
      <c r="A20" t="s">
        <v>112</v>
      </c>
      <c r="B20" t="s">
        <v>113</v>
      </c>
      <c r="C20">
        <v>1</v>
      </c>
      <c r="D20">
        <v>1</v>
      </c>
      <c r="E20" s="1">
        <v>18</v>
      </c>
      <c r="F20" s="2">
        <v>0.074</v>
      </c>
      <c r="G20" s="3">
        <v>15</v>
      </c>
      <c r="H20" s="3">
        <v>13</v>
      </c>
      <c r="I20" s="3">
        <v>9.3</v>
      </c>
      <c r="J20">
        <v>0.1</v>
      </c>
      <c r="K20">
        <f t="shared" ref="K20:O20" si="82">LOG(1/J20)</f>
        <v>1</v>
      </c>
      <c r="L20">
        <v>1</v>
      </c>
      <c r="M20">
        <f t="shared" si="82"/>
        <v>0</v>
      </c>
      <c r="N20">
        <v>1</v>
      </c>
      <c r="O20">
        <f t="shared" si="82"/>
        <v>0</v>
      </c>
      <c r="P20" s="4">
        <v>-2.75</v>
      </c>
      <c r="Q20" s="4">
        <v>-0.25</v>
      </c>
      <c r="R20" s="4">
        <v>0.25</v>
      </c>
      <c r="S20" s="8">
        <v>0.5</v>
      </c>
      <c r="T20" s="4">
        <v>0.25</v>
      </c>
      <c r="U20" s="4">
        <v>1</v>
      </c>
      <c r="V20" s="4">
        <v>3.28</v>
      </c>
      <c r="W20" s="2">
        <v>0.529</v>
      </c>
      <c r="X20" s="2">
        <f t="shared" si="43"/>
        <v>3.809</v>
      </c>
      <c r="Y20" s="4">
        <v>40.3</v>
      </c>
      <c r="Z20" s="4">
        <v>41</v>
      </c>
      <c r="AA20" s="4">
        <v>8.23</v>
      </c>
      <c r="AB20" s="4">
        <v>3.25</v>
      </c>
      <c r="AC20" s="2">
        <v>0.471</v>
      </c>
      <c r="AD20" s="2">
        <f t="shared" si="44"/>
        <v>3.721</v>
      </c>
      <c r="AE20" s="2">
        <f t="shared" si="45"/>
        <v>0.0879999999999996</v>
      </c>
      <c r="AF20" s="4">
        <v>36.7</v>
      </c>
      <c r="AG20" s="4">
        <v>38.3</v>
      </c>
      <c r="AH20" s="4">
        <v>8.81</v>
      </c>
      <c r="AI20" s="4">
        <v>3.23</v>
      </c>
      <c r="AJ20" s="2">
        <v>0.473</v>
      </c>
      <c r="AK20" s="2">
        <f t="shared" si="46"/>
        <v>3.703</v>
      </c>
      <c r="AL20" s="2">
        <f t="shared" si="47"/>
        <v>0.106</v>
      </c>
      <c r="AM20" s="4">
        <v>37.1</v>
      </c>
      <c r="AN20" s="4">
        <v>38.5</v>
      </c>
      <c r="AO20" s="4">
        <v>8.76</v>
      </c>
      <c r="AP20" s="4">
        <v>41.215</v>
      </c>
      <c r="AQ20" s="4">
        <v>3.73</v>
      </c>
      <c r="AR20" s="4">
        <f t="shared" si="48"/>
        <v>3.201</v>
      </c>
      <c r="AS20" s="4">
        <v>26.36</v>
      </c>
      <c r="AT20" s="4">
        <f t="shared" si="49"/>
        <v>25.831</v>
      </c>
      <c r="AU20" s="4">
        <v>38.57</v>
      </c>
      <c r="AV20" s="4">
        <v>3.64</v>
      </c>
      <c r="AW20" s="4">
        <f t="shared" si="50"/>
        <v>0.0899999999999999</v>
      </c>
      <c r="AX20" s="4">
        <f t="shared" si="51"/>
        <v>3.169</v>
      </c>
      <c r="AY20" s="4">
        <v>26.28</v>
      </c>
      <c r="AZ20" s="4">
        <f t="shared" si="66"/>
        <v>0.0799999999999983</v>
      </c>
      <c r="BA20" s="4">
        <f t="shared" si="52"/>
        <v>25.809</v>
      </c>
      <c r="BB20" s="4">
        <v>38.575</v>
      </c>
      <c r="BC20" s="4">
        <v>3.65</v>
      </c>
      <c r="BD20" s="4">
        <f t="shared" si="53"/>
        <v>0.0800000000000001</v>
      </c>
      <c r="BE20" s="4">
        <f t="shared" si="1"/>
        <v>3.177</v>
      </c>
      <c r="BF20" s="4">
        <v>26.31</v>
      </c>
      <c r="BG20" s="4">
        <f t="shared" si="54"/>
        <v>0.0500000000000007</v>
      </c>
      <c r="BH20" s="4">
        <f t="shared" si="2"/>
        <v>25.837</v>
      </c>
      <c r="BI20">
        <v>119</v>
      </c>
      <c r="BL20" s="2">
        <f t="shared" si="3"/>
        <v>8.37468982630273</v>
      </c>
      <c r="BM20" s="2">
        <f t="shared" si="4"/>
        <v>14.0511727078891</v>
      </c>
      <c r="BN20" s="2">
        <f t="shared" si="5"/>
        <v>13.5</v>
      </c>
      <c r="BO20" s="2">
        <f t="shared" si="6"/>
        <v>1.78970000000001</v>
      </c>
      <c r="BP20" s="2">
        <f t="shared" si="55"/>
        <v>3.97758082137068</v>
      </c>
      <c r="BQ20" s="2">
        <f t="shared" si="7"/>
        <v>5.76728082137069</v>
      </c>
      <c r="BR20" s="2">
        <f t="shared" si="56"/>
        <v>4.08145457704824</v>
      </c>
      <c r="BS20" s="2">
        <f t="shared" si="57"/>
        <v>5.87115457704825</v>
      </c>
      <c r="BT20" s="2">
        <f t="shared" si="8"/>
        <v>8.18876622588863</v>
      </c>
      <c r="BU20" s="2">
        <f t="shared" si="9"/>
        <v>14.0511727078891</v>
      </c>
      <c r="BV20" s="2">
        <f t="shared" si="10"/>
        <v>13.5</v>
      </c>
      <c r="BW20" s="2">
        <f t="shared" si="11"/>
        <v>1.78970000000001</v>
      </c>
      <c r="BX20" s="2">
        <f t="shared" si="12"/>
        <v>4.11266955926763</v>
      </c>
      <c r="BY20" s="2">
        <f t="shared" si="13"/>
        <v>5.90236955926764</v>
      </c>
      <c r="BZ20" s="2">
        <f t="shared" si="14"/>
        <v>9.19618528610354</v>
      </c>
      <c r="CA20" s="2">
        <f t="shared" si="15"/>
        <v>14.0085287846482</v>
      </c>
      <c r="CB20" s="2">
        <f t="shared" si="16"/>
        <v>13.5</v>
      </c>
      <c r="CC20" s="2">
        <f t="shared" si="17"/>
        <v>1.78970000000001</v>
      </c>
      <c r="CD20" s="2">
        <f t="shared" si="58"/>
        <v>3.51060094063616</v>
      </c>
      <c r="CE20" s="2">
        <f t="shared" si="18"/>
        <v>5.30030094063617</v>
      </c>
      <c r="CF20" s="2">
        <f t="shared" si="59"/>
        <v>3.70841011729037</v>
      </c>
      <c r="CG20" s="2">
        <f t="shared" si="60"/>
        <v>5.49811011729038</v>
      </c>
      <c r="CH20" s="2">
        <f t="shared" si="19"/>
        <v>8.75032408607726</v>
      </c>
      <c r="CI20" s="2">
        <f t="shared" si="20"/>
        <v>14.0085287846482</v>
      </c>
      <c r="CJ20" s="2">
        <f t="shared" si="21"/>
        <v>13.5</v>
      </c>
      <c r="CK20" s="2">
        <f t="shared" si="22"/>
        <v>1.78970000000001</v>
      </c>
      <c r="CL20" s="2">
        <f t="shared" si="23"/>
        <v>3.74205042080327</v>
      </c>
      <c r="CM20" s="2">
        <f t="shared" si="24"/>
        <v>5.53175042080328</v>
      </c>
      <c r="CN20" s="2">
        <f t="shared" si="25"/>
        <v>9.09703504043126</v>
      </c>
      <c r="CO20" s="2">
        <f t="shared" si="26"/>
        <v>14.0245202558635</v>
      </c>
      <c r="CP20" s="2">
        <f t="shared" si="27"/>
        <v>13.5</v>
      </c>
      <c r="CQ20" s="2">
        <f t="shared" si="28"/>
        <v>1.78970000000001</v>
      </c>
      <c r="CR20" s="2">
        <f t="shared" si="61"/>
        <v>3.55838383489128</v>
      </c>
      <c r="CS20" s="2">
        <f t="shared" si="29"/>
        <v>5.34808383489129</v>
      </c>
      <c r="CT20" s="2">
        <f t="shared" si="62"/>
        <v>3.73653333492533</v>
      </c>
      <c r="CU20" s="2">
        <f t="shared" si="63"/>
        <v>5.52623333492535</v>
      </c>
      <c r="CV20" s="2">
        <f t="shared" si="30"/>
        <v>8.74918988982501</v>
      </c>
      <c r="CW20" s="2">
        <f t="shared" si="31"/>
        <v>14.0245202558635</v>
      </c>
      <c r="CX20" s="2">
        <f t="shared" si="32"/>
        <v>13.5</v>
      </c>
      <c r="CY20" s="2">
        <f t="shared" si="33"/>
        <v>1.78970000000001</v>
      </c>
      <c r="CZ20" s="2">
        <f t="shared" si="34"/>
        <v>3.74269873935902</v>
      </c>
      <c r="DA20" s="2">
        <f t="shared" si="35"/>
        <v>5.53239873935903</v>
      </c>
      <c r="DB20">
        <f t="shared" si="36"/>
        <v>6.06133</v>
      </c>
      <c r="DC20">
        <f t="shared" si="37"/>
        <v>6.02973</v>
      </c>
      <c r="DD20">
        <f t="shared" si="64"/>
        <v>5.95573</v>
      </c>
      <c r="DE20">
        <f t="shared" si="38"/>
        <v>6.01813</v>
      </c>
      <c r="DF20">
        <f t="shared" si="39"/>
        <v>5.98573</v>
      </c>
      <c r="DG20">
        <f t="shared" si="40"/>
        <v>6.01393</v>
      </c>
      <c r="DH20">
        <f t="shared" si="41"/>
        <v>5.99273</v>
      </c>
    </row>
    <row r="21" spans="3:112">
      <c r="C21">
        <v>1</v>
      </c>
      <c r="D21">
        <v>2</v>
      </c>
      <c r="E21" s="1">
        <v>18</v>
      </c>
      <c r="F21" s="2">
        <v>0.084</v>
      </c>
      <c r="G21" s="3">
        <v>17</v>
      </c>
      <c r="H21" s="3">
        <v>11</v>
      </c>
      <c r="I21" s="3">
        <v>10.7</v>
      </c>
      <c r="J21">
        <v>0.1</v>
      </c>
      <c r="K21">
        <f t="shared" ref="K21:O21" si="83">LOG(1/J21)</f>
        <v>1</v>
      </c>
      <c r="L21">
        <v>1</v>
      </c>
      <c r="M21">
        <f t="shared" si="83"/>
        <v>0</v>
      </c>
      <c r="N21">
        <v>1.2</v>
      </c>
      <c r="O21">
        <f t="shared" si="83"/>
        <v>-0.0791812460476248</v>
      </c>
      <c r="P21" s="4">
        <v>-3.25</v>
      </c>
      <c r="Q21" s="4">
        <v>-0.25</v>
      </c>
      <c r="R21" s="4">
        <v>-0.75</v>
      </c>
      <c r="S21" s="8">
        <v>0.25</v>
      </c>
      <c r="T21" s="4">
        <v>-0.5</v>
      </c>
      <c r="U21" s="4">
        <v>0.25</v>
      </c>
      <c r="V21" s="4">
        <v>3.35</v>
      </c>
      <c r="W21" s="2">
        <v>0.532</v>
      </c>
      <c r="X21" s="2">
        <f t="shared" si="43"/>
        <v>3.882</v>
      </c>
      <c r="Y21" s="4">
        <v>40</v>
      </c>
      <c r="Z21" s="4">
        <v>40.8</v>
      </c>
      <c r="AA21" s="4">
        <v>8.27</v>
      </c>
      <c r="AB21" s="4">
        <v>3.28</v>
      </c>
      <c r="AC21" s="2">
        <v>0.463</v>
      </c>
      <c r="AD21" s="2">
        <f t="shared" si="44"/>
        <v>3.743</v>
      </c>
      <c r="AE21" s="2">
        <f t="shared" si="45"/>
        <v>0.139</v>
      </c>
      <c r="AF21" s="4">
        <v>36.3</v>
      </c>
      <c r="AG21" s="4">
        <v>37.7</v>
      </c>
      <c r="AH21" s="4">
        <v>8.94</v>
      </c>
      <c r="AI21" s="4">
        <v>3.27</v>
      </c>
      <c r="AJ21" s="2">
        <v>0.463</v>
      </c>
      <c r="AK21" s="2">
        <f t="shared" si="46"/>
        <v>3.733</v>
      </c>
      <c r="AL21" s="2">
        <f t="shared" si="47"/>
        <v>0.149</v>
      </c>
      <c r="AM21" s="4">
        <v>36.3</v>
      </c>
      <c r="AN21" s="4">
        <v>37.8</v>
      </c>
      <c r="AO21" s="4">
        <v>8.92</v>
      </c>
      <c r="AP21" s="4">
        <v>40.96</v>
      </c>
      <c r="AQ21" s="4">
        <v>3.83</v>
      </c>
      <c r="AR21" s="4">
        <f t="shared" si="48"/>
        <v>3.298</v>
      </c>
      <c r="AS21" s="4">
        <v>25.65</v>
      </c>
      <c r="AT21" s="4">
        <f t="shared" si="49"/>
        <v>25.118</v>
      </c>
      <c r="AU21" s="4">
        <v>37.99</v>
      </c>
      <c r="AV21" s="4">
        <v>3.74</v>
      </c>
      <c r="AW21" s="4">
        <f t="shared" si="50"/>
        <v>0.0899999999999999</v>
      </c>
      <c r="AX21" s="4">
        <f t="shared" si="51"/>
        <v>3.277</v>
      </c>
      <c r="AY21" s="4">
        <v>26.57</v>
      </c>
      <c r="AZ21" s="4">
        <v>0.92</v>
      </c>
      <c r="BA21" s="4">
        <f t="shared" si="52"/>
        <v>26.107</v>
      </c>
      <c r="BB21" s="4">
        <v>37.99</v>
      </c>
      <c r="BC21" s="4">
        <v>3.73</v>
      </c>
      <c r="BD21" s="4">
        <f t="shared" si="53"/>
        <v>0.1</v>
      </c>
      <c r="BE21" s="4">
        <f t="shared" si="1"/>
        <v>3.267</v>
      </c>
      <c r="BF21" s="4">
        <v>26.58</v>
      </c>
      <c r="BG21" s="4">
        <f t="shared" si="54"/>
        <v>-0.93</v>
      </c>
      <c r="BH21" s="4">
        <f t="shared" si="2"/>
        <v>26.117</v>
      </c>
      <c r="BI21">
        <v>119</v>
      </c>
      <c r="BL21" s="2">
        <f t="shared" si="3"/>
        <v>8.4375</v>
      </c>
      <c r="BM21" s="2">
        <f t="shared" si="4"/>
        <v>13.6727078891258</v>
      </c>
      <c r="BN21" s="2">
        <f t="shared" si="5"/>
        <v>13.5</v>
      </c>
      <c r="BO21" s="2">
        <f t="shared" si="6"/>
        <v>1.78970000000001</v>
      </c>
      <c r="BP21" s="2">
        <f t="shared" si="55"/>
        <v>3.935</v>
      </c>
      <c r="BQ21" s="2">
        <f t="shared" si="7"/>
        <v>5.72470000000001</v>
      </c>
      <c r="BR21" s="2">
        <f t="shared" si="56"/>
        <v>4.05188321616141</v>
      </c>
      <c r="BS21" s="2">
        <f t="shared" si="57"/>
        <v>5.84158321616142</v>
      </c>
      <c r="BT21" s="2">
        <f t="shared" si="8"/>
        <v>8.23974609375</v>
      </c>
      <c r="BU21" s="2">
        <f t="shared" si="9"/>
        <v>13.6727078891258</v>
      </c>
      <c r="BV21" s="2">
        <f t="shared" si="10"/>
        <v>13.5</v>
      </c>
      <c r="BW21" s="2">
        <f t="shared" si="11"/>
        <v>1.78970000000001</v>
      </c>
      <c r="BX21" s="2">
        <f t="shared" si="12"/>
        <v>4.07418626559542</v>
      </c>
      <c r="BY21" s="2">
        <f t="shared" si="13"/>
        <v>5.86388626559543</v>
      </c>
      <c r="BZ21" s="2">
        <f t="shared" si="14"/>
        <v>9.29752066115702</v>
      </c>
      <c r="CA21" s="2">
        <f t="shared" si="15"/>
        <v>14.1631130063966</v>
      </c>
      <c r="CB21" s="2">
        <f t="shared" si="16"/>
        <v>13.5</v>
      </c>
      <c r="CC21" s="2">
        <f t="shared" si="17"/>
        <v>1.78970000000001</v>
      </c>
      <c r="CD21" s="2">
        <f t="shared" si="58"/>
        <v>3.4636649820975</v>
      </c>
      <c r="CE21" s="2">
        <f t="shared" si="18"/>
        <v>5.25336498209751</v>
      </c>
      <c r="CF21" s="2">
        <f t="shared" si="59"/>
        <v>3.63816581606064</v>
      </c>
      <c r="CG21" s="2">
        <f t="shared" si="60"/>
        <v>5.42786581606065</v>
      </c>
      <c r="CH21" s="2">
        <f t="shared" si="19"/>
        <v>8.88391682021584</v>
      </c>
      <c r="CI21" s="2">
        <f t="shared" si="20"/>
        <v>14.1631130063966</v>
      </c>
      <c r="CJ21" s="2">
        <f t="shared" si="21"/>
        <v>13.5</v>
      </c>
      <c r="CK21" s="2">
        <f t="shared" si="22"/>
        <v>1.78970000000001</v>
      </c>
      <c r="CL21" s="2">
        <f t="shared" si="23"/>
        <v>3.66797723703858</v>
      </c>
      <c r="CM21" s="2">
        <f t="shared" si="24"/>
        <v>5.45767723703859</v>
      </c>
      <c r="CN21" s="2">
        <f t="shared" si="25"/>
        <v>9.29752066115702</v>
      </c>
      <c r="CO21" s="2">
        <f t="shared" si="26"/>
        <v>14.1684434968017</v>
      </c>
      <c r="CP21" s="2">
        <f t="shared" si="27"/>
        <v>13.5</v>
      </c>
      <c r="CQ21" s="2">
        <f t="shared" si="28"/>
        <v>1.78970000000001</v>
      </c>
      <c r="CR21" s="2">
        <f t="shared" si="61"/>
        <v>3.4636649820975</v>
      </c>
      <c r="CS21" s="2">
        <f t="shared" si="29"/>
        <v>5.25336498209751</v>
      </c>
      <c r="CT21" s="2">
        <f t="shared" si="62"/>
        <v>3.64871369250317</v>
      </c>
      <c r="CU21" s="2">
        <f t="shared" si="63"/>
        <v>5.43841369250318</v>
      </c>
      <c r="CV21" s="2">
        <f t="shared" si="30"/>
        <v>8.88391682021584</v>
      </c>
      <c r="CW21" s="2">
        <f t="shared" si="31"/>
        <v>14.1684434968017</v>
      </c>
      <c r="CX21" s="2">
        <f t="shared" si="32"/>
        <v>13.5</v>
      </c>
      <c r="CY21" s="2">
        <f t="shared" si="33"/>
        <v>1.78970000000001</v>
      </c>
      <c r="CZ21" s="2">
        <f t="shared" si="34"/>
        <v>3.66797723703858</v>
      </c>
      <c r="DA21" s="2">
        <f t="shared" si="35"/>
        <v>5.45767723703859</v>
      </c>
      <c r="DB21">
        <f t="shared" si="36"/>
        <v>6.01953</v>
      </c>
      <c r="DC21">
        <f t="shared" si="37"/>
        <v>5.99873</v>
      </c>
      <c r="DD21">
        <f t="shared" si="64"/>
        <v>5.91473</v>
      </c>
      <c r="DE21">
        <f t="shared" si="38"/>
        <v>6.05593</v>
      </c>
      <c r="DF21">
        <f t="shared" si="39"/>
        <v>6.05473</v>
      </c>
      <c r="DG21">
        <f t="shared" si="40"/>
        <v>6.05293</v>
      </c>
      <c r="DH21">
        <f t="shared" si="41"/>
        <v>6.05173</v>
      </c>
    </row>
    <row r="22" spans="1:112">
      <c r="A22" t="s">
        <v>114</v>
      </c>
      <c r="B22" t="s">
        <v>115</v>
      </c>
      <c r="C22">
        <v>1</v>
      </c>
      <c r="D22">
        <v>1</v>
      </c>
      <c r="E22" s="1">
        <v>18</v>
      </c>
      <c r="F22" s="2">
        <v>0.112</v>
      </c>
      <c r="G22" s="3">
        <v>14</v>
      </c>
      <c r="H22" s="3">
        <v>9</v>
      </c>
      <c r="I22" s="3">
        <v>9</v>
      </c>
      <c r="J22">
        <v>0.1</v>
      </c>
      <c r="K22">
        <f t="shared" ref="K22:O22" si="84">LOG(1/J22)</f>
        <v>1</v>
      </c>
      <c r="L22">
        <v>1.2</v>
      </c>
      <c r="M22">
        <f t="shared" si="84"/>
        <v>-0.0791812460476248</v>
      </c>
      <c r="N22">
        <v>1.2</v>
      </c>
      <c r="O22">
        <f t="shared" si="84"/>
        <v>-0.0791812460476248</v>
      </c>
      <c r="P22" s="4">
        <v>-5.5</v>
      </c>
      <c r="Q22" s="4">
        <v>-0.25</v>
      </c>
      <c r="R22" s="4">
        <v>-0.25</v>
      </c>
      <c r="S22" s="8">
        <v>0</v>
      </c>
      <c r="T22" s="4">
        <v>0.25</v>
      </c>
      <c r="U22" s="4">
        <v>0.25</v>
      </c>
      <c r="V22" s="4">
        <v>3</v>
      </c>
      <c r="W22" s="2">
        <v>0.555</v>
      </c>
      <c r="X22" s="2">
        <f t="shared" si="43"/>
        <v>3.555</v>
      </c>
      <c r="Y22" s="4">
        <v>41</v>
      </c>
      <c r="Z22" s="4">
        <v>41.9</v>
      </c>
      <c r="AA22" s="4">
        <v>8.06</v>
      </c>
      <c r="AB22" s="4">
        <v>2.93</v>
      </c>
      <c r="AC22" s="2">
        <v>0.472</v>
      </c>
      <c r="AD22" s="2">
        <f t="shared" si="44"/>
        <v>3.402</v>
      </c>
      <c r="AE22" s="2">
        <f t="shared" si="45"/>
        <v>0.153</v>
      </c>
      <c r="AF22" s="4">
        <v>36.1</v>
      </c>
      <c r="AG22" s="4">
        <v>37.8</v>
      </c>
      <c r="AH22" s="4">
        <v>8.93</v>
      </c>
      <c r="AI22" s="4">
        <v>3.01</v>
      </c>
      <c r="AJ22" s="2">
        <v>0.477</v>
      </c>
      <c r="AK22" s="2">
        <f t="shared" si="46"/>
        <v>3.487</v>
      </c>
      <c r="AL22" s="2">
        <f t="shared" si="47"/>
        <v>0.0680000000000005</v>
      </c>
      <c r="AM22" s="4">
        <v>36</v>
      </c>
      <c r="AN22" s="4">
        <v>37.7</v>
      </c>
      <c r="AO22" s="4">
        <v>8.95</v>
      </c>
      <c r="AP22" s="4">
        <v>42.225</v>
      </c>
      <c r="AQ22" s="4">
        <v>3.58</v>
      </c>
      <c r="AR22" s="4">
        <f t="shared" si="48"/>
        <v>3.025</v>
      </c>
      <c r="AS22" s="4">
        <v>26.15</v>
      </c>
      <c r="AT22" s="4">
        <f t="shared" si="49"/>
        <v>25.595</v>
      </c>
      <c r="AU22" s="4">
        <v>38.1</v>
      </c>
      <c r="AV22" s="4">
        <v>3.55</v>
      </c>
      <c r="AW22" s="4">
        <f t="shared" si="50"/>
        <v>0.0300000000000002</v>
      </c>
      <c r="AX22" s="4">
        <f t="shared" si="51"/>
        <v>3.078</v>
      </c>
      <c r="AY22" s="4">
        <v>26.01</v>
      </c>
      <c r="AZ22" s="4">
        <f t="shared" si="66"/>
        <v>0.139999999999997</v>
      </c>
      <c r="BA22" s="4">
        <f t="shared" si="52"/>
        <v>25.538</v>
      </c>
      <c r="BB22" s="4">
        <v>37.84</v>
      </c>
      <c r="BC22" s="4">
        <v>3.52</v>
      </c>
      <c r="BD22" s="4">
        <f t="shared" si="53"/>
        <v>0.0600000000000001</v>
      </c>
      <c r="BE22" s="4">
        <f t="shared" si="1"/>
        <v>3.043</v>
      </c>
      <c r="BF22" s="4">
        <v>25.97</v>
      </c>
      <c r="BG22" s="4">
        <f t="shared" si="54"/>
        <v>0.18</v>
      </c>
      <c r="BH22" s="4">
        <f t="shared" si="2"/>
        <v>25.493</v>
      </c>
      <c r="BI22">
        <v>119</v>
      </c>
      <c r="BL22" s="2">
        <f t="shared" si="3"/>
        <v>8.23170731707317</v>
      </c>
      <c r="BM22" s="2">
        <f t="shared" si="4"/>
        <v>13.9392324093817</v>
      </c>
      <c r="BN22" s="2">
        <f t="shared" si="5"/>
        <v>13.5</v>
      </c>
      <c r="BO22" s="2">
        <f t="shared" si="6"/>
        <v>1.78970000000001</v>
      </c>
      <c r="BP22" s="2">
        <f t="shared" si="55"/>
        <v>4.08017833446509</v>
      </c>
      <c r="BQ22" s="2">
        <f t="shared" si="7"/>
        <v>5.8698783344651</v>
      </c>
      <c r="BR22" s="2">
        <f t="shared" si="56"/>
        <v>4.21533202159345</v>
      </c>
      <c r="BS22" s="2">
        <f t="shared" si="57"/>
        <v>6.00503202159346</v>
      </c>
      <c r="BT22" s="2">
        <f t="shared" si="8"/>
        <v>7.99289520426287</v>
      </c>
      <c r="BU22" s="2">
        <f t="shared" si="9"/>
        <v>13.9392324093817</v>
      </c>
      <c r="BV22" s="2">
        <f t="shared" si="10"/>
        <v>13.5</v>
      </c>
      <c r="BW22" s="2">
        <f t="shared" si="11"/>
        <v>1.78970000000001</v>
      </c>
      <c r="BX22" s="2">
        <f t="shared" si="12"/>
        <v>4.27225579567816</v>
      </c>
      <c r="BY22" s="2">
        <f t="shared" si="13"/>
        <v>6.06195579567817</v>
      </c>
      <c r="BZ22" s="2">
        <f t="shared" si="14"/>
        <v>9.34903047091412</v>
      </c>
      <c r="CA22" s="2">
        <f t="shared" si="15"/>
        <v>13.86460554371</v>
      </c>
      <c r="CB22" s="2">
        <f t="shared" si="16"/>
        <v>13.5</v>
      </c>
      <c r="CC22" s="2">
        <f t="shared" si="17"/>
        <v>1.78970000000001</v>
      </c>
      <c r="CD22" s="2">
        <f t="shared" si="58"/>
        <v>3.44050121411388</v>
      </c>
      <c r="CE22" s="2">
        <f t="shared" si="18"/>
        <v>5.23020121411389</v>
      </c>
      <c r="CF22" s="2">
        <f t="shared" si="59"/>
        <v>3.64342835501009</v>
      </c>
      <c r="CG22" s="2">
        <f t="shared" si="60"/>
        <v>5.4331283550101</v>
      </c>
      <c r="CH22" s="2">
        <f t="shared" si="19"/>
        <v>8.85826771653543</v>
      </c>
      <c r="CI22" s="2">
        <f t="shared" si="20"/>
        <v>13.86460554371</v>
      </c>
      <c r="CJ22" s="2">
        <f t="shared" si="21"/>
        <v>13.5</v>
      </c>
      <c r="CK22" s="2">
        <f t="shared" si="22"/>
        <v>1.78970000000001</v>
      </c>
      <c r="CL22" s="2">
        <f t="shared" si="23"/>
        <v>3.68185708463208</v>
      </c>
      <c r="CM22" s="2">
        <f t="shared" si="24"/>
        <v>5.47155708463209</v>
      </c>
      <c r="CN22" s="2">
        <f t="shared" si="25"/>
        <v>9.375</v>
      </c>
      <c r="CO22" s="2">
        <f t="shared" si="26"/>
        <v>13.8432835820896</v>
      </c>
      <c r="CP22" s="2">
        <f t="shared" si="27"/>
        <v>13.5</v>
      </c>
      <c r="CQ22" s="2">
        <f t="shared" si="28"/>
        <v>1.78970000000001</v>
      </c>
      <c r="CR22" s="2">
        <f t="shared" si="61"/>
        <v>3.42899316016345</v>
      </c>
      <c r="CS22" s="2">
        <f t="shared" si="29"/>
        <v>5.21869316016346</v>
      </c>
      <c r="CT22" s="2">
        <f t="shared" si="62"/>
        <v>3.63292589803395</v>
      </c>
      <c r="CU22" s="2">
        <f t="shared" si="63"/>
        <v>5.42262589803397</v>
      </c>
      <c r="CV22" s="2">
        <f t="shared" si="30"/>
        <v>8.919133192389</v>
      </c>
      <c r="CW22" s="2">
        <f t="shared" si="31"/>
        <v>13.8432835820896</v>
      </c>
      <c r="CX22" s="2">
        <f t="shared" si="32"/>
        <v>13.5</v>
      </c>
      <c r="CY22" s="2">
        <f t="shared" si="33"/>
        <v>1.78970000000001</v>
      </c>
      <c r="CZ22" s="2">
        <f t="shared" si="34"/>
        <v>3.6491729091988</v>
      </c>
      <c r="DA22" s="2">
        <f t="shared" si="35"/>
        <v>5.43887290919881</v>
      </c>
      <c r="DB22">
        <f t="shared" si="36"/>
        <v>5.93873</v>
      </c>
      <c r="DC22">
        <f t="shared" si="37"/>
        <v>5.94873</v>
      </c>
      <c r="DD22">
        <f t="shared" si="64"/>
        <v>5.83673</v>
      </c>
      <c r="DE22">
        <f t="shared" si="38"/>
        <v>5.86353</v>
      </c>
      <c r="DF22">
        <f t="shared" si="39"/>
        <v>5.92273</v>
      </c>
      <c r="DG22">
        <f t="shared" si="40"/>
        <v>5.89353</v>
      </c>
      <c r="DH22">
        <f t="shared" si="41"/>
        <v>5.90673</v>
      </c>
    </row>
    <row r="23" spans="3:112">
      <c r="C23">
        <v>1</v>
      </c>
      <c r="D23">
        <v>2</v>
      </c>
      <c r="E23" s="1">
        <v>18</v>
      </c>
      <c r="F23" s="2">
        <v>0.123</v>
      </c>
      <c r="G23" s="3">
        <v>14</v>
      </c>
      <c r="H23" s="3">
        <v>10</v>
      </c>
      <c r="I23" s="3">
        <v>9</v>
      </c>
      <c r="J23">
        <v>0.1</v>
      </c>
      <c r="K23">
        <f t="shared" ref="K23:O23" si="85">LOG(1/J23)</f>
        <v>1</v>
      </c>
      <c r="L23">
        <v>1.2</v>
      </c>
      <c r="M23">
        <f t="shared" si="85"/>
        <v>-0.0791812460476248</v>
      </c>
      <c r="N23">
        <v>1.2</v>
      </c>
      <c r="O23">
        <f t="shared" si="85"/>
        <v>-0.0791812460476248</v>
      </c>
      <c r="P23" s="4">
        <v>-5.5</v>
      </c>
      <c r="Q23" s="4">
        <v>0</v>
      </c>
      <c r="R23" s="4">
        <v>-0.5</v>
      </c>
      <c r="S23" s="8">
        <v>0</v>
      </c>
      <c r="T23" s="4">
        <v>-0.25</v>
      </c>
      <c r="U23" s="4">
        <v>0</v>
      </c>
      <c r="V23" s="4">
        <v>3.01</v>
      </c>
      <c r="W23" s="2">
        <v>0.566</v>
      </c>
      <c r="X23" s="2">
        <f t="shared" si="43"/>
        <v>3.576</v>
      </c>
      <c r="Y23" s="4">
        <v>41.1</v>
      </c>
      <c r="Z23" s="4">
        <v>41.9</v>
      </c>
      <c r="AA23" s="4">
        <v>8.06</v>
      </c>
      <c r="AB23" s="4">
        <v>3.01</v>
      </c>
      <c r="AC23" s="2">
        <v>0.469</v>
      </c>
      <c r="AD23" s="2">
        <f t="shared" si="44"/>
        <v>3.479</v>
      </c>
      <c r="AE23" s="2">
        <f t="shared" si="45"/>
        <v>0.097</v>
      </c>
      <c r="AF23" s="4">
        <v>35</v>
      </c>
      <c r="AG23" s="4">
        <v>37</v>
      </c>
      <c r="AH23" s="4">
        <v>9.13</v>
      </c>
      <c r="AI23" s="4">
        <v>3.03</v>
      </c>
      <c r="AJ23" s="2">
        <v>0.467</v>
      </c>
      <c r="AK23" s="2">
        <f t="shared" si="46"/>
        <v>3.497</v>
      </c>
      <c r="AL23" s="2">
        <f t="shared" si="47"/>
        <v>0.0789999999999997</v>
      </c>
      <c r="AM23" s="4">
        <v>35.1</v>
      </c>
      <c r="AN23" s="4">
        <v>37</v>
      </c>
      <c r="AO23" s="4">
        <v>9.13</v>
      </c>
      <c r="AP23" s="4">
        <v>42.035</v>
      </c>
      <c r="AQ23" s="4">
        <v>3.54</v>
      </c>
      <c r="AR23" s="4">
        <f t="shared" si="48"/>
        <v>2.974</v>
      </c>
      <c r="AS23" s="4">
        <v>25.5</v>
      </c>
      <c r="AT23" s="4">
        <f t="shared" si="49"/>
        <v>24.934</v>
      </c>
      <c r="AU23" s="4">
        <v>37.155</v>
      </c>
      <c r="AV23" s="4">
        <v>3.49</v>
      </c>
      <c r="AW23" s="4">
        <f t="shared" si="50"/>
        <v>0.0499999999999998</v>
      </c>
      <c r="AX23" s="4">
        <f t="shared" si="51"/>
        <v>3.021</v>
      </c>
      <c r="AY23" s="4">
        <v>26.3</v>
      </c>
      <c r="AZ23" s="4">
        <v>0.8</v>
      </c>
      <c r="BA23" s="4">
        <f t="shared" si="52"/>
        <v>25.831</v>
      </c>
      <c r="BB23" s="4">
        <v>37.005</v>
      </c>
      <c r="BC23" s="4">
        <v>3.57</v>
      </c>
      <c r="BD23" s="4">
        <f t="shared" si="53"/>
        <v>-0.0299999999999998</v>
      </c>
      <c r="BE23" s="4">
        <f t="shared" si="1"/>
        <v>3.103</v>
      </c>
      <c r="BF23" s="4">
        <v>26.04</v>
      </c>
      <c r="BG23" s="4">
        <f t="shared" si="54"/>
        <v>-0.539999999999999</v>
      </c>
      <c r="BH23" s="4">
        <f t="shared" si="2"/>
        <v>25.573</v>
      </c>
      <c r="BI23">
        <v>119</v>
      </c>
      <c r="BL23" s="2">
        <f t="shared" si="3"/>
        <v>8.21167883211679</v>
      </c>
      <c r="BM23" s="2">
        <f t="shared" si="4"/>
        <v>13.592750533049</v>
      </c>
      <c r="BN23" s="2">
        <f t="shared" si="5"/>
        <v>13.5</v>
      </c>
      <c r="BO23" s="2">
        <f t="shared" si="6"/>
        <v>1.78970000000001</v>
      </c>
      <c r="BP23" s="2">
        <f t="shared" si="55"/>
        <v>4.09523047445957</v>
      </c>
      <c r="BQ23" s="2">
        <f t="shared" si="7"/>
        <v>5.88493047445958</v>
      </c>
      <c r="BR23" s="2">
        <f t="shared" si="56"/>
        <v>4.21533202159345</v>
      </c>
      <c r="BS23" s="2">
        <f t="shared" si="57"/>
        <v>6.00503202159346</v>
      </c>
      <c r="BT23" s="2">
        <f t="shared" si="8"/>
        <v>8.02902343285357</v>
      </c>
      <c r="BU23" s="2">
        <f t="shared" si="9"/>
        <v>13.592750533049</v>
      </c>
      <c r="BV23" s="2">
        <f t="shared" si="10"/>
        <v>13.5</v>
      </c>
      <c r="BW23" s="2">
        <f t="shared" si="11"/>
        <v>1.78970000000001</v>
      </c>
      <c r="BX23" s="2">
        <f t="shared" si="12"/>
        <v>4.2412979027273</v>
      </c>
      <c r="BY23" s="2">
        <f t="shared" si="13"/>
        <v>6.03099790272731</v>
      </c>
      <c r="BZ23" s="2">
        <f t="shared" si="14"/>
        <v>9.64285714285714</v>
      </c>
      <c r="CA23" s="2">
        <f t="shared" si="15"/>
        <v>14.0191897654584</v>
      </c>
      <c r="CB23" s="2">
        <f t="shared" si="16"/>
        <v>13.5</v>
      </c>
      <c r="CC23" s="2">
        <f t="shared" si="17"/>
        <v>1.78970000000001</v>
      </c>
      <c r="CD23" s="2">
        <f t="shared" si="58"/>
        <v>3.3164797296194</v>
      </c>
      <c r="CE23" s="2">
        <f t="shared" si="18"/>
        <v>5.10617972961941</v>
      </c>
      <c r="CF23" s="2">
        <f t="shared" si="59"/>
        <v>3.54228497732694</v>
      </c>
      <c r="CG23" s="2">
        <f t="shared" si="60"/>
        <v>5.33198497732695</v>
      </c>
      <c r="CH23" s="2">
        <f t="shared" si="19"/>
        <v>9.08356883326604</v>
      </c>
      <c r="CI23" s="2">
        <f t="shared" si="20"/>
        <v>14.0191897654584</v>
      </c>
      <c r="CJ23" s="2">
        <f t="shared" si="21"/>
        <v>13.5</v>
      </c>
      <c r="CK23" s="2">
        <f t="shared" si="22"/>
        <v>1.78970000000001</v>
      </c>
      <c r="CL23" s="2">
        <f t="shared" si="23"/>
        <v>3.56502272842467</v>
      </c>
      <c r="CM23" s="2">
        <f t="shared" si="24"/>
        <v>5.35472272842468</v>
      </c>
      <c r="CN23" s="2">
        <f t="shared" si="25"/>
        <v>9.61538461538461</v>
      </c>
      <c r="CO23" s="2">
        <f t="shared" si="26"/>
        <v>13.8805970149254</v>
      </c>
      <c r="CP23" s="2">
        <f t="shared" si="27"/>
        <v>13.5</v>
      </c>
      <c r="CQ23" s="2">
        <f t="shared" si="28"/>
        <v>1.78970000000001</v>
      </c>
      <c r="CR23" s="2">
        <f t="shared" si="61"/>
        <v>3.32752938168004</v>
      </c>
      <c r="CS23" s="2">
        <f t="shared" si="29"/>
        <v>5.11722938168005</v>
      </c>
      <c r="CT23" s="2">
        <f t="shared" si="62"/>
        <v>3.54228497732694</v>
      </c>
      <c r="CU23" s="2">
        <f t="shared" si="63"/>
        <v>5.33198497732695</v>
      </c>
      <c r="CV23" s="2">
        <f t="shared" si="30"/>
        <v>9.12038913660316</v>
      </c>
      <c r="CW23" s="2">
        <f t="shared" si="31"/>
        <v>13.8805970149254</v>
      </c>
      <c r="CX23" s="2">
        <f t="shared" si="32"/>
        <v>13.5</v>
      </c>
      <c r="CY23" s="2">
        <f t="shared" si="33"/>
        <v>1.78970000000001</v>
      </c>
      <c r="CZ23" s="2">
        <f t="shared" si="34"/>
        <v>3.54695632918863</v>
      </c>
      <c r="DA23" s="2">
        <f t="shared" si="35"/>
        <v>5.33665632918864</v>
      </c>
      <c r="DB23">
        <f t="shared" si="36"/>
        <v>5.88213</v>
      </c>
      <c r="DC23">
        <f t="shared" si="37"/>
        <v>5.86773</v>
      </c>
      <c r="DD23">
        <f t="shared" si="64"/>
        <v>5.74473</v>
      </c>
      <c r="DE23">
        <f t="shared" si="38"/>
        <v>5.92333</v>
      </c>
      <c r="DF23">
        <f t="shared" si="39"/>
        <v>5.92773</v>
      </c>
      <c r="DG23">
        <f t="shared" si="40"/>
        <v>5.90453</v>
      </c>
      <c r="DH23">
        <f t="shared" si="41"/>
        <v>5.93373</v>
      </c>
    </row>
    <row r="24" spans="1:112">
      <c r="A24" t="s">
        <v>116</v>
      </c>
      <c r="B24" t="s">
        <v>117</v>
      </c>
      <c r="C24">
        <v>2</v>
      </c>
      <c r="D24">
        <v>1</v>
      </c>
      <c r="E24" s="1">
        <v>18</v>
      </c>
      <c r="F24" s="2">
        <v>0.085</v>
      </c>
      <c r="G24" s="3">
        <v>15</v>
      </c>
      <c r="H24" s="3">
        <v>8</v>
      </c>
      <c r="I24" s="3">
        <v>10.5</v>
      </c>
      <c r="J24">
        <v>0.1</v>
      </c>
      <c r="K24">
        <f t="shared" ref="K24:O24" si="86">LOG(1/J24)</f>
        <v>1</v>
      </c>
      <c r="L24">
        <v>1.2</v>
      </c>
      <c r="M24">
        <f t="shared" si="86"/>
        <v>-0.0791812460476248</v>
      </c>
      <c r="N24">
        <v>1.2</v>
      </c>
      <c r="O24">
        <f t="shared" si="86"/>
        <v>-0.0791812460476248</v>
      </c>
      <c r="P24" s="4">
        <v>-3</v>
      </c>
      <c r="Q24" s="4">
        <v>-0.5</v>
      </c>
      <c r="R24" s="4">
        <v>0.5</v>
      </c>
      <c r="S24" s="4">
        <v>-0.25</v>
      </c>
      <c r="T24" s="4">
        <v>-1.5</v>
      </c>
      <c r="U24" s="4">
        <v>-0.25</v>
      </c>
      <c r="V24" s="4">
        <v>3.44</v>
      </c>
      <c r="W24" s="2">
        <v>0.501</v>
      </c>
      <c r="X24" s="2">
        <f t="shared" si="43"/>
        <v>3.941</v>
      </c>
      <c r="Y24" s="4">
        <v>42.7</v>
      </c>
      <c r="Z24" s="4">
        <v>43.4</v>
      </c>
      <c r="AA24" s="4">
        <v>7.78</v>
      </c>
      <c r="AB24" s="4">
        <v>3.23</v>
      </c>
      <c r="AC24" s="2">
        <v>0.455</v>
      </c>
      <c r="AD24" s="2">
        <f t="shared" si="44"/>
        <v>3.685</v>
      </c>
      <c r="AE24" s="2">
        <f t="shared" si="45"/>
        <v>0.256</v>
      </c>
      <c r="AF24" s="4">
        <v>39</v>
      </c>
      <c r="AG24" s="4">
        <v>40.4</v>
      </c>
      <c r="AH24" s="4">
        <v>8.36</v>
      </c>
      <c r="AI24" s="4">
        <v>3.42</v>
      </c>
      <c r="AJ24" s="2">
        <v>0.443</v>
      </c>
      <c r="AK24" s="2">
        <f t="shared" si="46"/>
        <v>3.863</v>
      </c>
      <c r="AL24" s="2">
        <f t="shared" si="47"/>
        <v>0.0779999999999998</v>
      </c>
      <c r="AM24" s="4">
        <v>39</v>
      </c>
      <c r="AN24" s="4">
        <v>40.4</v>
      </c>
      <c r="AO24" s="4">
        <v>8.36</v>
      </c>
      <c r="AP24" s="4">
        <v>43.76</v>
      </c>
      <c r="AQ24" s="4">
        <v>3.93</v>
      </c>
      <c r="AR24" s="4">
        <f t="shared" si="48"/>
        <v>3.429</v>
      </c>
      <c r="AS24" s="4">
        <v>25.48</v>
      </c>
      <c r="AT24" s="4">
        <f t="shared" si="49"/>
        <v>24.979</v>
      </c>
      <c r="AU24" s="4">
        <v>40.625</v>
      </c>
      <c r="AV24" s="4">
        <v>3.86</v>
      </c>
      <c r="AW24" s="4">
        <f t="shared" si="50"/>
        <v>0.0700000000000003</v>
      </c>
      <c r="AX24" s="4">
        <f t="shared" si="51"/>
        <v>3.405</v>
      </c>
      <c r="AY24" s="4">
        <v>25.36</v>
      </c>
      <c r="AZ24" s="4">
        <f t="shared" si="66"/>
        <v>0.120000000000001</v>
      </c>
      <c r="BA24" s="4">
        <f t="shared" si="52"/>
        <v>24.905</v>
      </c>
      <c r="BB24" s="4">
        <v>40.675</v>
      </c>
      <c r="BC24" s="4">
        <v>3.94</v>
      </c>
      <c r="BD24" s="4">
        <f t="shared" si="53"/>
        <v>-0.00999999999999979</v>
      </c>
      <c r="BE24" s="4">
        <f t="shared" si="1"/>
        <v>3.497</v>
      </c>
      <c r="BF24" s="4">
        <v>25.34</v>
      </c>
      <c r="BG24" s="4">
        <f t="shared" si="54"/>
        <v>0.140000000000001</v>
      </c>
      <c r="BH24" s="4">
        <f t="shared" si="2"/>
        <v>24.897</v>
      </c>
      <c r="BI24">
        <v>119</v>
      </c>
      <c r="BL24" s="2">
        <f t="shared" si="3"/>
        <v>7.903981264637</v>
      </c>
      <c r="BM24" s="2">
        <f t="shared" si="4"/>
        <v>13.5820895522388</v>
      </c>
      <c r="BN24" s="2">
        <f t="shared" si="5"/>
        <v>13.5</v>
      </c>
      <c r="BO24" s="2">
        <f t="shared" si="6"/>
        <v>1.78970000000001</v>
      </c>
      <c r="BP24" s="2">
        <f t="shared" si="55"/>
        <v>4.35175317858283</v>
      </c>
      <c r="BQ24" s="2">
        <f t="shared" si="7"/>
        <v>6.14145317858284</v>
      </c>
      <c r="BR24" s="2">
        <f t="shared" si="56"/>
        <v>4.47142144967948</v>
      </c>
      <c r="BS24" s="2">
        <f t="shared" si="57"/>
        <v>6.26112144967949</v>
      </c>
      <c r="BT24" s="2">
        <f t="shared" si="8"/>
        <v>7.71252285191956</v>
      </c>
      <c r="BU24" s="2">
        <f t="shared" si="9"/>
        <v>13.5820895522388</v>
      </c>
      <c r="BV24" s="2">
        <f t="shared" si="10"/>
        <v>13.5</v>
      </c>
      <c r="BW24" s="2">
        <f t="shared" si="11"/>
        <v>1.78970000000001</v>
      </c>
      <c r="BX24" s="2">
        <f t="shared" si="12"/>
        <v>4.54150305280546</v>
      </c>
      <c r="BY24" s="2">
        <f t="shared" si="13"/>
        <v>6.33120305280547</v>
      </c>
      <c r="BZ24" s="2">
        <f t="shared" si="14"/>
        <v>8.65384615384615</v>
      </c>
      <c r="CA24" s="2">
        <f t="shared" si="15"/>
        <v>13.5181236673774</v>
      </c>
      <c r="CB24" s="2">
        <f t="shared" si="16"/>
        <v>13.5</v>
      </c>
      <c r="CC24" s="2">
        <f t="shared" si="17"/>
        <v>1.78970000000001</v>
      </c>
      <c r="CD24" s="2">
        <f t="shared" si="58"/>
        <v>3.79844651444392</v>
      </c>
      <c r="CE24" s="2">
        <f t="shared" si="18"/>
        <v>5.58814651444393</v>
      </c>
      <c r="CF24" s="2">
        <f t="shared" si="59"/>
        <v>3.98774899259983</v>
      </c>
      <c r="CG24" s="2">
        <f t="shared" si="60"/>
        <v>5.77744899259984</v>
      </c>
      <c r="CH24" s="2">
        <f t="shared" si="19"/>
        <v>8.3076923076923</v>
      </c>
      <c r="CI24" s="2">
        <f t="shared" si="20"/>
        <v>13.5181236673774</v>
      </c>
      <c r="CJ24" s="2">
        <f t="shared" si="21"/>
        <v>13.5</v>
      </c>
      <c r="CK24" s="2">
        <f t="shared" si="22"/>
        <v>1.78970000000001</v>
      </c>
      <c r="CL24" s="2">
        <f t="shared" si="23"/>
        <v>4.02463010705004</v>
      </c>
      <c r="CM24" s="2">
        <f t="shared" si="24"/>
        <v>5.81433010705005</v>
      </c>
      <c r="CN24" s="2">
        <f t="shared" si="25"/>
        <v>8.65384615384615</v>
      </c>
      <c r="CO24" s="2">
        <f t="shared" si="26"/>
        <v>13.5074626865672</v>
      </c>
      <c r="CP24" s="2">
        <f t="shared" si="27"/>
        <v>13.5</v>
      </c>
      <c r="CQ24" s="2">
        <f t="shared" si="28"/>
        <v>1.78970000000001</v>
      </c>
      <c r="CR24" s="2">
        <f t="shared" si="61"/>
        <v>3.79844651444392</v>
      </c>
      <c r="CS24" s="2">
        <f t="shared" si="29"/>
        <v>5.58814651444393</v>
      </c>
      <c r="CT24" s="2">
        <f t="shared" si="62"/>
        <v>3.98774899259983</v>
      </c>
      <c r="CU24" s="2">
        <f t="shared" si="63"/>
        <v>5.77744899259984</v>
      </c>
      <c r="CV24" s="2">
        <f t="shared" si="30"/>
        <v>8.29748002458512</v>
      </c>
      <c r="CW24" s="2">
        <f t="shared" si="31"/>
        <v>13.5074626865672</v>
      </c>
      <c r="CX24" s="2">
        <f t="shared" si="32"/>
        <v>13.5</v>
      </c>
      <c r="CY24" s="2">
        <f t="shared" si="33"/>
        <v>1.78970000000001</v>
      </c>
      <c r="CZ24" s="2">
        <f t="shared" si="34"/>
        <v>4.03195676193379</v>
      </c>
      <c r="DA24" s="2">
        <f t="shared" si="35"/>
        <v>5.8216567619338</v>
      </c>
      <c r="DB24">
        <f t="shared" si="36"/>
        <v>6.02613</v>
      </c>
      <c r="DC24">
        <f t="shared" si="37"/>
        <v>6.02173</v>
      </c>
      <c r="DD24">
        <f t="shared" si="64"/>
        <v>5.93673</v>
      </c>
      <c r="DE24">
        <f t="shared" si="38"/>
        <v>5.91173</v>
      </c>
      <c r="DF24">
        <f t="shared" si="39"/>
        <v>5.98173</v>
      </c>
      <c r="DG24">
        <f t="shared" si="40"/>
        <v>5.98093</v>
      </c>
      <c r="DH24">
        <f t="shared" si="41"/>
        <v>6.01173</v>
      </c>
    </row>
    <row r="25" spans="3:112">
      <c r="C25">
        <v>2</v>
      </c>
      <c r="D25">
        <v>2</v>
      </c>
      <c r="E25" s="1">
        <v>18</v>
      </c>
      <c r="F25" s="2">
        <v>0.07</v>
      </c>
      <c r="G25" s="3">
        <v>15</v>
      </c>
      <c r="H25" s="3">
        <v>7</v>
      </c>
      <c r="I25" s="3">
        <v>8</v>
      </c>
      <c r="J25">
        <v>0.12</v>
      </c>
      <c r="K25">
        <f t="shared" ref="K25:O25" si="87">LOG(1/J25)</f>
        <v>0.920818753952375</v>
      </c>
      <c r="L25">
        <v>1</v>
      </c>
      <c r="M25">
        <f t="shared" si="87"/>
        <v>0</v>
      </c>
      <c r="N25">
        <v>1.2</v>
      </c>
      <c r="O25">
        <f t="shared" si="87"/>
        <v>-0.0791812460476248</v>
      </c>
      <c r="P25" s="4">
        <v>-2.25</v>
      </c>
      <c r="Q25" s="4">
        <v>-0.5</v>
      </c>
      <c r="R25" s="4">
        <v>0</v>
      </c>
      <c r="S25" s="4">
        <v>-0.25</v>
      </c>
      <c r="T25" s="4">
        <v>-1.25</v>
      </c>
      <c r="U25" s="4">
        <v>0</v>
      </c>
      <c r="V25" s="4">
        <v>3.36</v>
      </c>
      <c r="W25" s="2">
        <v>0.511</v>
      </c>
      <c r="X25" s="2">
        <f t="shared" si="43"/>
        <v>3.871</v>
      </c>
      <c r="Y25" s="4">
        <v>42.6</v>
      </c>
      <c r="Z25" s="4">
        <v>43.2</v>
      </c>
      <c r="AA25" s="4">
        <v>7.81</v>
      </c>
      <c r="AB25" s="4">
        <v>3.33</v>
      </c>
      <c r="AC25" s="2">
        <v>0.442</v>
      </c>
      <c r="AD25" s="2">
        <f t="shared" si="44"/>
        <v>3.772</v>
      </c>
      <c r="AE25" s="2">
        <f t="shared" si="45"/>
        <v>0.0989999999999998</v>
      </c>
      <c r="AF25" s="4">
        <v>39.5</v>
      </c>
      <c r="AG25" s="4">
        <v>40.8</v>
      </c>
      <c r="AH25" s="4">
        <v>8.26</v>
      </c>
      <c r="AI25" s="4">
        <v>3.31</v>
      </c>
      <c r="AJ25" s="2">
        <v>0.45</v>
      </c>
      <c r="AK25" s="2">
        <f t="shared" si="46"/>
        <v>3.76</v>
      </c>
      <c r="AL25" s="2">
        <f t="shared" si="47"/>
        <v>0.111</v>
      </c>
      <c r="AM25" s="4">
        <v>39.5</v>
      </c>
      <c r="AN25" s="4">
        <v>40.8</v>
      </c>
      <c r="AO25" s="4">
        <v>8.27</v>
      </c>
      <c r="AP25" s="4">
        <v>43.475</v>
      </c>
      <c r="AQ25" s="4">
        <v>3.93</v>
      </c>
      <c r="AR25" s="4">
        <f t="shared" si="48"/>
        <v>3.419</v>
      </c>
      <c r="AS25" s="4">
        <v>25.08</v>
      </c>
      <c r="AT25" s="4">
        <f t="shared" si="49"/>
        <v>24.569</v>
      </c>
      <c r="AU25" s="4">
        <v>41.25</v>
      </c>
      <c r="AV25" s="4">
        <v>3.9</v>
      </c>
      <c r="AW25" s="4">
        <v>0.13</v>
      </c>
      <c r="AX25" s="4">
        <f t="shared" si="51"/>
        <v>3.458</v>
      </c>
      <c r="AY25" s="4">
        <v>24.98</v>
      </c>
      <c r="AZ25" s="4">
        <f t="shared" si="66"/>
        <v>0.0999999999999979</v>
      </c>
      <c r="BA25" s="4">
        <f t="shared" si="52"/>
        <v>24.538</v>
      </c>
      <c r="BB25" s="4">
        <v>40.995</v>
      </c>
      <c r="BC25" s="4">
        <v>3.86</v>
      </c>
      <c r="BD25" s="4">
        <f t="shared" si="53"/>
        <v>0.0700000000000003</v>
      </c>
      <c r="BE25" s="4">
        <f t="shared" si="1"/>
        <v>3.41</v>
      </c>
      <c r="BF25" s="4">
        <v>24.94</v>
      </c>
      <c r="BG25" s="4">
        <f t="shared" si="54"/>
        <v>0.139999999999997</v>
      </c>
      <c r="BH25" s="4">
        <f t="shared" si="2"/>
        <v>24.49</v>
      </c>
      <c r="BI25">
        <v>119</v>
      </c>
      <c r="BL25" s="2">
        <f t="shared" si="3"/>
        <v>7.9225352112676</v>
      </c>
      <c r="BM25" s="2">
        <f t="shared" si="4"/>
        <v>13.3688699360341</v>
      </c>
      <c r="BN25" s="2">
        <f t="shared" si="5"/>
        <v>13.3688699360341</v>
      </c>
      <c r="BO25" s="2">
        <f t="shared" si="6"/>
        <v>1.78970000000001</v>
      </c>
      <c r="BP25" s="2">
        <f t="shared" si="55"/>
        <v>4.22990151764599</v>
      </c>
      <c r="BQ25" s="2">
        <f t="shared" si="7"/>
        <v>6.019601517646</v>
      </c>
      <c r="BR25" s="2">
        <f t="shared" si="56"/>
        <v>4.33088757790144</v>
      </c>
      <c r="BS25" s="2">
        <f t="shared" si="57"/>
        <v>6.12058757790145</v>
      </c>
      <c r="BT25" s="2">
        <f t="shared" si="8"/>
        <v>7.76308223116733</v>
      </c>
      <c r="BU25" s="2">
        <f t="shared" si="9"/>
        <v>13.3688699360341</v>
      </c>
      <c r="BV25" s="2">
        <f t="shared" si="10"/>
        <v>13.3688699360341</v>
      </c>
      <c r="BW25" s="2">
        <f t="shared" si="11"/>
        <v>1.78970000000001</v>
      </c>
      <c r="BX25" s="2">
        <f t="shared" si="12"/>
        <v>4.37545321032244</v>
      </c>
      <c r="BY25" s="2">
        <f t="shared" si="13"/>
        <v>6.16515321032245</v>
      </c>
      <c r="BZ25" s="2">
        <f t="shared" si="14"/>
        <v>8.54430379746835</v>
      </c>
      <c r="CA25" s="2">
        <f t="shared" si="15"/>
        <v>13.3155650319829</v>
      </c>
      <c r="CB25" s="2">
        <f t="shared" si="16"/>
        <v>13.3155650319829</v>
      </c>
      <c r="CC25" s="2">
        <f t="shared" si="17"/>
        <v>1.78970000000001</v>
      </c>
      <c r="CD25" s="2">
        <f t="shared" si="58"/>
        <v>3.7490204853372</v>
      </c>
      <c r="CE25" s="2">
        <f t="shared" si="18"/>
        <v>5.53872048533721</v>
      </c>
      <c r="CF25" s="2">
        <f t="shared" si="59"/>
        <v>3.93108069510668</v>
      </c>
      <c r="CG25" s="2">
        <f t="shared" si="60"/>
        <v>5.72078069510669</v>
      </c>
      <c r="CH25" s="2">
        <f t="shared" si="19"/>
        <v>8.18181818181818</v>
      </c>
      <c r="CI25" s="2">
        <f t="shared" si="20"/>
        <v>13.3155650319829</v>
      </c>
      <c r="CJ25" s="2">
        <f t="shared" si="21"/>
        <v>13.3155650319829</v>
      </c>
      <c r="CK25" s="2">
        <f t="shared" si="22"/>
        <v>1.78970000000001</v>
      </c>
      <c r="CL25" s="2">
        <f t="shared" si="23"/>
        <v>3.98618144946689</v>
      </c>
      <c r="CM25" s="2">
        <f t="shared" si="24"/>
        <v>5.7758814494669</v>
      </c>
      <c r="CN25" s="2">
        <f t="shared" si="25"/>
        <v>8.54430379746835</v>
      </c>
      <c r="CO25" s="2">
        <f t="shared" si="26"/>
        <v>13.2942430703625</v>
      </c>
      <c r="CP25" s="2">
        <f t="shared" si="27"/>
        <v>13.2942430703625</v>
      </c>
      <c r="CQ25" s="2">
        <f t="shared" si="28"/>
        <v>1.78970000000001</v>
      </c>
      <c r="CR25" s="2">
        <f t="shared" si="61"/>
        <v>3.73579351248594</v>
      </c>
      <c r="CS25" s="2">
        <f t="shared" si="29"/>
        <v>5.52549351248595</v>
      </c>
      <c r="CT25" s="2">
        <f t="shared" si="62"/>
        <v>3.90976877611126</v>
      </c>
      <c r="CU25" s="2">
        <f t="shared" si="63"/>
        <v>5.69946877611127</v>
      </c>
      <c r="CV25" s="2">
        <f t="shared" si="30"/>
        <v>8.23271130625686</v>
      </c>
      <c r="CW25" s="2">
        <f t="shared" si="31"/>
        <v>13.2942430703625</v>
      </c>
      <c r="CX25" s="2">
        <f t="shared" si="32"/>
        <v>13.2942430703625</v>
      </c>
      <c r="CY25" s="2">
        <f t="shared" si="33"/>
        <v>1.78970000000001</v>
      </c>
      <c r="CZ25" s="2">
        <f t="shared" si="34"/>
        <v>3.93541671474819</v>
      </c>
      <c r="DA25" s="2">
        <f t="shared" si="35"/>
        <v>5.7251167147482</v>
      </c>
      <c r="DB25">
        <f t="shared" si="36"/>
        <v>5.95813</v>
      </c>
      <c r="DC25">
        <f t="shared" si="37"/>
        <v>5.98173</v>
      </c>
      <c r="DD25">
        <f t="shared" si="64"/>
        <v>5.91173</v>
      </c>
      <c r="DE25">
        <f t="shared" si="38"/>
        <v>5.90853</v>
      </c>
      <c r="DF25">
        <f t="shared" si="39"/>
        <v>5.95973</v>
      </c>
      <c r="DG25">
        <f t="shared" si="40"/>
        <v>5.89973</v>
      </c>
      <c r="DH25">
        <f t="shared" si="41"/>
        <v>5.93973</v>
      </c>
    </row>
    <row r="26" spans="1:112">
      <c r="A26" t="s">
        <v>118</v>
      </c>
      <c r="B26" t="s">
        <v>119</v>
      </c>
      <c r="C26">
        <v>1</v>
      </c>
      <c r="D26">
        <v>1</v>
      </c>
      <c r="E26" s="1">
        <v>20</v>
      </c>
      <c r="F26" s="2">
        <v>0.113</v>
      </c>
      <c r="G26" s="3">
        <v>16</v>
      </c>
      <c r="H26" s="3">
        <v>9</v>
      </c>
      <c r="I26" s="3">
        <v>10</v>
      </c>
      <c r="J26">
        <v>0.3</v>
      </c>
      <c r="K26">
        <f t="shared" ref="K26:O26" si="88">LOG(1/J26)</f>
        <v>0.522878745280338</v>
      </c>
      <c r="L26">
        <v>1.2</v>
      </c>
      <c r="M26">
        <f t="shared" si="88"/>
        <v>-0.0791812460476248</v>
      </c>
      <c r="N26">
        <v>1.2</v>
      </c>
      <c r="O26">
        <f t="shared" si="88"/>
        <v>-0.0791812460476248</v>
      </c>
      <c r="P26" s="4">
        <v>-4.75</v>
      </c>
      <c r="Q26" s="4">
        <v>-1</v>
      </c>
      <c r="R26" s="4">
        <v>0</v>
      </c>
      <c r="S26" s="4">
        <v>0</v>
      </c>
      <c r="T26" s="4">
        <v>0.75</v>
      </c>
      <c r="U26" s="4">
        <v>0.75</v>
      </c>
      <c r="V26" s="4">
        <v>3.27</v>
      </c>
      <c r="W26" s="2">
        <v>0.53</v>
      </c>
      <c r="X26" s="2">
        <f t="shared" si="43"/>
        <v>3.8</v>
      </c>
      <c r="Y26" s="4">
        <v>41.6</v>
      </c>
      <c r="Z26" s="4">
        <v>42.3</v>
      </c>
      <c r="AA26" s="4">
        <v>7.98</v>
      </c>
      <c r="AB26" s="4">
        <v>3.22</v>
      </c>
      <c r="AC26" s="2">
        <v>0.453</v>
      </c>
      <c r="AD26" s="2">
        <f t="shared" si="44"/>
        <v>3.673</v>
      </c>
      <c r="AE26" s="2">
        <f t="shared" si="45"/>
        <v>0.127</v>
      </c>
      <c r="AF26" s="4">
        <v>36.5</v>
      </c>
      <c r="AG26" s="4">
        <v>38.2</v>
      </c>
      <c r="AH26" s="4">
        <v>8.82</v>
      </c>
      <c r="AI26" s="4">
        <v>3.23</v>
      </c>
      <c r="AJ26" s="2">
        <v>0.442</v>
      </c>
      <c r="AK26" s="2">
        <f t="shared" si="46"/>
        <v>3.672</v>
      </c>
      <c r="AL26" s="2">
        <f t="shared" si="47"/>
        <v>0.128</v>
      </c>
      <c r="AM26" s="4">
        <v>36.9</v>
      </c>
      <c r="AN26" s="4">
        <v>38.1</v>
      </c>
      <c r="AO26" s="4">
        <v>8.85</v>
      </c>
      <c r="AP26" s="4">
        <v>42.455</v>
      </c>
      <c r="AQ26" s="4">
        <v>3.88</v>
      </c>
      <c r="AR26" s="4">
        <f t="shared" si="48"/>
        <v>3.35</v>
      </c>
      <c r="AS26" s="4">
        <v>26.44</v>
      </c>
      <c r="AT26" s="4">
        <f t="shared" si="49"/>
        <v>25.91</v>
      </c>
      <c r="AU26" s="4">
        <v>38.31</v>
      </c>
      <c r="AV26" s="4">
        <v>3.76</v>
      </c>
      <c r="AW26" s="4">
        <f t="shared" si="50"/>
        <v>0.12</v>
      </c>
      <c r="AX26" s="4">
        <f t="shared" si="51"/>
        <v>3.307</v>
      </c>
      <c r="AY26" s="4">
        <v>26.32</v>
      </c>
      <c r="AZ26" s="4">
        <f t="shared" si="66"/>
        <v>0.120000000000001</v>
      </c>
      <c r="BA26" s="4">
        <f t="shared" si="52"/>
        <v>25.867</v>
      </c>
      <c r="BB26" s="4">
        <v>37.945</v>
      </c>
      <c r="BC26" s="4">
        <v>3.67</v>
      </c>
      <c r="BD26" s="4">
        <f t="shared" si="53"/>
        <v>0.21</v>
      </c>
      <c r="BE26" s="4">
        <f t="shared" si="1"/>
        <v>3.228</v>
      </c>
      <c r="BF26" s="4">
        <v>26.27</v>
      </c>
      <c r="BG26" s="4">
        <f t="shared" si="54"/>
        <v>0.170000000000002</v>
      </c>
      <c r="BH26" s="4">
        <f t="shared" si="2"/>
        <v>25.828</v>
      </c>
      <c r="BI26">
        <v>119</v>
      </c>
      <c r="BL26" s="2">
        <f t="shared" si="3"/>
        <v>8.11298076923077</v>
      </c>
      <c r="BM26" s="2">
        <f t="shared" si="4"/>
        <v>14.0938166311301</v>
      </c>
      <c r="BN26" s="2">
        <f t="shared" si="5"/>
        <v>13.5</v>
      </c>
      <c r="BO26" s="2">
        <f t="shared" si="6"/>
        <v>1.78970000000001</v>
      </c>
      <c r="BP26" s="2">
        <f t="shared" si="55"/>
        <v>4.17209674918446</v>
      </c>
      <c r="BQ26" s="2">
        <f t="shared" si="7"/>
        <v>5.96179674918447</v>
      </c>
      <c r="BR26" s="2">
        <f t="shared" si="56"/>
        <v>4.28348734290617</v>
      </c>
      <c r="BS26" s="2">
        <f t="shared" si="57"/>
        <v>6.07318734290618</v>
      </c>
      <c r="BT26" s="2">
        <f t="shared" si="8"/>
        <v>7.94959368743375</v>
      </c>
      <c r="BU26" s="2">
        <f t="shared" si="9"/>
        <v>14.0938166311301</v>
      </c>
      <c r="BV26" s="2">
        <f t="shared" si="10"/>
        <v>13.5</v>
      </c>
      <c r="BW26" s="2">
        <f t="shared" si="11"/>
        <v>1.78970000000001</v>
      </c>
      <c r="BX26" s="2">
        <f t="shared" si="12"/>
        <v>4.31036282984965</v>
      </c>
      <c r="BY26" s="2">
        <f t="shared" si="13"/>
        <v>6.10006282984966</v>
      </c>
      <c r="BZ26" s="2">
        <f t="shared" si="14"/>
        <v>9.24657534246575</v>
      </c>
      <c r="CA26" s="2">
        <f t="shared" si="15"/>
        <v>14.0298507462687</v>
      </c>
      <c r="CB26" s="2">
        <f t="shared" si="16"/>
        <v>13.5</v>
      </c>
      <c r="CC26" s="2">
        <f t="shared" si="17"/>
        <v>1.78970000000001</v>
      </c>
      <c r="CD26" s="2">
        <f t="shared" si="58"/>
        <v>3.48702982368866</v>
      </c>
      <c r="CE26" s="2">
        <f t="shared" si="18"/>
        <v>5.27672982368867</v>
      </c>
      <c r="CF26" s="2">
        <f t="shared" si="59"/>
        <v>3.70286163635234</v>
      </c>
      <c r="CG26" s="2">
        <f t="shared" si="60"/>
        <v>5.49256163635235</v>
      </c>
      <c r="CH26" s="2">
        <f t="shared" si="19"/>
        <v>8.80971025841816</v>
      </c>
      <c r="CI26" s="2">
        <f t="shared" si="20"/>
        <v>14.0298507462687</v>
      </c>
      <c r="CJ26" s="2">
        <f t="shared" si="21"/>
        <v>13.5</v>
      </c>
      <c r="CK26" s="2">
        <f t="shared" si="22"/>
        <v>1.78970000000001</v>
      </c>
      <c r="CL26" s="2">
        <f t="shared" si="23"/>
        <v>3.70857125312265</v>
      </c>
      <c r="CM26" s="2">
        <f t="shared" si="24"/>
        <v>5.49827125312266</v>
      </c>
      <c r="CN26" s="2">
        <f t="shared" si="25"/>
        <v>9.14634146341463</v>
      </c>
      <c r="CO26" s="2">
        <f t="shared" si="26"/>
        <v>14.0031982942431</v>
      </c>
      <c r="CP26" s="2">
        <f t="shared" si="27"/>
        <v>13.5</v>
      </c>
      <c r="CQ26" s="2">
        <f t="shared" si="28"/>
        <v>1.78970000000001</v>
      </c>
      <c r="CR26" s="2">
        <f t="shared" si="61"/>
        <v>3.53438373791313</v>
      </c>
      <c r="CS26" s="2">
        <f t="shared" si="29"/>
        <v>5.32408373791314</v>
      </c>
      <c r="CT26" s="2">
        <f t="shared" si="62"/>
        <v>3.68636479149833</v>
      </c>
      <c r="CU26" s="2">
        <f t="shared" si="63"/>
        <v>5.47606479149834</v>
      </c>
      <c r="CV26" s="2">
        <f t="shared" si="30"/>
        <v>8.89445249703518</v>
      </c>
      <c r="CW26" s="2">
        <f t="shared" si="31"/>
        <v>14.0031982942431</v>
      </c>
      <c r="CX26" s="2">
        <f t="shared" si="32"/>
        <v>13.5</v>
      </c>
      <c r="CY26" s="2">
        <f t="shared" si="33"/>
        <v>1.78970000000001</v>
      </c>
      <c r="CZ26" s="2">
        <f t="shared" si="34"/>
        <v>3.66232117756259</v>
      </c>
      <c r="DA26" s="2">
        <f t="shared" si="35"/>
        <v>5.4520211775626</v>
      </c>
      <c r="DB26">
        <f t="shared" si="36"/>
        <v>6.06573</v>
      </c>
      <c r="DC26">
        <f t="shared" si="37"/>
        <v>6.09773</v>
      </c>
      <c r="DD26">
        <f t="shared" si="64"/>
        <v>5.98473</v>
      </c>
      <c r="DE26">
        <f t="shared" si="38"/>
        <v>6.00293</v>
      </c>
      <c r="DF26">
        <f t="shared" si="39"/>
        <v>6.03773</v>
      </c>
      <c r="DG26">
        <f t="shared" si="40"/>
        <v>5.99753</v>
      </c>
      <c r="DH26">
        <f t="shared" si="41"/>
        <v>5.99673</v>
      </c>
    </row>
    <row r="27" spans="3:112">
      <c r="C27">
        <v>1</v>
      </c>
      <c r="D27">
        <v>2</v>
      </c>
      <c r="E27" s="1">
        <v>20</v>
      </c>
      <c r="F27" s="2">
        <v>0.106</v>
      </c>
      <c r="G27" s="3">
        <v>14</v>
      </c>
      <c r="H27" s="3">
        <v>10</v>
      </c>
      <c r="I27" s="3">
        <v>9</v>
      </c>
      <c r="J27">
        <v>0.25</v>
      </c>
      <c r="K27">
        <f t="shared" ref="K27:O27" si="89">LOG(1/J27)</f>
        <v>0.602059991327962</v>
      </c>
      <c r="L27">
        <v>1</v>
      </c>
      <c r="M27">
        <f t="shared" si="89"/>
        <v>0</v>
      </c>
      <c r="N27">
        <v>1</v>
      </c>
      <c r="O27">
        <f t="shared" si="89"/>
        <v>0</v>
      </c>
      <c r="P27" s="4">
        <v>-4.5</v>
      </c>
      <c r="Q27" s="4">
        <v>-0.75</v>
      </c>
      <c r="R27" s="4">
        <v>0</v>
      </c>
      <c r="S27" s="8">
        <v>0.25</v>
      </c>
      <c r="T27" s="4">
        <v>0</v>
      </c>
      <c r="U27" s="4">
        <v>1</v>
      </c>
      <c r="V27" s="4">
        <v>3.23</v>
      </c>
      <c r="W27" s="2">
        <v>0.53</v>
      </c>
      <c r="X27" s="2">
        <f t="shared" si="43"/>
        <v>3.76</v>
      </c>
      <c r="Y27" s="4">
        <v>41</v>
      </c>
      <c r="Z27" s="4">
        <v>41.7</v>
      </c>
      <c r="AA27" s="4">
        <v>8.1</v>
      </c>
      <c r="AB27" s="4">
        <v>3.16</v>
      </c>
      <c r="AC27" s="2">
        <v>0.487</v>
      </c>
      <c r="AD27" s="2">
        <f t="shared" si="44"/>
        <v>3.647</v>
      </c>
      <c r="AE27" s="2">
        <f t="shared" si="45"/>
        <v>0.113</v>
      </c>
      <c r="AF27" s="4">
        <v>36.4</v>
      </c>
      <c r="AG27" s="4">
        <v>38</v>
      </c>
      <c r="AH27" s="4">
        <v>8.89</v>
      </c>
      <c r="AI27" s="4">
        <v>3.23</v>
      </c>
      <c r="AJ27" s="2">
        <v>0.449</v>
      </c>
      <c r="AK27" s="2">
        <f t="shared" si="46"/>
        <v>3.679</v>
      </c>
      <c r="AL27" s="2">
        <f t="shared" si="47"/>
        <v>0.081</v>
      </c>
      <c r="AM27" s="4">
        <v>36.3</v>
      </c>
      <c r="AN27" s="4">
        <v>37.8</v>
      </c>
      <c r="AO27" s="4">
        <v>8.94</v>
      </c>
      <c r="AP27" s="4">
        <v>41.905</v>
      </c>
      <c r="AQ27" s="4">
        <v>3.83</v>
      </c>
      <c r="AR27" s="4">
        <f t="shared" si="48"/>
        <v>3.3</v>
      </c>
      <c r="AS27" s="4">
        <v>26.43</v>
      </c>
      <c r="AT27" s="4">
        <f t="shared" si="49"/>
        <v>25.9</v>
      </c>
      <c r="AU27" s="4">
        <v>38.05</v>
      </c>
      <c r="AV27" s="4">
        <v>3.72</v>
      </c>
      <c r="AW27" s="4">
        <f t="shared" si="50"/>
        <v>0.11</v>
      </c>
      <c r="AX27" s="4">
        <f t="shared" si="51"/>
        <v>3.233</v>
      </c>
      <c r="AY27" s="4">
        <v>26.31</v>
      </c>
      <c r="AZ27" s="4">
        <f t="shared" si="66"/>
        <v>0.120000000000001</v>
      </c>
      <c r="BA27" s="4">
        <f t="shared" si="52"/>
        <v>25.823</v>
      </c>
      <c r="BB27" s="4">
        <v>37.71</v>
      </c>
      <c r="BC27" s="4">
        <v>3.7</v>
      </c>
      <c r="BD27" s="4">
        <f t="shared" si="53"/>
        <v>0.13</v>
      </c>
      <c r="BE27" s="4">
        <f t="shared" si="1"/>
        <v>3.251</v>
      </c>
      <c r="BF27" s="4">
        <v>26.28</v>
      </c>
      <c r="BG27" s="4">
        <f t="shared" si="54"/>
        <v>0.149999999999999</v>
      </c>
      <c r="BH27" s="4">
        <f t="shared" si="2"/>
        <v>25.831</v>
      </c>
      <c r="BI27">
        <v>119</v>
      </c>
      <c r="BL27" s="2">
        <f t="shared" si="3"/>
        <v>8.23170731707317</v>
      </c>
      <c r="BM27" s="2">
        <f t="shared" si="4"/>
        <v>14.0884861407249</v>
      </c>
      <c r="BN27" s="2">
        <f t="shared" si="5"/>
        <v>13.5</v>
      </c>
      <c r="BO27" s="2">
        <f t="shared" si="6"/>
        <v>1.78970000000001</v>
      </c>
      <c r="BP27" s="2">
        <f t="shared" si="55"/>
        <v>4.08017833446509</v>
      </c>
      <c r="BQ27" s="2">
        <f t="shared" si="7"/>
        <v>5.8698783344651</v>
      </c>
      <c r="BR27" s="2">
        <f t="shared" si="56"/>
        <v>4.18255653302021</v>
      </c>
      <c r="BS27" s="2">
        <f t="shared" si="57"/>
        <v>5.97225653302022</v>
      </c>
      <c r="BT27" s="2">
        <f t="shared" si="8"/>
        <v>8.05393151175277</v>
      </c>
      <c r="BU27" s="2">
        <f t="shared" si="9"/>
        <v>14.0884861407249</v>
      </c>
      <c r="BV27" s="2">
        <f t="shared" si="10"/>
        <v>13.5</v>
      </c>
      <c r="BW27" s="2">
        <f t="shared" si="11"/>
        <v>1.78970000000001</v>
      </c>
      <c r="BX27" s="2">
        <f t="shared" si="12"/>
        <v>4.22037796183395</v>
      </c>
      <c r="BY27" s="2">
        <f t="shared" si="13"/>
        <v>6.01007796183396</v>
      </c>
      <c r="BZ27" s="2">
        <f t="shared" si="14"/>
        <v>9.27197802197802</v>
      </c>
      <c r="CA27" s="2">
        <f t="shared" si="15"/>
        <v>14.0245202558635</v>
      </c>
      <c r="CB27" s="2">
        <f t="shared" si="16"/>
        <v>13.5</v>
      </c>
      <c r="CC27" s="2">
        <f t="shared" si="17"/>
        <v>1.78970000000001</v>
      </c>
      <c r="CD27" s="2">
        <f t="shared" si="58"/>
        <v>3.4753219482201</v>
      </c>
      <c r="CE27" s="2">
        <f t="shared" si="18"/>
        <v>5.26502194822011</v>
      </c>
      <c r="CF27" s="2">
        <f t="shared" si="59"/>
        <v>3.66470830467469</v>
      </c>
      <c r="CG27" s="2">
        <f t="shared" si="60"/>
        <v>5.4544083046747</v>
      </c>
      <c r="CH27" s="2">
        <f t="shared" si="19"/>
        <v>8.86990801576872</v>
      </c>
      <c r="CI27" s="2">
        <f t="shared" si="20"/>
        <v>14.0245202558635</v>
      </c>
      <c r="CJ27" s="2">
        <f t="shared" si="21"/>
        <v>13.5</v>
      </c>
      <c r="CK27" s="2">
        <f t="shared" si="22"/>
        <v>1.78970000000001</v>
      </c>
      <c r="CL27" s="2">
        <f t="shared" si="23"/>
        <v>3.6755385274409</v>
      </c>
      <c r="CM27" s="2">
        <f t="shared" si="24"/>
        <v>5.46523852744091</v>
      </c>
      <c r="CN27" s="2">
        <f t="shared" si="25"/>
        <v>9.29752066115702</v>
      </c>
      <c r="CO27" s="2">
        <f t="shared" si="26"/>
        <v>14.0085287846482</v>
      </c>
      <c r="CP27" s="2">
        <f t="shared" si="27"/>
        <v>13.5</v>
      </c>
      <c r="CQ27" s="2">
        <f t="shared" si="28"/>
        <v>1.78970000000001</v>
      </c>
      <c r="CR27" s="2">
        <f t="shared" si="61"/>
        <v>3.4636649820975</v>
      </c>
      <c r="CS27" s="2">
        <f t="shared" si="29"/>
        <v>5.25336498209751</v>
      </c>
      <c r="CT27" s="2">
        <f t="shared" si="62"/>
        <v>3.63816581606064</v>
      </c>
      <c r="CU27" s="2">
        <f t="shared" si="63"/>
        <v>5.42786581606065</v>
      </c>
      <c r="CV27" s="2">
        <f t="shared" si="30"/>
        <v>8.94988066825775</v>
      </c>
      <c r="CW27" s="2">
        <f t="shared" si="31"/>
        <v>14.0085287846482</v>
      </c>
      <c r="CX27" s="2">
        <f t="shared" si="32"/>
        <v>13.5</v>
      </c>
      <c r="CY27" s="2">
        <f t="shared" si="33"/>
        <v>1.78970000000001</v>
      </c>
      <c r="CZ27" s="2">
        <f t="shared" si="34"/>
        <v>3.63298829421738</v>
      </c>
      <c r="DA27" s="2">
        <f t="shared" si="35"/>
        <v>5.42268829421739</v>
      </c>
      <c r="DB27">
        <f t="shared" si="36"/>
        <v>6.04873</v>
      </c>
      <c r="DC27">
        <f t="shared" si="37"/>
        <v>6.07673</v>
      </c>
      <c r="DD27">
        <f t="shared" si="64"/>
        <v>5.97073</v>
      </c>
      <c r="DE27">
        <f t="shared" si="38"/>
        <v>5.99153</v>
      </c>
      <c r="DF27">
        <f t="shared" si="39"/>
        <v>6.02073</v>
      </c>
      <c r="DG27">
        <f t="shared" si="40"/>
        <v>6.00133</v>
      </c>
      <c r="DH27">
        <f t="shared" si="41"/>
        <v>6.00973</v>
      </c>
    </row>
    <row r="28" spans="1:112">
      <c r="A28" t="s">
        <v>120</v>
      </c>
      <c r="B28" t="s">
        <v>121</v>
      </c>
      <c r="C28">
        <v>2</v>
      </c>
      <c r="D28">
        <v>1</v>
      </c>
      <c r="E28" s="1">
        <v>18</v>
      </c>
      <c r="F28" s="2">
        <v>0.137</v>
      </c>
      <c r="G28" s="3">
        <v>17</v>
      </c>
      <c r="H28" s="3">
        <v>9</v>
      </c>
      <c r="I28" s="3">
        <v>11</v>
      </c>
      <c r="J28">
        <v>0.1</v>
      </c>
      <c r="K28">
        <f t="shared" ref="K28:O28" si="90">LOG(1/J28)</f>
        <v>1</v>
      </c>
      <c r="L28">
        <v>1</v>
      </c>
      <c r="M28">
        <f t="shared" si="90"/>
        <v>0</v>
      </c>
      <c r="N28">
        <v>1</v>
      </c>
      <c r="O28">
        <f t="shared" si="90"/>
        <v>0</v>
      </c>
      <c r="P28" s="4">
        <v>-6</v>
      </c>
      <c r="Q28" s="4">
        <v>-0.5</v>
      </c>
      <c r="R28" s="4">
        <v>-0.75</v>
      </c>
      <c r="S28" s="8">
        <v>-0.25</v>
      </c>
      <c r="T28" s="4">
        <v>-0.5</v>
      </c>
      <c r="U28" s="4">
        <v>0.25</v>
      </c>
      <c r="V28" s="4">
        <v>3.26</v>
      </c>
      <c r="W28" s="2">
        <v>0.557</v>
      </c>
      <c r="X28" s="2">
        <f t="shared" si="43"/>
        <v>3.817</v>
      </c>
      <c r="Y28" s="4">
        <v>43.4</v>
      </c>
      <c r="Z28" s="4">
        <v>43.8</v>
      </c>
      <c r="AA28" s="4">
        <v>7.7</v>
      </c>
      <c r="AB28" s="4">
        <v>3.22</v>
      </c>
      <c r="AC28" s="2">
        <v>0.44</v>
      </c>
      <c r="AD28" s="2">
        <f t="shared" si="44"/>
        <v>3.66</v>
      </c>
      <c r="AE28" s="2">
        <f t="shared" si="45"/>
        <v>0.157</v>
      </c>
      <c r="AF28" s="4">
        <v>36.2</v>
      </c>
      <c r="AG28" s="4">
        <v>38.2</v>
      </c>
      <c r="AH28" s="4">
        <v>8.85</v>
      </c>
      <c r="AI28" s="4">
        <v>3.28</v>
      </c>
      <c r="AJ28" s="2">
        <v>0.463</v>
      </c>
      <c r="AK28" s="2">
        <f t="shared" si="46"/>
        <v>3.743</v>
      </c>
      <c r="AL28" s="2">
        <f t="shared" si="47"/>
        <v>0.0739999999999998</v>
      </c>
      <c r="AM28" s="4">
        <v>37.7</v>
      </c>
      <c r="AN28" s="4">
        <v>39</v>
      </c>
      <c r="AO28" s="4">
        <v>8.66</v>
      </c>
      <c r="AP28" s="4">
        <v>44.04</v>
      </c>
      <c r="AQ28" s="4">
        <v>3.86</v>
      </c>
      <c r="AR28" s="4">
        <f t="shared" si="48"/>
        <v>3.303</v>
      </c>
      <c r="AS28" s="4">
        <v>26.07</v>
      </c>
      <c r="AT28" s="4">
        <f t="shared" si="49"/>
        <v>25.513</v>
      </c>
      <c r="AU28" s="4">
        <v>37.885</v>
      </c>
      <c r="AV28" s="4">
        <v>3.66</v>
      </c>
      <c r="AW28" s="4">
        <f t="shared" si="50"/>
        <v>0.2</v>
      </c>
      <c r="AX28" s="4">
        <f t="shared" si="51"/>
        <v>3.22</v>
      </c>
      <c r="AY28" s="4">
        <v>25.93</v>
      </c>
      <c r="AZ28" s="4">
        <f t="shared" si="66"/>
        <v>0.140000000000001</v>
      </c>
      <c r="BA28" s="4">
        <f t="shared" si="52"/>
        <v>25.49</v>
      </c>
      <c r="BB28" s="4">
        <v>38.82</v>
      </c>
      <c r="BC28" s="4">
        <v>3.86</v>
      </c>
      <c r="BD28" s="4">
        <f t="shared" si="53"/>
        <v>0</v>
      </c>
      <c r="BE28" s="4">
        <f t="shared" si="1"/>
        <v>3.397</v>
      </c>
      <c r="BF28" s="4">
        <v>25.91</v>
      </c>
      <c r="BG28" s="4">
        <f t="shared" si="54"/>
        <v>0.16</v>
      </c>
      <c r="BH28" s="4">
        <f t="shared" si="2"/>
        <v>25.447</v>
      </c>
      <c r="BI28">
        <v>119</v>
      </c>
      <c r="BL28" s="2">
        <f t="shared" si="3"/>
        <v>7.77649769585253</v>
      </c>
      <c r="BM28" s="2">
        <f t="shared" si="4"/>
        <v>13.8965884861407</v>
      </c>
      <c r="BN28" s="2">
        <f t="shared" si="5"/>
        <v>13.5</v>
      </c>
      <c r="BO28" s="2">
        <f t="shared" si="6"/>
        <v>1.78970000000001</v>
      </c>
      <c r="BP28" s="2">
        <f t="shared" si="55"/>
        <v>4.47496737568156</v>
      </c>
      <c r="BQ28" s="2">
        <f t="shared" si="7"/>
        <v>6.26466737568157</v>
      </c>
      <c r="BR28" s="2">
        <f t="shared" si="56"/>
        <v>4.55493589799043</v>
      </c>
      <c r="BS28" s="2">
        <f t="shared" si="57"/>
        <v>6.34463589799044</v>
      </c>
      <c r="BT28" s="2">
        <f t="shared" si="8"/>
        <v>7.66348773841962</v>
      </c>
      <c r="BU28" s="2">
        <f t="shared" si="9"/>
        <v>13.8965884861407</v>
      </c>
      <c r="BV28" s="2">
        <f t="shared" si="10"/>
        <v>13.5</v>
      </c>
      <c r="BW28" s="2">
        <f t="shared" si="11"/>
        <v>1.78970000000001</v>
      </c>
      <c r="BX28" s="2">
        <f t="shared" si="12"/>
        <v>4.59491442141088</v>
      </c>
      <c r="BY28" s="2">
        <f t="shared" si="13"/>
        <v>6.38461442141089</v>
      </c>
      <c r="BZ28" s="2">
        <f t="shared" si="14"/>
        <v>9.3232044198895</v>
      </c>
      <c r="CA28" s="2">
        <f t="shared" si="15"/>
        <v>13.8219616204691</v>
      </c>
      <c r="CB28" s="2">
        <f t="shared" si="16"/>
        <v>13.5</v>
      </c>
      <c r="CC28" s="2">
        <f t="shared" si="17"/>
        <v>1.78970000000001</v>
      </c>
      <c r="CD28" s="2">
        <f t="shared" si="58"/>
        <v>3.45205828136589</v>
      </c>
      <c r="CE28" s="2">
        <f t="shared" si="18"/>
        <v>5.2417582813659</v>
      </c>
      <c r="CF28" s="2">
        <f t="shared" si="59"/>
        <v>3.68636479149833</v>
      </c>
      <c r="CG28" s="2">
        <f t="shared" si="60"/>
        <v>5.47606479149834</v>
      </c>
      <c r="CH28" s="2">
        <f t="shared" si="19"/>
        <v>8.90853899960406</v>
      </c>
      <c r="CI28" s="2">
        <f t="shared" si="20"/>
        <v>13.8219616204691</v>
      </c>
      <c r="CJ28" s="2">
        <f t="shared" si="21"/>
        <v>13.5</v>
      </c>
      <c r="CK28" s="2">
        <f t="shared" si="22"/>
        <v>1.78970000000001</v>
      </c>
      <c r="CL28" s="2">
        <f t="shared" si="23"/>
        <v>3.6547994881135</v>
      </c>
      <c r="CM28" s="2">
        <f t="shared" si="24"/>
        <v>5.44449948811351</v>
      </c>
      <c r="CN28" s="2">
        <f t="shared" si="25"/>
        <v>8.95225464190981</v>
      </c>
      <c r="CO28" s="2">
        <f t="shared" si="26"/>
        <v>13.8113006396588</v>
      </c>
      <c r="CP28" s="2">
        <f t="shared" si="27"/>
        <v>13.5</v>
      </c>
      <c r="CQ28" s="2">
        <f t="shared" si="28"/>
        <v>1.78970000000001</v>
      </c>
      <c r="CR28" s="2">
        <f t="shared" si="61"/>
        <v>3.63174759118742</v>
      </c>
      <c r="CS28" s="2">
        <f t="shared" si="29"/>
        <v>5.42144759118743</v>
      </c>
      <c r="CT28" s="2">
        <f t="shared" si="62"/>
        <v>3.79477189419652</v>
      </c>
      <c r="CU28" s="2">
        <f t="shared" si="63"/>
        <v>5.58447189419653</v>
      </c>
      <c r="CV28" s="2">
        <f t="shared" si="30"/>
        <v>8.69397217928902</v>
      </c>
      <c r="CW28" s="2">
        <f t="shared" si="31"/>
        <v>13.8113006396588</v>
      </c>
      <c r="CX28" s="2">
        <f t="shared" si="32"/>
        <v>13.5</v>
      </c>
      <c r="CY28" s="2">
        <f t="shared" si="33"/>
        <v>1.78970000000001</v>
      </c>
      <c r="CZ28" s="2">
        <f t="shared" si="34"/>
        <v>3.77467913599854</v>
      </c>
      <c r="DA28" s="2">
        <f t="shared" si="35"/>
        <v>5.56437913599855</v>
      </c>
      <c r="DB28">
        <f t="shared" si="36"/>
        <v>6.03553</v>
      </c>
      <c r="DC28">
        <f t="shared" si="37"/>
        <v>6.05273</v>
      </c>
      <c r="DD28">
        <f t="shared" si="64"/>
        <v>5.91573</v>
      </c>
      <c r="DE28">
        <f t="shared" si="38"/>
        <v>5.95873</v>
      </c>
      <c r="DF28">
        <f t="shared" si="39"/>
        <v>5.95873</v>
      </c>
      <c r="DG28">
        <f t="shared" si="40"/>
        <v>5.98993</v>
      </c>
      <c r="DH28">
        <f t="shared" si="41"/>
        <v>6.03673</v>
      </c>
    </row>
    <row r="29" spans="3:112">
      <c r="C29">
        <v>2</v>
      </c>
      <c r="D29">
        <v>2</v>
      </c>
      <c r="E29" s="1">
        <v>18</v>
      </c>
      <c r="F29" s="2">
        <v>0.137</v>
      </c>
      <c r="G29" s="3">
        <v>17</v>
      </c>
      <c r="H29" s="3">
        <v>11</v>
      </c>
      <c r="I29" s="3">
        <v>13</v>
      </c>
      <c r="J29">
        <v>0.1</v>
      </c>
      <c r="K29">
        <f t="shared" ref="K29:O29" si="91">LOG(1/J29)</f>
        <v>1</v>
      </c>
      <c r="L29">
        <v>1.2</v>
      </c>
      <c r="M29">
        <f t="shared" si="91"/>
        <v>-0.0791812460476248</v>
      </c>
      <c r="N29">
        <v>1.2</v>
      </c>
      <c r="O29">
        <f t="shared" si="91"/>
        <v>-0.0791812460476248</v>
      </c>
      <c r="P29" s="4">
        <v>-6</v>
      </c>
      <c r="Q29" s="4">
        <v>-0.5</v>
      </c>
      <c r="R29" s="4">
        <v>0</v>
      </c>
      <c r="S29" s="8">
        <v>0.25</v>
      </c>
      <c r="T29" s="4">
        <v>0</v>
      </c>
      <c r="U29" s="4">
        <v>0.75</v>
      </c>
      <c r="V29" s="4">
        <v>3.27</v>
      </c>
      <c r="W29" s="2">
        <v>0.558</v>
      </c>
      <c r="X29" s="2">
        <f t="shared" si="43"/>
        <v>3.828</v>
      </c>
      <c r="Y29" s="4">
        <v>43.6</v>
      </c>
      <c r="Z29" s="4">
        <v>43.9</v>
      </c>
      <c r="AA29" s="4">
        <v>7.68</v>
      </c>
      <c r="AB29" s="4">
        <v>3.33</v>
      </c>
      <c r="AC29" s="2">
        <v>0.449</v>
      </c>
      <c r="AD29" s="2">
        <f t="shared" si="44"/>
        <v>3.779</v>
      </c>
      <c r="AE29" s="2">
        <f t="shared" si="45"/>
        <v>0.0490000000000004</v>
      </c>
      <c r="AF29" s="4">
        <v>36.6</v>
      </c>
      <c r="AG29" s="4">
        <v>38.1</v>
      </c>
      <c r="AH29" s="4">
        <v>8.85</v>
      </c>
      <c r="AI29" s="4">
        <v>3.34</v>
      </c>
      <c r="AJ29" s="2">
        <v>0.469</v>
      </c>
      <c r="AK29" s="2">
        <f t="shared" si="46"/>
        <v>3.809</v>
      </c>
      <c r="AL29" s="2">
        <f t="shared" si="47"/>
        <v>0.0190000000000006</v>
      </c>
      <c r="AM29" s="4">
        <v>38</v>
      </c>
      <c r="AN29" s="4">
        <v>39.2</v>
      </c>
      <c r="AO29" s="4">
        <v>8.61</v>
      </c>
      <c r="AP29" s="4">
        <v>44.045</v>
      </c>
      <c r="AQ29" s="4">
        <v>3.85</v>
      </c>
      <c r="AR29" s="4">
        <f t="shared" si="48"/>
        <v>3.292</v>
      </c>
      <c r="AS29" s="4">
        <v>26.11</v>
      </c>
      <c r="AT29" s="4">
        <f t="shared" si="49"/>
        <v>25.552</v>
      </c>
      <c r="AU29" s="4">
        <v>38.005</v>
      </c>
      <c r="AV29" s="4">
        <v>3.72</v>
      </c>
      <c r="AW29" s="4">
        <f t="shared" si="50"/>
        <v>0.13</v>
      </c>
      <c r="AX29" s="4">
        <f t="shared" si="51"/>
        <v>3.271</v>
      </c>
      <c r="AY29" s="4">
        <v>25.91</v>
      </c>
      <c r="AZ29" s="4">
        <f t="shared" si="66"/>
        <v>0.199999999999999</v>
      </c>
      <c r="BA29" s="4">
        <f t="shared" si="52"/>
        <v>25.461</v>
      </c>
      <c r="BB29" s="4">
        <v>38.755</v>
      </c>
      <c r="BC29" s="4">
        <v>3.88</v>
      </c>
      <c r="BD29" s="4">
        <f t="shared" si="53"/>
        <v>-0.0299999999999998</v>
      </c>
      <c r="BE29" s="4">
        <f t="shared" si="1"/>
        <v>3.411</v>
      </c>
      <c r="BF29" s="4">
        <v>25.94</v>
      </c>
      <c r="BG29" s="4">
        <f t="shared" si="54"/>
        <v>0.169999999999998</v>
      </c>
      <c r="BH29" s="4">
        <f t="shared" si="2"/>
        <v>25.471</v>
      </c>
      <c r="BI29">
        <v>119</v>
      </c>
      <c r="BL29" s="2">
        <f t="shared" si="3"/>
        <v>7.74082568807339</v>
      </c>
      <c r="BM29" s="2">
        <f t="shared" si="4"/>
        <v>13.9179104477612</v>
      </c>
      <c r="BN29" s="2">
        <f t="shared" si="5"/>
        <v>13.5</v>
      </c>
      <c r="BO29" s="2">
        <f t="shared" si="6"/>
        <v>1.78970000000001</v>
      </c>
      <c r="BP29" s="2">
        <f t="shared" si="55"/>
        <v>4.51164604953197</v>
      </c>
      <c r="BQ29" s="2">
        <f t="shared" si="7"/>
        <v>6.30134604953198</v>
      </c>
      <c r="BR29" s="2">
        <f t="shared" si="56"/>
        <v>4.57668183199985</v>
      </c>
      <c r="BS29" s="2">
        <f t="shared" si="57"/>
        <v>6.36638183199986</v>
      </c>
      <c r="BT29" s="2">
        <f t="shared" si="8"/>
        <v>7.66261777727324</v>
      </c>
      <c r="BU29" s="2">
        <f t="shared" si="9"/>
        <v>13.9179104477612</v>
      </c>
      <c r="BV29" s="2">
        <f t="shared" si="10"/>
        <v>13.5</v>
      </c>
      <c r="BW29" s="2">
        <f t="shared" si="11"/>
        <v>1.78970000000001</v>
      </c>
      <c r="BX29" s="2">
        <f t="shared" si="12"/>
        <v>4.59588216510299</v>
      </c>
      <c r="BY29" s="2">
        <f t="shared" si="13"/>
        <v>6.385582165103</v>
      </c>
      <c r="BZ29" s="2">
        <f t="shared" si="14"/>
        <v>9.22131147540983</v>
      </c>
      <c r="CA29" s="2">
        <f t="shared" si="15"/>
        <v>13.8113006396588</v>
      </c>
      <c r="CB29" s="2">
        <f t="shared" si="16"/>
        <v>13.5</v>
      </c>
      <c r="CC29" s="2">
        <f t="shared" si="17"/>
        <v>1.78970000000001</v>
      </c>
      <c r="CD29" s="2">
        <f t="shared" si="58"/>
        <v>3.49878926482235</v>
      </c>
      <c r="CE29" s="2">
        <f t="shared" si="18"/>
        <v>5.28848926482236</v>
      </c>
      <c r="CF29" s="2">
        <f t="shared" si="59"/>
        <v>3.68636479149833</v>
      </c>
      <c r="CG29" s="2">
        <f t="shared" si="60"/>
        <v>5.47606479149834</v>
      </c>
      <c r="CH29" s="2">
        <f t="shared" si="19"/>
        <v>8.88041047230627</v>
      </c>
      <c r="CI29" s="2">
        <f t="shared" si="20"/>
        <v>13.8113006396588</v>
      </c>
      <c r="CJ29" s="2">
        <f t="shared" si="21"/>
        <v>13.5</v>
      </c>
      <c r="CK29" s="2">
        <f t="shared" si="22"/>
        <v>1.78970000000001</v>
      </c>
      <c r="CL29" s="2">
        <f t="shared" si="23"/>
        <v>3.66986542381675</v>
      </c>
      <c r="CM29" s="2">
        <f t="shared" si="24"/>
        <v>5.45956542381676</v>
      </c>
      <c r="CN29" s="2">
        <f t="shared" si="25"/>
        <v>8.88157894736842</v>
      </c>
      <c r="CO29" s="2">
        <f t="shared" si="26"/>
        <v>13.8272921108742</v>
      </c>
      <c r="CP29" s="2">
        <f t="shared" si="27"/>
        <v>13.5</v>
      </c>
      <c r="CQ29" s="2">
        <f t="shared" si="28"/>
        <v>1.78970000000001</v>
      </c>
      <c r="CR29" s="2">
        <f t="shared" si="61"/>
        <v>3.66923587039024</v>
      </c>
      <c r="CS29" s="2">
        <f t="shared" si="29"/>
        <v>5.45893587039025</v>
      </c>
      <c r="CT29" s="2">
        <f t="shared" si="62"/>
        <v>3.82494621168318</v>
      </c>
      <c r="CU29" s="2">
        <f t="shared" si="63"/>
        <v>5.61464621168319</v>
      </c>
      <c r="CV29" s="2">
        <f t="shared" si="30"/>
        <v>8.70855373500193</v>
      </c>
      <c r="CW29" s="2">
        <f t="shared" si="31"/>
        <v>13.8272921108742</v>
      </c>
      <c r="CX29" s="2">
        <f t="shared" si="32"/>
        <v>13.5</v>
      </c>
      <c r="CY29" s="2">
        <f t="shared" si="33"/>
        <v>1.78970000000001</v>
      </c>
      <c r="CZ29" s="2">
        <f t="shared" si="34"/>
        <v>3.76615351733182</v>
      </c>
      <c r="DA29" s="2">
        <f t="shared" si="35"/>
        <v>5.55585351733183</v>
      </c>
      <c r="DB29">
        <f t="shared" si="36"/>
        <v>6.04393</v>
      </c>
      <c r="DC29">
        <f t="shared" si="37"/>
        <v>6.05273</v>
      </c>
      <c r="DD29">
        <f t="shared" si="64"/>
        <v>5.91573</v>
      </c>
      <c r="DE29">
        <f t="shared" si="38"/>
        <v>6.00433</v>
      </c>
      <c r="DF29">
        <f t="shared" si="39"/>
        <v>5.98073</v>
      </c>
      <c r="DG29">
        <f t="shared" si="40"/>
        <v>6.01933</v>
      </c>
      <c r="DH29">
        <f t="shared" si="41"/>
        <v>6.04773</v>
      </c>
    </row>
    <row r="30" spans="1:112">
      <c r="A30" t="s">
        <v>122</v>
      </c>
      <c r="B30" t="s">
        <v>123</v>
      </c>
      <c r="C30">
        <v>2</v>
      </c>
      <c r="D30">
        <v>1</v>
      </c>
      <c r="E30" s="1">
        <v>18</v>
      </c>
      <c r="F30" s="2">
        <v>0.12</v>
      </c>
      <c r="G30" s="3">
        <v>15</v>
      </c>
      <c r="H30" s="3">
        <v>9</v>
      </c>
      <c r="I30" s="3">
        <v>10</v>
      </c>
      <c r="J30">
        <v>0.06</v>
      </c>
      <c r="K30">
        <f t="shared" ref="K30:O30" si="92">LOG(1/J30)</f>
        <v>1.22184874961636</v>
      </c>
      <c r="L30">
        <v>1.2</v>
      </c>
      <c r="M30">
        <f t="shared" si="92"/>
        <v>-0.0791812460476248</v>
      </c>
      <c r="N30">
        <v>1.2</v>
      </c>
      <c r="O30">
        <f t="shared" si="92"/>
        <v>-0.0791812460476248</v>
      </c>
      <c r="P30" s="4">
        <v>-5.25</v>
      </c>
      <c r="Q30" s="4">
        <v>-0.5</v>
      </c>
      <c r="R30" s="4">
        <v>0.25</v>
      </c>
      <c r="S30" s="8">
        <v>-0.5</v>
      </c>
      <c r="T30" s="4">
        <v>0.5</v>
      </c>
      <c r="U30" s="4">
        <v>0</v>
      </c>
      <c r="V30" s="4">
        <v>3.3</v>
      </c>
      <c r="W30" s="2">
        <v>0.548</v>
      </c>
      <c r="X30" s="2">
        <f t="shared" si="43"/>
        <v>3.848</v>
      </c>
      <c r="Y30" s="4">
        <v>43.7</v>
      </c>
      <c r="Z30" s="4">
        <v>44.5</v>
      </c>
      <c r="AA30" s="4">
        <v>7.58</v>
      </c>
      <c r="AB30" s="4">
        <v>3.2</v>
      </c>
      <c r="AC30" s="2">
        <v>0.456</v>
      </c>
      <c r="AD30" s="2">
        <f t="shared" si="44"/>
        <v>3.656</v>
      </c>
      <c r="AE30" s="2">
        <f t="shared" si="45"/>
        <v>0.192</v>
      </c>
      <c r="AF30" s="4">
        <v>37.8</v>
      </c>
      <c r="AG30" s="4">
        <v>39.9</v>
      </c>
      <c r="AH30" s="4">
        <v>8.45</v>
      </c>
      <c r="AI30" s="4">
        <v>3.18</v>
      </c>
      <c r="AJ30" s="2">
        <v>0.455</v>
      </c>
      <c r="AK30" s="2">
        <f t="shared" si="46"/>
        <v>3.635</v>
      </c>
      <c r="AL30" s="2">
        <f t="shared" si="47"/>
        <v>0.213</v>
      </c>
      <c r="AM30" s="4">
        <v>37.9</v>
      </c>
      <c r="AN30" s="4">
        <v>39.8</v>
      </c>
      <c r="AO30" s="4">
        <v>8.48</v>
      </c>
      <c r="AP30" s="4">
        <v>44.825</v>
      </c>
      <c r="AQ30" s="4">
        <v>3.87</v>
      </c>
      <c r="AR30" s="4">
        <f t="shared" si="48"/>
        <v>3.322</v>
      </c>
      <c r="AS30" s="4">
        <v>25.27</v>
      </c>
      <c r="AT30" s="4">
        <f t="shared" si="49"/>
        <v>24.722</v>
      </c>
      <c r="AU30" s="4">
        <v>39.78</v>
      </c>
      <c r="AV30" s="4">
        <v>3.78</v>
      </c>
      <c r="AW30" s="4">
        <f t="shared" si="50"/>
        <v>0.0900000000000003</v>
      </c>
      <c r="AX30" s="4">
        <f t="shared" si="51"/>
        <v>3.324</v>
      </c>
      <c r="AY30" s="4">
        <v>25.11</v>
      </c>
      <c r="AZ30" s="4">
        <f t="shared" si="66"/>
        <v>0.16</v>
      </c>
      <c r="BA30" s="4">
        <f t="shared" si="52"/>
        <v>24.654</v>
      </c>
      <c r="BB30" s="4">
        <v>39.73</v>
      </c>
      <c r="BC30" s="4">
        <v>3.84</v>
      </c>
      <c r="BD30" s="4">
        <f t="shared" si="53"/>
        <v>0.0300000000000002</v>
      </c>
      <c r="BE30" s="4">
        <f t="shared" si="1"/>
        <v>3.385</v>
      </c>
      <c r="BF30" s="4">
        <v>25.02</v>
      </c>
      <c r="BG30" s="4">
        <f t="shared" si="54"/>
        <v>0.25</v>
      </c>
      <c r="BH30" s="4">
        <f t="shared" si="2"/>
        <v>24.565</v>
      </c>
      <c r="BI30">
        <v>119</v>
      </c>
      <c r="BL30" s="2">
        <f t="shared" si="3"/>
        <v>7.72311212814645</v>
      </c>
      <c r="BM30" s="2">
        <f t="shared" si="4"/>
        <v>13.4701492537313</v>
      </c>
      <c r="BN30" s="2">
        <f t="shared" si="5"/>
        <v>13.4701492537313</v>
      </c>
      <c r="BO30" s="2">
        <f t="shared" si="6"/>
        <v>1.78970000000001</v>
      </c>
      <c r="BP30" s="2">
        <f t="shared" si="55"/>
        <v>4.50353136905781</v>
      </c>
      <c r="BQ30" s="2">
        <f t="shared" si="7"/>
        <v>6.29323136905782</v>
      </c>
      <c r="BR30" s="2">
        <f t="shared" si="56"/>
        <v>4.66218893978547</v>
      </c>
      <c r="BS30" s="2">
        <f t="shared" si="57"/>
        <v>6.45188893978548</v>
      </c>
      <c r="BT30" s="2">
        <f t="shared" si="8"/>
        <v>7.5292805354155</v>
      </c>
      <c r="BU30" s="2">
        <f t="shared" si="9"/>
        <v>13.4701492537313</v>
      </c>
      <c r="BV30" s="2">
        <f t="shared" si="10"/>
        <v>13.4701492537313</v>
      </c>
      <c r="BW30" s="2">
        <f t="shared" si="11"/>
        <v>1.78970000000001</v>
      </c>
      <c r="BX30" s="2">
        <f t="shared" si="12"/>
        <v>4.72344703514592</v>
      </c>
      <c r="BY30" s="2">
        <f t="shared" si="13"/>
        <v>6.51314703514593</v>
      </c>
      <c r="BZ30" s="2">
        <f t="shared" si="14"/>
        <v>8.92857142857143</v>
      </c>
      <c r="CA30" s="2">
        <f t="shared" si="15"/>
        <v>13.3848614072495</v>
      </c>
      <c r="CB30" s="2">
        <f t="shared" si="16"/>
        <v>13.3848614072495</v>
      </c>
      <c r="CC30" s="2">
        <f t="shared" si="17"/>
        <v>1.78970000000001</v>
      </c>
      <c r="CD30" s="2">
        <f t="shared" si="58"/>
        <v>3.57834647242272</v>
      </c>
      <c r="CE30" s="2">
        <f t="shared" si="18"/>
        <v>5.36804647242273</v>
      </c>
      <c r="CF30" s="2">
        <f t="shared" si="59"/>
        <v>3.85113662933581</v>
      </c>
      <c r="CG30" s="2">
        <f t="shared" si="60"/>
        <v>5.64083662933582</v>
      </c>
      <c r="CH30" s="2">
        <f t="shared" si="19"/>
        <v>8.4841628959276</v>
      </c>
      <c r="CI30" s="2">
        <f t="shared" si="20"/>
        <v>13.3848614072495</v>
      </c>
      <c r="CJ30" s="2">
        <f t="shared" si="21"/>
        <v>13.3848614072495</v>
      </c>
      <c r="CK30" s="2">
        <f t="shared" si="22"/>
        <v>1.78970000000001</v>
      </c>
      <c r="CL30" s="2">
        <f t="shared" si="23"/>
        <v>3.8295304715073</v>
      </c>
      <c r="CM30" s="2">
        <f t="shared" si="24"/>
        <v>5.61923047150731</v>
      </c>
      <c r="CN30" s="2">
        <f t="shared" si="25"/>
        <v>8.90501319261213</v>
      </c>
      <c r="CO30" s="2">
        <f t="shared" si="26"/>
        <v>13.3368869936034</v>
      </c>
      <c r="CP30" s="2">
        <f t="shared" si="27"/>
        <v>13.3368869936034</v>
      </c>
      <c r="CQ30" s="2">
        <f t="shared" si="28"/>
        <v>1.78970000000001</v>
      </c>
      <c r="CR30" s="2">
        <f t="shared" si="61"/>
        <v>3.56322352416755</v>
      </c>
      <c r="CS30" s="2">
        <f t="shared" si="29"/>
        <v>5.35292352416756</v>
      </c>
      <c r="CT30" s="2">
        <f t="shared" si="62"/>
        <v>3.80146381801527</v>
      </c>
      <c r="CU30" s="2">
        <f t="shared" si="63"/>
        <v>5.59116381801528</v>
      </c>
      <c r="CV30" s="2">
        <f t="shared" si="30"/>
        <v>8.4948401711553</v>
      </c>
      <c r="CW30" s="2">
        <f t="shared" si="31"/>
        <v>13.3368869936034</v>
      </c>
      <c r="CX30" s="2">
        <f t="shared" si="32"/>
        <v>13.3368869936034</v>
      </c>
      <c r="CY30" s="2">
        <f t="shared" si="33"/>
        <v>1.78970000000001</v>
      </c>
      <c r="CZ30" s="2">
        <f t="shared" si="34"/>
        <v>3.79231502979618</v>
      </c>
      <c r="DA30" s="2">
        <f t="shared" si="35"/>
        <v>5.58201502979619</v>
      </c>
      <c r="DB30">
        <f t="shared" si="36"/>
        <v>5.96793</v>
      </c>
      <c r="DC30">
        <f t="shared" si="37"/>
        <v>5.97673</v>
      </c>
      <c r="DD30">
        <f t="shared" si="64"/>
        <v>5.85673</v>
      </c>
      <c r="DE30">
        <f t="shared" si="38"/>
        <v>5.87513</v>
      </c>
      <c r="DF30">
        <f t="shared" si="39"/>
        <v>5.92473</v>
      </c>
      <c r="DG30">
        <f t="shared" si="40"/>
        <v>5.85773</v>
      </c>
      <c r="DH30">
        <f t="shared" si="41"/>
        <v>5.93973</v>
      </c>
    </row>
    <row r="31" spans="3:112">
      <c r="C31">
        <v>2</v>
      </c>
      <c r="D31">
        <v>2</v>
      </c>
      <c r="E31" s="1">
        <v>18</v>
      </c>
      <c r="F31" s="2">
        <v>0.124</v>
      </c>
      <c r="G31" s="3">
        <v>16</v>
      </c>
      <c r="H31" s="3">
        <v>10</v>
      </c>
      <c r="I31" s="3">
        <v>9</v>
      </c>
      <c r="J31">
        <v>0.06</v>
      </c>
      <c r="K31">
        <f t="shared" ref="K31:O31" si="93">LOG(1/J31)</f>
        <v>1.22184874961636</v>
      </c>
      <c r="L31">
        <v>1.2</v>
      </c>
      <c r="M31">
        <f t="shared" si="93"/>
        <v>-0.0791812460476248</v>
      </c>
      <c r="N31">
        <v>1.2</v>
      </c>
      <c r="O31">
        <f t="shared" si="93"/>
        <v>-0.0791812460476248</v>
      </c>
      <c r="P31" s="4">
        <v>-5.5</v>
      </c>
      <c r="Q31" s="4">
        <v>-0.5</v>
      </c>
      <c r="R31" s="4">
        <v>0.25</v>
      </c>
      <c r="S31" s="8">
        <v>-0.7</v>
      </c>
      <c r="T31" s="4">
        <v>0.25</v>
      </c>
      <c r="U31" s="4">
        <v>0.25</v>
      </c>
      <c r="V31" s="4">
        <v>3.22</v>
      </c>
      <c r="W31" s="2">
        <v>0.554</v>
      </c>
      <c r="X31" s="2">
        <f t="shared" si="43"/>
        <v>3.774</v>
      </c>
      <c r="Y31" s="4">
        <v>44.3</v>
      </c>
      <c r="Z31" s="4">
        <v>44.7</v>
      </c>
      <c r="AA31" s="4">
        <v>7.56</v>
      </c>
      <c r="AB31" s="4">
        <v>3.16</v>
      </c>
      <c r="AC31" s="2">
        <v>0.466</v>
      </c>
      <c r="AD31" s="2">
        <f t="shared" si="44"/>
        <v>3.626</v>
      </c>
      <c r="AE31" s="2">
        <f t="shared" si="45"/>
        <v>0.148</v>
      </c>
      <c r="AF31" s="4">
        <v>37.1</v>
      </c>
      <c r="AG31" s="4">
        <v>39.3</v>
      </c>
      <c r="AH31" s="4">
        <v>8.58</v>
      </c>
      <c r="AI31" s="4">
        <v>3.16</v>
      </c>
      <c r="AJ31" s="2">
        <v>0.467</v>
      </c>
      <c r="AK31" s="2">
        <f t="shared" si="46"/>
        <v>3.627</v>
      </c>
      <c r="AL31" s="2">
        <f t="shared" si="47"/>
        <v>0.147</v>
      </c>
      <c r="AM31" s="4">
        <v>37.5</v>
      </c>
      <c r="AN31" s="4">
        <v>39.5</v>
      </c>
      <c r="AO31" s="4">
        <v>8.55</v>
      </c>
      <c r="AP31" s="4">
        <v>44.74</v>
      </c>
      <c r="AQ31" s="4">
        <v>3.9</v>
      </c>
      <c r="AR31" s="4">
        <f t="shared" si="48"/>
        <v>3.346</v>
      </c>
      <c r="AS31" s="4">
        <v>25.38</v>
      </c>
      <c r="AT31" s="4">
        <f t="shared" si="49"/>
        <v>24.826</v>
      </c>
      <c r="AU31" s="4">
        <v>39.455</v>
      </c>
      <c r="AV31" s="4">
        <v>3.7</v>
      </c>
      <c r="AW31" s="4">
        <f t="shared" si="50"/>
        <v>0.2</v>
      </c>
      <c r="AX31" s="4">
        <f t="shared" si="51"/>
        <v>3.234</v>
      </c>
      <c r="AY31" s="4">
        <v>25.24</v>
      </c>
      <c r="AZ31" s="4">
        <f t="shared" si="66"/>
        <v>0.140000000000001</v>
      </c>
      <c r="BA31" s="4">
        <f t="shared" si="52"/>
        <v>24.774</v>
      </c>
      <c r="BB31" s="4">
        <v>39.2</v>
      </c>
      <c r="BC31" s="4">
        <v>3.74</v>
      </c>
      <c r="BD31" s="4">
        <f t="shared" si="53"/>
        <v>0.16</v>
      </c>
      <c r="BE31" s="4">
        <f t="shared" si="1"/>
        <v>3.273</v>
      </c>
      <c r="BF31" s="4">
        <v>25.17</v>
      </c>
      <c r="BG31" s="4">
        <f t="shared" si="54"/>
        <v>0.209999999999997</v>
      </c>
      <c r="BH31" s="4">
        <f t="shared" si="2"/>
        <v>24.703</v>
      </c>
      <c r="BI31">
        <v>119</v>
      </c>
      <c r="BL31" s="2">
        <f t="shared" si="3"/>
        <v>7.61851015801354</v>
      </c>
      <c r="BM31" s="2">
        <f t="shared" si="4"/>
        <v>13.5287846481876</v>
      </c>
      <c r="BN31" s="2">
        <f t="shared" si="5"/>
        <v>13.5</v>
      </c>
      <c r="BO31" s="2">
        <f t="shared" si="6"/>
        <v>1.78970000000001</v>
      </c>
      <c r="BP31" s="2">
        <f t="shared" si="55"/>
        <v>4.64591946168945</v>
      </c>
      <c r="BQ31" s="2">
        <f t="shared" si="7"/>
        <v>6.43561946168946</v>
      </c>
      <c r="BR31" s="2">
        <f t="shared" si="56"/>
        <v>4.71542954251201</v>
      </c>
      <c r="BS31" s="2">
        <f t="shared" si="57"/>
        <v>6.50512954251202</v>
      </c>
      <c r="BT31" s="2">
        <f t="shared" si="8"/>
        <v>7.54358515869468</v>
      </c>
      <c r="BU31" s="2">
        <f t="shared" si="9"/>
        <v>13.5287846481876</v>
      </c>
      <c r="BV31" s="2">
        <f t="shared" si="10"/>
        <v>13.5</v>
      </c>
      <c r="BW31" s="2">
        <f t="shared" si="11"/>
        <v>1.78970000000001</v>
      </c>
      <c r="BX31" s="2">
        <f t="shared" si="12"/>
        <v>4.73562182064027</v>
      </c>
      <c r="BY31" s="2">
        <f t="shared" si="13"/>
        <v>6.52532182064028</v>
      </c>
      <c r="BZ31" s="2">
        <f t="shared" si="14"/>
        <v>9.09703504043126</v>
      </c>
      <c r="CA31" s="2">
        <f t="shared" si="15"/>
        <v>13.454157782516</v>
      </c>
      <c r="CB31" s="2">
        <f t="shared" si="16"/>
        <v>13.454157782516</v>
      </c>
      <c r="CC31" s="2">
        <f t="shared" si="17"/>
        <v>1.78970000000001</v>
      </c>
      <c r="CD31" s="2">
        <f t="shared" si="58"/>
        <v>3.53311014559255</v>
      </c>
      <c r="CE31" s="2">
        <f t="shared" si="18"/>
        <v>5.32281014559256</v>
      </c>
      <c r="CF31" s="2">
        <f t="shared" si="59"/>
        <v>3.81432543326284</v>
      </c>
      <c r="CG31" s="2">
        <f t="shared" si="60"/>
        <v>5.60402543326285</v>
      </c>
      <c r="CH31" s="2">
        <f t="shared" si="19"/>
        <v>8.55404891648713</v>
      </c>
      <c r="CI31" s="2">
        <f t="shared" si="20"/>
        <v>13.454157782516</v>
      </c>
      <c r="CJ31" s="2">
        <f t="shared" si="21"/>
        <v>13.454157782516</v>
      </c>
      <c r="CK31" s="2">
        <f t="shared" si="22"/>
        <v>1.78970000000001</v>
      </c>
      <c r="CL31" s="2">
        <f t="shared" si="23"/>
        <v>3.83028487402216</v>
      </c>
      <c r="CM31" s="2">
        <f t="shared" si="24"/>
        <v>5.61998487402217</v>
      </c>
      <c r="CN31" s="2">
        <f t="shared" si="25"/>
        <v>9</v>
      </c>
      <c r="CO31" s="2">
        <f t="shared" si="26"/>
        <v>13.4168443496802</v>
      </c>
      <c r="CP31" s="2">
        <f t="shared" si="27"/>
        <v>13.4168443496802</v>
      </c>
      <c r="CQ31" s="2">
        <f t="shared" si="28"/>
        <v>1.78970000000001</v>
      </c>
      <c r="CR31" s="2">
        <f t="shared" si="61"/>
        <v>3.56024401128564</v>
      </c>
      <c r="CS31" s="2">
        <f t="shared" si="29"/>
        <v>5.34994401128565</v>
      </c>
      <c r="CT31" s="2">
        <f t="shared" si="62"/>
        <v>3.80909706520544</v>
      </c>
      <c r="CU31" s="2">
        <f t="shared" si="63"/>
        <v>5.59879706520545</v>
      </c>
      <c r="CV31" s="2">
        <f t="shared" si="30"/>
        <v>8.60969387755102</v>
      </c>
      <c r="CW31" s="2">
        <f t="shared" si="31"/>
        <v>13.4168443496802</v>
      </c>
      <c r="CX31" s="2">
        <f t="shared" si="32"/>
        <v>13.4168443496802</v>
      </c>
      <c r="CY31" s="2">
        <f t="shared" si="33"/>
        <v>1.78970000000001</v>
      </c>
      <c r="CZ31" s="2">
        <f t="shared" si="34"/>
        <v>3.7730374507203</v>
      </c>
      <c r="DA31" s="2">
        <f t="shared" si="35"/>
        <v>5.56273745072031</v>
      </c>
      <c r="DB31">
        <f t="shared" si="36"/>
        <v>5.94933</v>
      </c>
      <c r="DC31">
        <f t="shared" si="37"/>
        <v>5.99973</v>
      </c>
      <c r="DD31">
        <f t="shared" si="64"/>
        <v>5.87573</v>
      </c>
      <c r="DE31">
        <f t="shared" si="38"/>
        <v>5.87613</v>
      </c>
      <c r="DF31">
        <f t="shared" si="39"/>
        <v>5.90573</v>
      </c>
      <c r="DG31">
        <f t="shared" si="40"/>
        <v>5.86953</v>
      </c>
      <c r="DH31">
        <f t="shared" si="41"/>
        <v>5.91473</v>
      </c>
    </row>
    <row r="32" spans="1:112">
      <c r="A32" t="s">
        <v>124</v>
      </c>
      <c r="B32" t="s">
        <v>125</v>
      </c>
      <c r="C32">
        <v>1</v>
      </c>
      <c r="D32">
        <v>2</v>
      </c>
      <c r="E32" s="1">
        <v>30</v>
      </c>
      <c r="F32" s="2">
        <v>0.074</v>
      </c>
      <c r="G32" s="3">
        <v>18</v>
      </c>
      <c r="H32" s="3">
        <v>11</v>
      </c>
      <c r="I32" s="3">
        <v>12</v>
      </c>
      <c r="J32">
        <v>0.3</v>
      </c>
      <c r="K32">
        <f t="shared" ref="K32:O32" si="94">LOG(1/J32)</f>
        <v>0.522878745280338</v>
      </c>
      <c r="L32">
        <v>1.2</v>
      </c>
      <c r="M32">
        <f t="shared" si="94"/>
        <v>-0.0791812460476248</v>
      </c>
      <c r="N32">
        <v>1.2</v>
      </c>
      <c r="O32">
        <f t="shared" si="94"/>
        <v>-0.0791812460476248</v>
      </c>
      <c r="P32" s="4">
        <v>-2.75</v>
      </c>
      <c r="Q32" s="4">
        <v>-0.5</v>
      </c>
      <c r="R32" s="4">
        <v>0.5</v>
      </c>
      <c r="S32" s="4">
        <v>0.5</v>
      </c>
      <c r="T32" s="4">
        <v>0.5</v>
      </c>
      <c r="U32" s="4">
        <v>0</v>
      </c>
      <c r="V32" s="4">
        <v>2.62</v>
      </c>
      <c r="W32" s="2">
        <v>0.547</v>
      </c>
      <c r="X32" s="2">
        <f t="shared" si="43"/>
        <v>3.167</v>
      </c>
      <c r="Y32" s="4">
        <v>41.2</v>
      </c>
      <c r="Z32" s="4">
        <v>41.9</v>
      </c>
      <c r="AA32" s="4">
        <v>8.05</v>
      </c>
      <c r="AB32" s="4">
        <v>2.6</v>
      </c>
      <c r="AC32" s="2">
        <v>0.492</v>
      </c>
      <c r="AD32" s="2">
        <f t="shared" si="44"/>
        <v>3.092</v>
      </c>
      <c r="AE32" s="2">
        <f t="shared" si="45"/>
        <v>0.0750000000000002</v>
      </c>
      <c r="AF32" s="4">
        <v>37.3</v>
      </c>
      <c r="AG32" s="4">
        <v>38.9</v>
      </c>
      <c r="AH32" s="4">
        <v>8.69</v>
      </c>
      <c r="AI32" s="4">
        <v>2.58</v>
      </c>
      <c r="AJ32" s="2">
        <v>0.494</v>
      </c>
      <c r="AK32" s="2">
        <f t="shared" si="46"/>
        <v>3.074</v>
      </c>
      <c r="AL32" s="2">
        <f t="shared" si="47"/>
        <v>0.0930000000000004</v>
      </c>
      <c r="AM32" s="4">
        <v>37.7</v>
      </c>
      <c r="AN32" s="4">
        <v>39.2</v>
      </c>
      <c r="AO32" s="4">
        <v>8.62</v>
      </c>
      <c r="AP32" s="4">
        <v>41.985</v>
      </c>
      <c r="AQ32" s="4">
        <v>3.19</v>
      </c>
      <c r="AR32" s="4">
        <f t="shared" si="48"/>
        <v>2.643</v>
      </c>
      <c r="AS32" s="4">
        <v>24.67</v>
      </c>
      <c r="AT32" s="4">
        <f t="shared" si="49"/>
        <v>24.123</v>
      </c>
      <c r="AU32" s="4">
        <v>38.995</v>
      </c>
      <c r="AV32" s="4">
        <v>3.13</v>
      </c>
      <c r="AW32" s="4">
        <f t="shared" si="50"/>
        <v>0.0600000000000001</v>
      </c>
      <c r="AX32" s="4">
        <f t="shared" si="51"/>
        <v>2.638</v>
      </c>
      <c r="AY32" s="4">
        <v>25.54</v>
      </c>
      <c r="AZ32" s="4">
        <v>0.87</v>
      </c>
      <c r="BA32" s="4">
        <f t="shared" si="52"/>
        <v>25.048</v>
      </c>
      <c r="BB32" s="4">
        <v>39.295</v>
      </c>
      <c r="BC32" s="4">
        <v>3.13</v>
      </c>
      <c r="BD32" s="4">
        <f t="shared" si="53"/>
        <v>0.0600000000000001</v>
      </c>
      <c r="BE32" s="4">
        <f t="shared" si="1"/>
        <v>2.636</v>
      </c>
      <c r="BF32" s="4">
        <v>24.58</v>
      </c>
      <c r="BG32" s="4">
        <f t="shared" si="54"/>
        <v>0.0900000000000034</v>
      </c>
      <c r="BH32" s="4">
        <f t="shared" si="2"/>
        <v>24.086</v>
      </c>
      <c r="BI32">
        <v>119</v>
      </c>
      <c r="BL32" s="2">
        <f t="shared" si="3"/>
        <v>8.19174757281553</v>
      </c>
      <c r="BM32" s="2">
        <f t="shared" si="4"/>
        <v>13.1503198294243</v>
      </c>
      <c r="BN32" s="2">
        <f t="shared" si="5"/>
        <v>13.1503198294243</v>
      </c>
      <c r="BO32" s="2">
        <f t="shared" si="6"/>
        <v>1.78970000000001</v>
      </c>
      <c r="BP32" s="2">
        <f t="shared" si="55"/>
        <v>3.86584945755651</v>
      </c>
      <c r="BQ32" s="2">
        <f t="shared" si="7"/>
        <v>5.65554945755652</v>
      </c>
      <c r="BR32" s="2">
        <f t="shared" si="56"/>
        <v>3.96567312778671</v>
      </c>
      <c r="BS32" s="2">
        <f t="shared" si="57"/>
        <v>5.75537312778672</v>
      </c>
      <c r="BT32" s="2">
        <f t="shared" si="8"/>
        <v>8.03858520900321</v>
      </c>
      <c r="BU32" s="2">
        <f t="shared" si="9"/>
        <v>13.1503198294243</v>
      </c>
      <c r="BV32" s="2">
        <f t="shared" si="10"/>
        <v>13.1503198294243</v>
      </c>
      <c r="BW32" s="2">
        <f t="shared" si="11"/>
        <v>1.78970000000001</v>
      </c>
      <c r="BX32" s="2">
        <f t="shared" si="12"/>
        <v>3.97407180126314</v>
      </c>
      <c r="BY32" s="2">
        <f t="shared" si="13"/>
        <v>5.76377180126315</v>
      </c>
      <c r="BZ32" s="2">
        <f t="shared" si="14"/>
        <v>9.04825737265415</v>
      </c>
      <c r="CA32" s="2">
        <f t="shared" si="15"/>
        <v>13.6140724946695</v>
      </c>
      <c r="CB32" s="2">
        <f t="shared" si="16"/>
        <v>13.5</v>
      </c>
      <c r="CC32" s="2">
        <f t="shared" si="17"/>
        <v>1.78970000000001</v>
      </c>
      <c r="CD32" s="2">
        <f t="shared" si="58"/>
        <v>3.58260707730924</v>
      </c>
      <c r="CE32" s="2">
        <f t="shared" si="18"/>
        <v>5.37230707730925</v>
      </c>
      <c r="CF32" s="2">
        <f t="shared" si="59"/>
        <v>3.77701178513968</v>
      </c>
      <c r="CG32" s="2">
        <f t="shared" si="60"/>
        <v>5.56671178513969</v>
      </c>
      <c r="CH32" s="2">
        <f t="shared" si="19"/>
        <v>8.65495576355943</v>
      </c>
      <c r="CI32" s="2">
        <f t="shared" si="20"/>
        <v>13.6140724946695</v>
      </c>
      <c r="CJ32" s="2">
        <f t="shared" si="21"/>
        <v>13.5</v>
      </c>
      <c r="CK32" s="2">
        <f t="shared" si="22"/>
        <v>1.78970000000001</v>
      </c>
      <c r="CL32" s="2">
        <f t="shared" si="23"/>
        <v>3.79778313670226</v>
      </c>
      <c r="CM32" s="2">
        <f t="shared" si="24"/>
        <v>5.58748313670227</v>
      </c>
      <c r="CN32" s="2">
        <f t="shared" si="25"/>
        <v>8.95225464190981</v>
      </c>
      <c r="CO32" s="2">
        <f t="shared" si="26"/>
        <v>13.1023454157783</v>
      </c>
      <c r="CP32" s="2">
        <f t="shared" si="27"/>
        <v>13.1023454157783</v>
      </c>
      <c r="CQ32" s="2">
        <f t="shared" si="28"/>
        <v>1.78970000000001</v>
      </c>
      <c r="CR32" s="2">
        <f t="shared" si="61"/>
        <v>3.41102531291353</v>
      </c>
      <c r="CS32" s="2">
        <f t="shared" si="29"/>
        <v>5.20072531291354</v>
      </c>
      <c r="CT32" s="2">
        <f t="shared" si="62"/>
        <v>3.57763120176757</v>
      </c>
      <c r="CU32" s="2">
        <f t="shared" si="63"/>
        <v>5.36733120176758</v>
      </c>
      <c r="CV32" s="2">
        <f t="shared" si="30"/>
        <v>8.58887899223819</v>
      </c>
      <c r="CW32" s="2">
        <f t="shared" si="31"/>
        <v>13.1023454157783</v>
      </c>
      <c r="CX32" s="2">
        <f t="shared" si="32"/>
        <v>13.1023454157783</v>
      </c>
      <c r="CY32" s="2">
        <f t="shared" si="33"/>
        <v>1.78970000000001</v>
      </c>
      <c r="CZ32" s="2">
        <f t="shared" si="34"/>
        <v>3.59451327735056</v>
      </c>
      <c r="DA32" s="2">
        <f t="shared" si="35"/>
        <v>5.38421327735057</v>
      </c>
      <c r="DB32">
        <f t="shared" si="36"/>
        <v>5.63553</v>
      </c>
      <c r="DC32">
        <f t="shared" si="37"/>
        <v>5.64473</v>
      </c>
      <c r="DD32">
        <f t="shared" si="64"/>
        <v>5.57073</v>
      </c>
      <c r="DE32">
        <f t="shared" si="38"/>
        <v>5.69253</v>
      </c>
      <c r="DF32">
        <f t="shared" si="39"/>
        <v>5.70773</v>
      </c>
      <c r="DG32">
        <f t="shared" si="40"/>
        <v>5.58933</v>
      </c>
      <c r="DH32">
        <f t="shared" si="41"/>
        <v>5.61173</v>
      </c>
    </row>
    <row r="33" spans="1:112">
      <c r="A33" t="s">
        <v>126</v>
      </c>
      <c r="B33" t="s">
        <v>127</v>
      </c>
      <c r="C33">
        <v>1</v>
      </c>
      <c r="D33">
        <v>1</v>
      </c>
      <c r="E33" s="1">
        <v>30</v>
      </c>
      <c r="F33" s="2">
        <v>0.07</v>
      </c>
      <c r="G33" s="3">
        <v>18</v>
      </c>
      <c r="H33" s="3">
        <v>12</v>
      </c>
      <c r="I33" s="3">
        <v>13</v>
      </c>
      <c r="J33">
        <v>0.5</v>
      </c>
      <c r="K33">
        <f t="shared" ref="K33:O33" si="95">LOG(1/J33)</f>
        <v>0.301029995663981</v>
      </c>
      <c r="L33">
        <v>1.2</v>
      </c>
      <c r="M33">
        <f t="shared" si="95"/>
        <v>-0.0791812460476248</v>
      </c>
      <c r="N33">
        <v>1.2</v>
      </c>
      <c r="O33">
        <f t="shared" si="95"/>
        <v>-0.0791812460476248</v>
      </c>
      <c r="P33" s="4">
        <v>-2.75</v>
      </c>
      <c r="Q33" s="4">
        <v>-0.5</v>
      </c>
      <c r="R33" s="4">
        <v>0.5</v>
      </c>
      <c r="S33" s="8">
        <v>-0.7</v>
      </c>
      <c r="T33" s="4">
        <v>0.75</v>
      </c>
      <c r="U33" s="4">
        <v>0.25</v>
      </c>
      <c r="V33" s="4">
        <v>3.03</v>
      </c>
      <c r="W33" s="2">
        <v>0.517</v>
      </c>
      <c r="X33" s="2">
        <f t="shared" si="43"/>
        <v>3.547</v>
      </c>
      <c r="Y33" s="4">
        <v>41.9</v>
      </c>
      <c r="Z33" s="4">
        <v>42.4</v>
      </c>
      <c r="AA33" s="4">
        <v>7.97</v>
      </c>
      <c r="AB33" s="4">
        <v>2.98</v>
      </c>
      <c r="AC33" s="2">
        <v>0.453</v>
      </c>
      <c r="AD33" s="2">
        <f t="shared" si="44"/>
        <v>3.433</v>
      </c>
      <c r="AE33" s="2">
        <f t="shared" si="45"/>
        <v>0.114</v>
      </c>
      <c r="AF33" s="4">
        <v>38.6</v>
      </c>
      <c r="AG33" s="4">
        <v>39.9</v>
      </c>
      <c r="AH33" s="4">
        <v>8.46</v>
      </c>
      <c r="AI33" s="4">
        <v>2.93</v>
      </c>
      <c r="AJ33" s="2">
        <v>0.46</v>
      </c>
      <c r="AK33" s="2">
        <f t="shared" si="46"/>
        <v>3.39</v>
      </c>
      <c r="AL33" s="2">
        <f t="shared" si="47"/>
        <v>0.157</v>
      </c>
      <c r="AM33" s="4">
        <v>38.7</v>
      </c>
      <c r="AN33" s="4">
        <v>40</v>
      </c>
      <c r="AO33" s="4">
        <v>8.45</v>
      </c>
      <c r="AP33" s="4">
        <v>42.715</v>
      </c>
      <c r="AQ33" s="4">
        <v>3.64</v>
      </c>
      <c r="AR33" s="4">
        <f t="shared" si="48"/>
        <v>3.123</v>
      </c>
      <c r="AS33" s="4">
        <v>24.95</v>
      </c>
      <c r="AT33" s="4">
        <f t="shared" si="49"/>
        <v>24.433</v>
      </c>
      <c r="AU33" s="4">
        <v>40.02</v>
      </c>
      <c r="AV33" s="4">
        <v>3.46</v>
      </c>
      <c r="AW33" s="4">
        <f t="shared" si="50"/>
        <v>0.18</v>
      </c>
      <c r="AX33" s="4">
        <f t="shared" si="51"/>
        <v>3.007</v>
      </c>
      <c r="AY33" s="4">
        <v>24.67</v>
      </c>
      <c r="AZ33" s="4">
        <f t="shared" si="66"/>
        <v>0.279999999999998</v>
      </c>
      <c r="BA33" s="4">
        <f t="shared" si="52"/>
        <v>24.217</v>
      </c>
      <c r="BB33" s="4">
        <v>40.125</v>
      </c>
      <c r="BC33" s="4">
        <v>3.43</v>
      </c>
      <c r="BD33" s="4">
        <f t="shared" si="53"/>
        <v>0.21</v>
      </c>
      <c r="BE33" s="4">
        <f t="shared" si="1"/>
        <v>2.97</v>
      </c>
      <c r="BF33" s="4">
        <v>24.85</v>
      </c>
      <c r="BG33" s="4">
        <f t="shared" si="54"/>
        <v>0.0999999999999979</v>
      </c>
      <c r="BH33" s="4">
        <f t="shared" si="2"/>
        <v>24.39</v>
      </c>
      <c r="BI33">
        <v>119</v>
      </c>
      <c r="BL33" s="2">
        <f t="shared" si="3"/>
        <v>8.05489260143198</v>
      </c>
      <c r="BM33" s="2">
        <f t="shared" si="4"/>
        <v>13.2995735607676</v>
      </c>
      <c r="BN33" s="2">
        <f t="shared" si="5"/>
        <v>13.2995735607676</v>
      </c>
      <c r="BO33" s="2">
        <f t="shared" si="6"/>
        <v>1.78970000000001</v>
      </c>
      <c r="BP33" s="2">
        <f t="shared" si="55"/>
        <v>4.06938596343919</v>
      </c>
      <c r="BQ33" s="2">
        <f t="shared" si="7"/>
        <v>5.8590859634392</v>
      </c>
      <c r="BR33" s="2">
        <f t="shared" si="56"/>
        <v>4.13668282781304</v>
      </c>
      <c r="BS33" s="2">
        <f t="shared" si="57"/>
        <v>5.92638282781305</v>
      </c>
      <c r="BT33" s="2">
        <f t="shared" si="8"/>
        <v>7.9012056654571</v>
      </c>
      <c r="BU33" s="2">
        <f t="shared" si="9"/>
        <v>13.2995735607676</v>
      </c>
      <c r="BV33" s="2">
        <f t="shared" si="10"/>
        <v>13.2995735607676</v>
      </c>
      <c r="BW33" s="2">
        <f t="shared" si="11"/>
        <v>1.78970000000001</v>
      </c>
      <c r="BX33" s="2">
        <f t="shared" si="12"/>
        <v>4.1939598624497</v>
      </c>
      <c r="BY33" s="2">
        <f t="shared" si="13"/>
        <v>5.98365986244971</v>
      </c>
      <c r="BZ33" s="2">
        <f t="shared" si="14"/>
        <v>8.74352331606217</v>
      </c>
      <c r="CA33" s="2">
        <f t="shared" si="15"/>
        <v>13.1503198294243</v>
      </c>
      <c r="CB33" s="2">
        <f t="shared" si="16"/>
        <v>13.1503198294243</v>
      </c>
      <c r="CC33" s="2">
        <f t="shared" si="17"/>
        <v>1.78970000000001</v>
      </c>
      <c r="CD33" s="2">
        <f t="shared" si="58"/>
        <v>3.54014999182876</v>
      </c>
      <c r="CE33" s="2">
        <f t="shared" si="18"/>
        <v>5.32984999182877</v>
      </c>
      <c r="CF33" s="2">
        <f t="shared" si="59"/>
        <v>3.69657327504524</v>
      </c>
      <c r="CG33" s="2">
        <f t="shared" si="60"/>
        <v>5.48627327504525</v>
      </c>
      <c r="CH33" s="2">
        <f t="shared" si="19"/>
        <v>8.43328335832084</v>
      </c>
      <c r="CI33" s="2">
        <f t="shared" si="20"/>
        <v>13.1503198294243</v>
      </c>
      <c r="CJ33" s="2">
        <f t="shared" si="21"/>
        <v>13.1503198294243</v>
      </c>
      <c r="CK33" s="2">
        <f t="shared" si="22"/>
        <v>1.78970000000001</v>
      </c>
      <c r="CL33" s="2">
        <f t="shared" si="23"/>
        <v>3.71241787076166</v>
      </c>
      <c r="CM33" s="2">
        <f t="shared" si="24"/>
        <v>5.50211787076167</v>
      </c>
      <c r="CN33" s="2">
        <f t="shared" si="25"/>
        <v>8.72093023255814</v>
      </c>
      <c r="CO33" s="2">
        <f t="shared" si="26"/>
        <v>13.2462686567164</v>
      </c>
      <c r="CP33" s="2">
        <f t="shared" si="27"/>
        <v>13.2462686567164</v>
      </c>
      <c r="CQ33" s="2">
        <f t="shared" si="28"/>
        <v>1.78970000000001</v>
      </c>
      <c r="CR33" s="2">
        <f t="shared" si="61"/>
        <v>3.60742022642705</v>
      </c>
      <c r="CS33" s="2">
        <f t="shared" si="29"/>
        <v>5.39712022642706</v>
      </c>
      <c r="CT33" s="2">
        <f t="shared" si="62"/>
        <v>3.7624680402571</v>
      </c>
      <c r="CU33" s="2">
        <f t="shared" si="63"/>
        <v>5.55216804025711</v>
      </c>
      <c r="CV33" s="2">
        <f t="shared" si="30"/>
        <v>8.41121495327103</v>
      </c>
      <c r="CW33" s="2">
        <f t="shared" si="31"/>
        <v>13.2462686567164</v>
      </c>
      <c r="CX33" s="2">
        <f t="shared" si="32"/>
        <v>13.2462686567164</v>
      </c>
      <c r="CY33" s="2">
        <f t="shared" si="33"/>
        <v>1.78970000000001</v>
      </c>
      <c r="CZ33" s="2">
        <f t="shared" si="34"/>
        <v>3.78636889396963</v>
      </c>
      <c r="DA33" s="2">
        <f t="shared" si="35"/>
        <v>5.57606889396965</v>
      </c>
      <c r="DB33">
        <f t="shared" si="36"/>
        <v>5.81553</v>
      </c>
      <c r="DC33">
        <f t="shared" si="37"/>
        <v>5.85273</v>
      </c>
      <c r="DD33">
        <f t="shared" si="64"/>
        <v>5.78273</v>
      </c>
      <c r="DE33">
        <f t="shared" si="38"/>
        <v>5.74193</v>
      </c>
      <c r="DF33">
        <f t="shared" si="39"/>
        <v>5.75273</v>
      </c>
      <c r="DG33">
        <f t="shared" si="40"/>
        <v>5.74273</v>
      </c>
      <c r="DH33">
        <f t="shared" si="41"/>
        <v>5.75873</v>
      </c>
    </row>
    <row r="34" spans="3:112">
      <c r="C34">
        <v>1</v>
      </c>
      <c r="D34">
        <v>2</v>
      </c>
      <c r="E34" s="1">
        <v>18</v>
      </c>
      <c r="F34" s="2">
        <v>0.081</v>
      </c>
      <c r="G34" s="3">
        <v>14</v>
      </c>
      <c r="H34" s="3">
        <v>7</v>
      </c>
      <c r="I34" s="3">
        <v>7</v>
      </c>
      <c r="J34">
        <v>0.6</v>
      </c>
      <c r="K34">
        <f t="shared" ref="K34:O34" si="96">LOG(1/J34)</f>
        <v>0.221848749616356</v>
      </c>
      <c r="L34">
        <v>1</v>
      </c>
      <c r="M34">
        <f t="shared" si="96"/>
        <v>0</v>
      </c>
      <c r="N34">
        <v>1.2</v>
      </c>
      <c r="O34">
        <f t="shared" si="96"/>
        <v>-0.0791812460476248</v>
      </c>
      <c r="P34" s="4">
        <v>-2</v>
      </c>
      <c r="Q34" s="4">
        <v>-0.5</v>
      </c>
      <c r="R34" s="4">
        <v>0.5</v>
      </c>
      <c r="S34" s="8">
        <v>0.25</v>
      </c>
      <c r="T34" s="4">
        <v>-0.5</v>
      </c>
      <c r="U34" s="4">
        <v>0.5</v>
      </c>
      <c r="V34" s="4">
        <v>3.09</v>
      </c>
      <c r="W34" s="2">
        <v>0.524</v>
      </c>
      <c r="X34" s="2">
        <f t="shared" si="43"/>
        <v>3.614</v>
      </c>
      <c r="Y34" s="4">
        <v>42.3</v>
      </c>
      <c r="Z34" s="4">
        <v>42.7</v>
      </c>
      <c r="AA34" s="4">
        <v>7.91</v>
      </c>
      <c r="AB34" s="4">
        <v>3.07</v>
      </c>
      <c r="AC34" s="2">
        <v>0.449</v>
      </c>
      <c r="AD34" s="2">
        <f t="shared" si="44"/>
        <v>3.519</v>
      </c>
      <c r="AE34" s="2">
        <f t="shared" si="45"/>
        <v>0.0950000000000002</v>
      </c>
      <c r="AF34" s="4">
        <v>38.8</v>
      </c>
      <c r="AG34" s="4">
        <v>39.9</v>
      </c>
      <c r="AH34" s="4">
        <v>8.46</v>
      </c>
      <c r="AI34" s="4">
        <v>3.07</v>
      </c>
      <c r="AJ34" s="2">
        <v>0.456</v>
      </c>
      <c r="AK34" s="2">
        <f t="shared" si="46"/>
        <v>3.526</v>
      </c>
      <c r="AL34" s="2">
        <f t="shared" si="47"/>
        <v>0.0880000000000001</v>
      </c>
      <c r="AM34" s="4">
        <v>38.9</v>
      </c>
      <c r="AN34" s="4">
        <v>40</v>
      </c>
      <c r="AO34" s="4">
        <v>8.44</v>
      </c>
      <c r="AP34" s="4">
        <v>42.9</v>
      </c>
      <c r="AQ34" s="4">
        <v>3.62</v>
      </c>
      <c r="AR34" s="4">
        <f t="shared" si="48"/>
        <v>3.096</v>
      </c>
      <c r="AS34" s="4">
        <v>24.92</v>
      </c>
      <c r="AT34" s="4">
        <f t="shared" si="49"/>
        <v>24.396</v>
      </c>
      <c r="AU34" s="4">
        <v>39.96</v>
      </c>
      <c r="AV34" s="4">
        <v>3.44</v>
      </c>
      <c r="AW34" s="4">
        <f t="shared" si="50"/>
        <v>0.18</v>
      </c>
      <c r="AX34" s="4">
        <f t="shared" si="51"/>
        <v>2.991</v>
      </c>
      <c r="AY34" s="4">
        <v>24.67</v>
      </c>
      <c r="AZ34" s="4">
        <f t="shared" si="66"/>
        <v>0.25</v>
      </c>
      <c r="BA34" s="4">
        <f t="shared" si="52"/>
        <v>24.221</v>
      </c>
      <c r="BB34" s="4">
        <v>40.35</v>
      </c>
      <c r="BC34" s="4">
        <v>3.53</v>
      </c>
      <c r="BD34" s="4">
        <f t="shared" si="53"/>
        <v>0.0900000000000003</v>
      </c>
      <c r="BE34" s="4">
        <f t="shared" si="1"/>
        <v>3.074</v>
      </c>
      <c r="BF34" s="4">
        <v>24.83</v>
      </c>
      <c r="BG34" s="4">
        <f t="shared" si="54"/>
        <v>0.0900000000000034</v>
      </c>
      <c r="BH34" s="4">
        <f t="shared" si="2"/>
        <v>24.374</v>
      </c>
      <c r="BI34">
        <v>119</v>
      </c>
      <c r="BL34" s="2">
        <f t="shared" si="3"/>
        <v>7.97872340425532</v>
      </c>
      <c r="BM34" s="2">
        <f t="shared" si="4"/>
        <v>13.2835820895522</v>
      </c>
      <c r="BN34" s="2">
        <f t="shared" si="5"/>
        <v>13.2835820895522</v>
      </c>
      <c r="BO34" s="2">
        <f t="shared" si="6"/>
        <v>1.78970000000001</v>
      </c>
      <c r="BP34" s="2">
        <f t="shared" si="55"/>
        <v>4.11756531172534</v>
      </c>
      <c r="BQ34" s="2">
        <f t="shared" si="7"/>
        <v>5.90726531172535</v>
      </c>
      <c r="BR34" s="2">
        <f t="shared" si="56"/>
        <v>4.17410524831765</v>
      </c>
      <c r="BS34" s="2">
        <f t="shared" si="57"/>
        <v>5.96380524831766</v>
      </c>
      <c r="BT34" s="2">
        <f t="shared" si="8"/>
        <v>7.86713286713286</v>
      </c>
      <c r="BU34" s="2">
        <f t="shared" si="9"/>
        <v>13.2835820895522</v>
      </c>
      <c r="BV34" s="2">
        <f t="shared" si="10"/>
        <v>13.2835820895522</v>
      </c>
      <c r="BW34" s="2">
        <f t="shared" si="11"/>
        <v>1.78970000000001</v>
      </c>
      <c r="BX34" s="2">
        <f t="shared" si="12"/>
        <v>4.21068990337136</v>
      </c>
      <c r="BY34" s="2">
        <f t="shared" si="13"/>
        <v>6.00038990337137</v>
      </c>
      <c r="BZ34" s="2">
        <f t="shared" si="14"/>
        <v>8.69845360824742</v>
      </c>
      <c r="CA34" s="2">
        <f t="shared" si="15"/>
        <v>13.1503198294243</v>
      </c>
      <c r="CB34" s="2">
        <f t="shared" si="16"/>
        <v>13.1503198294243</v>
      </c>
      <c r="CC34" s="2">
        <f t="shared" si="17"/>
        <v>1.78970000000001</v>
      </c>
      <c r="CD34" s="2">
        <f t="shared" si="58"/>
        <v>3.56368695185183</v>
      </c>
      <c r="CE34" s="2">
        <f t="shared" si="18"/>
        <v>5.35338695185184</v>
      </c>
      <c r="CF34" s="2">
        <f t="shared" si="59"/>
        <v>3.69657327504524</v>
      </c>
      <c r="CG34" s="2">
        <f t="shared" si="60"/>
        <v>5.48627327504525</v>
      </c>
      <c r="CH34" s="2">
        <f t="shared" si="19"/>
        <v>8.44594594594594</v>
      </c>
      <c r="CI34" s="2">
        <f t="shared" si="20"/>
        <v>13.1503198294243</v>
      </c>
      <c r="CJ34" s="2">
        <f t="shared" si="21"/>
        <v>13.1503198294243</v>
      </c>
      <c r="CK34" s="2">
        <f t="shared" si="22"/>
        <v>1.78970000000001</v>
      </c>
      <c r="CL34" s="2">
        <f t="shared" si="23"/>
        <v>3.70488237173716</v>
      </c>
      <c r="CM34" s="2">
        <f t="shared" si="24"/>
        <v>5.49458237173717</v>
      </c>
      <c r="CN34" s="2">
        <f t="shared" si="25"/>
        <v>8.67609254498714</v>
      </c>
      <c r="CO34" s="2">
        <f t="shared" si="26"/>
        <v>13.2356076759062</v>
      </c>
      <c r="CP34" s="2">
        <f t="shared" si="27"/>
        <v>13.2356076759062</v>
      </c>
      <c r="CQ34" s="2">
        <f t="shared" si="28"/>
        <v>1.78970000000001</v>
      </c>
      <c r="CR34" s="2">
        <f t="shared" si="61"/>
        <v>3.62545495095607</v>
      </c>
      <c r="CS34" s="2">
        <f t="shared" si="29"/>
        <v>5.41515495095608</v>
      </c>
      <c r="CT34" s="2">
        <f t="shared" si="62"/>
        <v>3.76184456488993</v>
      </c>
      <c r="CU34" s="2">
        <f t="shared" si="63"/>
        <v>5.55154456488994</v>
      </c>
      <c r="CV34" s="2">
        <f t="shared" si="30"/>
        <v>8.36431226765799</v>
      </c>
      <c r="CW34" s="2">
        <f t="shared" si="31"/>
        <v>13.2356076759062</v>
      </c>
      <c r="CX34" s="2">
        <f t="shared" si="32"/>
        <v>13.2356076759062</v>
      </c>
      <c r="CY34" s="2">
        <f t="shared" si="33"/>
        <v>1.78970000000001</v>
      </c>
      <c r="CZ34" s="2">
        <f t="shared" si="34"/>
        <v>3.80900269019669</v>
      </c>
      <c r="DA34" s="2">
        <f t="shared" si="35"/>
        <v>5.5987026901967</v>
      </c>
      <c r="DB34">
        <f t="shared" si="36"/>
        <v>5.83933</v>
      </c>
      <c r="DC34">
        <f t="shared" si="37"/>
        <v>5.84173</v>
      </c>
      <c r="DD34">
        <f t="shared" si="64"/>
        <v>5.76073</v>
      </c>
      <c r="DE34">
        <f t="shared" si="38"/>
        <v>5.77633</v>
      </c>
      <c r="DF34">
        <f t="shared" si="39"/>
        <v>5.74473</v>
      </c>
      <c r="DG34">
        <f t="shared" si="40"/>
        <v>5.79513</v>
      </c>
      <c r="DH34">
        <f t="shared" si="41"/>
        <v>5.79673</v>
      </c>
    </row>
    <row r="35" spans="1:112">
      <c r="A35" t="s">
        <v>128</v>
      </c>
      <c r="B35" t="s">
        <v>129</v>
      </c>
      <c r="C35">
        <v>1</v>
      </c>
      <c r="D35">
        <v>1</v>
      </c>
      <c r="E35" s="1">
        <v>18</v>
      </c>
      <c r="F35" s="2">
        <v>0.111</v>
      </c>
      <c r="G35" s="3">
        <v>15</v>
      </c>
      <c r="H35" s="3">
        <v>10</v>
      </c>
      <c r="I35" s="3">
        <v>8</v>
      </c>
      <c r="J35">
        <v>0.1</v>
      </c>
      <c r="K35">
        <f t="shared" ref="K35:O35" si="97">LOG(1/J35)</f>
        <v>1</v>
      </c>
      <c r="L35">
        <v>1.2</v>
      </c>
      <c r="M35">
        <f t="shared" si="97"/>
        <v>-0.0791812460476248</v>
      </c>
      <c r="N35">
        <v>1.2</v>
      </c>
      <c r="O35">
        <f t="shared" si="97"/>
        <v>-0.0791812460476248</v>
      </c>
      <c r="P35" s="4">
        <v>-5.5</v>
      </c>
      <c r="Q35" s="4">
        <v>0</v>
      </c>
      <c r="R35" s="4">
        <v>0.25</v>
      </c>
      <c r="S35" s="8">
        <v>0.25</v>
      </c>
      <c r="T35" s="4">
        <v>0</v>
      </c>
      <c r="U35" s="4">
        <v>0.25</v>
      </c>
      <c r="V35" s="4">
        <v>2.93</v>
      </c>
      <c r="W35" s="2">
        <v>0.52</v>
      </c>
      <c r="X35" s="2">
        <f t="shared" ref="X35:X70" si="98">SUM(V35,W35)</f>
        <v>3.45</v>
      </c>
      <c r="Y35" s="4">
        <v>40.9</v>
      </c>
      <c r="Z35" s="4">
        <v>41.5</v>
      </c>
      <c r="AA35" s="4">
        <v>8.14</v>
      </c>
      <c r="AB35" s="4">
        <v>2.95</v>
      </c>
      <c r="AC35" s="2">
        <v>0.431</v>
      </c>
      <c r="AD35" s="2">
        <f t="shared" ref="AD35:AD70" si="99">SUM(AB35,AC35)</f>
        <v>3.381</v>
      </c>
      <c r="AE35" s="2">
        <f t="shared" ref="AE35:AE70" si="100">X35-AD35</f>
        <v>0.0689999999999999</v>
      </c>
      <c r="AF35" s="4">
        <v>34.7</v>
      </c>
      <c r="AG35" s="4">
        <v>36.4</v>
      </c>
      <c r="AH35" s="4">
        <v>9.27</v>
      </c>
      <c r="AI35" s="4">
        <v>2.97</v>
      </c>
      <c r="AJ35" s="2">
        <v>0.434</v>
      </c>
      <c r="AK35" s="2">
        <f t="shared" ref="AK35:AK70" si="101">SUM(AI35,AJ35)</f>
        <v>3.404</v>
      </c>
      <c r="AL35" s="2">
        <f t="shared" ref="AL35:AL70" si="102">X35-AK35</f>
        <v>0.0459999999999998</v>
      </c>
      <c r="AM35" s="4">
        <v>35.3</v>
      </c>
      <c r="AN35" s="4">
        <v>36.9</v>
      </c>
      <c r="AO35" s="4">
        <v>9.15</v>
      </c>
      <c r="AP35" s="4">
        <v>41.775</v>
      </c>
      <c r="AQ35" s="4">
        <v>3.7</v>
      </c>
      <c r="AR35" s="4">
        <f t="shared" ref="AR35:AR70" si="103">AQ35-W35</f>
        <v>3.18</v>
      </c>
      <c r="AS35" s="4">
        <v>26.96</v>
      </c>
      <c r="AT35" s="4">
        <f t="shared" ref="AT35:AT70" si="104">AS35-W35</f>
        <v>26.44</v>
      </c>
      <c r="AU35" s="4">
        <v>36.565</v>
      </c>
      <c r="AV35" s="4">
        <v>3.54</v>
      </c>
      <c r="AW35" s="4">
        <f t="shared" ref="AW35:AW70" si="105">AQ35-AV35</f>
        <v>0.16</v>
      </c>
      <c r="AX35" s="4">
        <f t="shared" ref="AX35:AX70" si="106">AV35-AC35</f>
        <v>3.109</v>
      </c>
      <c r="AY35" s="4">
        <v>26.93</v>
      </c>
      <c r="AZ35" s="4">
        <f t="shared" ref="AZ35:AZ70" si="107">AS35-AY35</f>
        <v>0.0300000000000011</v>
      </c>
      <c r="BA35" s="4">
        <f t="shared" ref="BA35:BA70" si="108">AY35-AC35</f>
        <v>26.499</v>
      </c>
      <c r="BB35" s="4">
        <v>37.05</v>
      </c>
      <c r="BC35" s="4">
        <v>3.43</v>
      </c>
      <c r="BD35" s="4">
        <f t="shared" ref="BD35:BD70" si="109">AQ35-BC35</f>
        <v>0.27</v>
      </c>
      <c r="BE35" s="4">
        <f t="shared" si="1"/>
        <v>2.996</v>
      </c>
      <c r="BF35" s="4">
        <v>26.9</v>
      </c>
      <c r="BG35" s="4">
        <f t="shared" ref="BG35:BG70" si="110">AS35-BF35</f>
        <v>0.0600000000000023</v>
      </c>
      <c r="BH35" s="4">
        <f t="shared" si="2"/>
        <v>26.466</v>
      </c>
      <c r="BI35">
        <v>119</v>
      </c>
      <c r="BL35" s="2">
        <f t="shared" si="3"/>
        <v>8.25183374083129</v>
      </c>
      <c r="BM35" s="2">
        <f t="shared" si="4"/>
        <v>14.3710021321962</v>
      </c>
      <c r="BN35" s="2">
        <f t="shared" si="5"/>
        <v>13.5</v>
      </c>
      <c r="BO35" s="2">
        <f t="shared" si="6"/>
        <v>1.78970000000001</v>
      </c>
      <c r="BP35" s="2">
        <f t="shared" si="55"/>
        <v>4.06522862914128</v>
      </c>
      <c r="BQ35" s="2">
        <f t="shared" si="7"/>
        <v>5.85492862914129</v>
      </c>
      <c r="BR35" s="2">
        <f t="shared" ref="BR35:BR70" si="111">0.56+AA35-((AA35^2)-((BN35^2)/4))^0.5</f>
        <v>4.15059344529421</v>
      </c>
      <c r="BS35" s="2">
        <f t="shared" ref="BS35:BS70" si="112">BR35+BO35</f>
        <v>5.94029344529422</v>
      </c>
      <c r="BT35" s="2">
        <f t="shared" si="8"/>
        <v>8.07899461400359</v>
      </c>
      <c r="BU35" s="2">
        <f t="shared" si="9"/>
        <v>14.3710021321962</v>
      </c>
      <c r="BV35" s="2">
        <f t="shared" si="10"/>
        <v>13.5</v>
      </c>
      <c r="BW35" s="2">
        <f t="shared" si="11"/>
        <v>1.78970000000001</v>
      </c>
      <c r="BX35" s="2">
        <f t="shared" si="12"/>
        <v>4.19966426212629</v>
      </c>
      <c r="BY35" s="2">
        <f t="shared" si="13"/>
        <v>5.9893642621263</v>
      </c>
      <c r="BZ35" s="2">
        <f t="shared" si="14"/>
        <v>9.72622478386167</v>
      </c>
      <c r="CA35" s="2">
        <f t="shared" si="15"/>
        <v>14.3550106609808</v>
      </c>
      <c r="CB35" s="2">
        <f t="shared" si="16"/>
        <v>13.5</v>
      </c>
      <c r="CC35" s="2">
        <f t="shared" si="17"/>
        <v>1.78970000000001</v>
      </c>
      <c r="CD35" s="2">
        <f t="shared" si="58"/>
        <v>3.28358609932246</v>
      </c>
      <c r="CE35" s="2">
        <f t="shared" si="18"/>
        <v>5.07328609932247</v>
      </c>
      <c r="CF35" s="2">
        <f t="shared" ref="CF35:CF70" si="113">0.56+AH35-((AH35^2)-((CB35^2)/4))^0.5</f>
        <v>3.4762294658998</v>
      </c>
      <c r="CG35" s="2">
        <f t="shared" ref="CG35:CG70" si="114">CF35+CC35</f>
        <v>5.26592946589981</v>
      </c>
      <c r="CH35" s="2">
        <f t="shared" si="19"/>
        <v>9.23013811021468</v>
      </c>
      <c r="CI35" s="2">
        <f t="shared" si="20"/>
        <v>14.3550106609808</v>
      </c>
      <c r="CJ35" s="2">
        <f t="shared" si="21"/>
        <v>13.5</v>
      </c>
      <c r="CK35" s="2">
        <f t="shared" si="22"/>
        <v>1.78970000000001</v>
      </c>
      <c r="CL35" s="2">
        <f t="shared" si="23"/>
        <v>3.49466755324775</v>
      </c>
      <c r="CM35" s="2">
        <f t="shared" si="24"/>
        <v>5.28436755324777</v>
      </c>
      <c r="CN35" s="2">
        <f t="shared" si="25"/>
        <v>9.56090651558073</v>
      </c>
      <c r="CO35" s="2">
        <f t="shared" si="26"/>
        <v>14.3390191897655</v>
      </c>
      <c r="CP35" s="2">
        <f t="shared" si="27"/>
        <v>13.5</v>
      </c>
      <c r="CQ35" s="2">
        <f t="shared" si="28"/>
        <v>1.78970000000001</v>
      </c>
      <c r="CR35" s="2">
        <f t="shared" si="61"/>
        <v>3.34975938974791</v>
      </c>
      <c r="CS35" s="2">
        <f t="shared" si="29"/>
        <v>5.13945938974792</v>
      </c>
      <c r="CT35" s="2">
        <f t="shared" ref="CT35:CT70" si="115">0.56+AO35-((AO35^2)-((CP35^2)/4))^0.5</f>
        <v>3.5326219154078</v>
      </c>
      <c r="CU35" s="2">
        <f t="shared" ref="CU35:CU70" si="116">CT35+CQ35</f>
        <v>5.32232191540781</v>
      </c>
      <c r="CV35" s="2">
        <f t="shared" si="30"/>
        <v>9.10931174089069</v>
      </c>
      <c r="CW35" s="2">
        <f t="shared" si="31"/>
        <v>14.3390191897655</v>
      </c>
      <c r="CX35" s="2">
        <f t="shared" si="32"/>
        <v>13.5</v>
      </c>
      <c r="CY35" s="2">
        <f t="shared" si="33"/>
        <v>1.78970000000001</v>
      </c>
      <c r="CZ35" s="2">
        <f t="shared" si="34"/>
        <v>3.55236312309693</v>
      </c>
      <c r="DA35" s="2">
        <f t="shared" si="35"/>
        <v>5.34206312309694</v>
      </c>
      <c r="DB35">
        <f t="shared" si="36"/>
        <v>5.97773</v>
      </c>
      <c r="DC35">
        <f t="shared" si="37"/>
        <v>6.07773</v>
      </c>
      <c r="DD35">
        <f t="shared" ref="DD35:DD66" si="117">DC35-F35</f>
        <v>5.96673</v>
      </c>
      <c r="DE35">
        <f t="shared" si="38"/>
        <v>5.94713</v>
      </c>
      <c r="DF35">
        <f t="shared" si="39"/>
        <v>6.01073</v>
      </c>
      <c r="DG35">
        <f t="shared" si="40"/>
        <v>5.95333</v>
      </c>
      <c r="DH35">
        <f t="shared" si="41"/>
        <v>5.96373</v>
      </c>
    </row>
    <row r="36" spans="3:112">
      <c r="C36">
        <v>1</v>
      </c>
      <c r="D36">
        <v>2</v>
      </c>
      <c r="E36" s="1">
        <v>21</v>
      </c>
      <c r="F36" s="2">
        <v>0.114</v>
      </c>
      <c r="G36" s="3">
        <v>15</v>
      </c>
      <c r="H36" s="3">
        <v>9</v>
      </c>
      <c r="I36" s="3">
        <v>9</v>
      </c>
      <c r="J36">
        <v>0.1</v>
      </c>
      <c r="K36">
        <f t="shared" ref="K36:O36" si="118">LOG(1/J36)</f>
        <v>1</v>
      </c>
      <c r="L36">
        <v>1.2</v>
      </c>
      <c r="M36">
        <f t="shared" si="118"/>
        <v>-0.0791812460476248</v>
      </c>
      <c r="N36">
        <v>1.2</v>
      </c>
      <c r="O36">
        <f t="shared" si="118"/>
        <v>-0.0791812460476248</v>
      </c>
      <c r="P36" s="4">
        <v>-5.5</v>
      </c>
      <c r="Q36" s="4">
        <v>0.5</v>
      </c>
      <c r="R36" s="4">
        <v>0.75</v>
      </c>
      <c r="S36" s="4">
        <v>-0.5</v>
      </c>
      <c r="T36" s="4">
        <v>-0.25</v>
      </c>
      <c r="U36" s="4">
        <v>0</v>
      </c>
      <c r="V36" s="4">
        <v>3.09</v>
      </c>
      <c r="W36" s="2">
        <v>0.524</v>
      </c>
      <c r="X36" s="2">
        <f t="shared" si="98"/>
        <v>3.614</v>
      </c>
      <c r="Y36" s="4">
        <v>40.9</v>
      </c>
      <c r="Z36" s="4">
        <v>41.5</v>
      </c>
      <c r="AA36" s="4">
        <v>8.14</v>
      </c>
      <c r="AB36" s="4">
        <v>3.02</v>
      </c>
      <c r="AC36" s="2">
        <v>0.427</v>
      </c>
      <c r="AD36" s="2">
        <f t="shared" si="99"/>
        <v>3.447</v>
      </c>
      <c r="AE36" s="2">
        <f t="shared" si="100"/>
        <v>0.167</v>
      </c>
      <c r="AF36" s="4">
        <v>34.7</v>
      </c>
      <c r="AG36" s="4">
        <v>36.3</v>
      </c>
      <c r="AH36" s="4">
        <v>9.29</v>
      </c>
      <c r="AI36" s="4">
        <v>2.97</v>
      </c>
      <c r="AJ36" s="2">
        <v>0.436</v>
      </c>
      <c r="AK36" s="2">
        <f t="shared" si="101"/>
        <v>3.406</v>
      </c>
      <c r="AL36" s="2">
        <f t="shared" si="102"/>
        <v>0.208</v>
      </c>
      <c r="AM36" s="4">
        <v>35.5</v>
      </c>
      <c r="AN36" s="4">
        <v>36.8</v>
      </c>
      <c r="AO36" s="4">
        <v>9.16</v>
      </c>
      <c r="AP36" s="4">
        <v>41.825</v>
      </c>
      <c r="AQ36" s="4">
        <v>3.74</v>
      </c>
      <c r="AR36" s="4">
        <f t="shared" si="103"/>
        <v>3.216</v>
      </c>
      <c r="AS36" s="4">
        <v>26.97</v>
      </c>
      <c r="AT36" s="4">
        <f t="shared" si="104"/>
        <v>26.446</v>
      </c>
      <c r="AU36" s="4">
        <v>36.77</v>
      </c>
      <c r="AV36" s="4">
        <v>3.52</v>
      </c>
      <c r="AW36" s="4">
        <f t="shared" si="105"/>
        <v>0.22</v>
      </c>
      <c r="AX36" s="4">
        <f t="shared" si="106"/>
        <v>3.093</v>
      </c>
      <c r="AY36" s="4">
        <v>26.85</v>
      </c>
      <c r="AZ36" s="4">
        <f t="shared" si="107"/>
        <v>0.119999999999997</v>
      </c>
      <c r="BA36" s="4">
        <f t="shared" si="108"/>
        <v>26.423</v>
      </c>
      <c r="BB36" s="4">
        <v>37.1</v>
      </c>
      <c r="BC36" s="4">
        <v>3.5</v>
      </c>
      <c r="BD36" s="4">
        <f t="shared" si="109"/>
        <v>0.24</v>
      </c>
      <c r="BE36" s="4">
        <f t="shared" si="1"/>
        <v>3.064</v>
      </c>
      <c r="BF36" s="4">
        <v>26.86</v>
      </c>
      <c r="BG36" s="4">
        <f t="shared" si="110"/>
        <v>0.109999999999999</v>
      </c>
      <c r="BH36" s="4">
        <f t="shared" si="2"/>
        <v>26.424</v>
      </c>
      <c r="BI36">
        <v>119</v>
      </c>
      <c r="BL36" s="2">
        <f t="shared" si="3"/>
        <v>8.25183374083129</v>
      </c>
      <c r="BM36" s="2">
        <f t="shared" si="4"/>
        <v>14.3763326226013</v>
      </c>
      <c r="BN36" s="2">
        <f t="shared" si="5"/>
        <v>13.5</v>
      </c>
      <c r="BO36" s="2">
        <f t="shared" si="6"/>
        <v>1.78970000000001</v>
      </c>
      <c r="BP36" s="2">
        <f t="shared" si="55"/>
        <v>4.06522862914128</v>
      </c>
      <c r="BQ36" s="2">
        <f t="shared" si="7"/>
        <v>5.85492862914129</v>
      </c>
      <c r="BR36" s="2">
        <f t="shared" si="111"/>
        <v>4.15059344529421</v>
      </c>
      <c r="BS36" s="2">
        <f t="shared" si="112"/>
        <v>5.94029344529422</v>
      </c>
      <c r="BT36" s="2">
        <f t="shared" si="8"/>
        <v>8.06933652121936</v>
      </c>
      <c r="BU36" s="2">
        <f t="shared" si="9"/>
        <v>14.3763326226013</v>
      </c>
      <c r="BV36" s="2">
        <f t="shared" si="10"/>
        <v>13.5</v>
      </c>
      <c r="BW36" s="2">
        <f t="shared" si="11"/>
        <v>1.78970000000001</v>
      </c>
      <c r="BX36" s="2">
        <f t="shared" si="12"/>
        <v>4.20760700747877</v>
      </c>
      <c r="BY36" s="2">
        <f t="shared" si="13"/>
        <v>5.99730700747878</v>
      </c>
      <c r="BZ36" s="2">
        <f t="shared" si="14"/>
        <v>9.72622478386167</v>
      </c>
      <c r="CA36" s="2">
        <f t="shared" si="15"/>
        <v>14.3123667377399</v>
      </c>
      <c r="CB36" s="2">
        <f t="shared" si="16"/>
        <v>13.5</v>
      </c>
      <c r="CC36" s="2">
        <f t="shared" si="17"/>
        <v>1.78970000000001</v>
      </c>
      <c r="CD36" s="2">
        <f t="shared" si="58"/>
        <v>3.28358609932246</v>
      </c>
      <c r="CE36" s="2">
        <f t="shared" si="18"/>
        <v>5.07328609932247</v>
      </c>
      <c r="CF36" s="2">
        <f t="shared" si="113"/>
        <v>3.46708530528568</v>
      </c>
      <c r="CG36" s="2">
        <f t="shared" si="114"/>
        <v>5.25678530528569</v>
      </c>
      <c r="CH36" s="2">
        <f t="shared" si="19"/>
        <v>9.17867827032907</v>
      </c>
      <c r="CI36" s="2">
        <f t="shared" si="20"/>
        <v>14.3123667377399</v>
      </c>
      <c r="CJ36" s="2">
        <f t="shared" si="21"/>
        <v>13.5</v>
      </c>
      <c r="CK36" s="2">
        <f t="shared" si="22"/>
        <v>1.78970000000001</v>
      </c>
      <c r="CL36" s="2">
        <f t="shared" si="23"/>
        <v>3.51890055804618</v>
      </c>
      <c r="CM36" s="2">
        <f t="shared" si="24"/>
        <v>5.30860055804619</v>
      </c>
      <c r="CN36" s="2">
        <f t="shared" si="25"/>
        <v>9.50704225352112</v>
      </c>
      <c r="CO36" s="2">
        <f t="shared" si="26"/>
        <v>14.317697228145</v>
      </c>
      <c r="CP36" s="2">
        <f t="shared" si="27"/>
        <v>13.5</v>
      </c>
      <c r="CQ36" s="2">
        <f t="shared" si="28"/>
        <v>1.78970000000001</v>
      </c>
      <c r="CR36" s="2">
        <f t="shared" si="61"/>
        <v>3.372167168037</v>
      </c>
      <c r="CS36" s="2">
        <f t="shared" si="29"/>
        <v>5.16186716803701</v>
      </c>
      <c r="CT36" s="2">
        <f t="shared" si="115"/>
        <v>3.52781944707682</v>
      </c>
      <c r="CU36" s="2">
        <f t="shared" si="116"/>
        <v>5.31751944707683</v>
      </c>
      <c r="CV36" s="2">
        <f t="shared" si="30"/>
        <v>9.09703504043126</v>
      </c>
      <c r="CW36" s="2">
        <f t="shared" si="31"/>
        <v>14.317697228145</v>
      </c>
      <c r="CX36" s="2">
        <f t="shared" si="32"/>
        <v>13.5</v>
      </c>
      <c r="CY36" s="2">
        <f t="shared" si="33"/>
        <v>1.78970000000001</v>
      </c>
      <c r="CZ36" s="2">
        <f t="shared" si="34"/>
        <v>3.55838383489128</v>
      </c>
      <c r="DA36" s="2">
        <f t="shared" si="35"/>
        <v>5.3480838348913</v>
      </c>
      <c r="DB36">
        <f t="shared" si="36"/>
        <v>6.04433</v>
      </c>
      <c r="DC36">
        <f t="shared" si="37"/>
        <v>6.09473</v>
      </c>
      <c r="DD36">
        <f t="shared" si="117"/>
        <v>5.98073</v>
      </c>
      <c r="DE36">
        <f t="shared" si="38"/>
        <v>5.96553</v>
      </c>
      <c r="DF36">
        <f t="shared" si="39"/>
        <v>5.99473</v>
      </c>
      <c r="DG36">
        <f t="shared" si="40"/>
        <v>5.95013</v>
      </c>
      <c r="DH36">
        <f t="shared" si="41"/>
        <v>5.98773</v>
      </c>
    </row>
    <row r="37" spans="1:112">
      <c r="A37" t="s">
        <v>130</v>
      </c>
      <c r="B37" t="s">
        <v>131</v>
      </c>
      <c r="C37">
        <v>1</v>
      </c>
      <c r="D37">
        <v>1</v>
      </c>
      <c r="E37" s="1">
        <v>21</v>
      </c>
      <c r="F37" s="2">
        <v>0.88</v>
      </c>
      <c r="G37" s="3">
        <v>16</v>
      </c>
      <c r="H37" s="3">
        <v>11</v>
      </c>
      <c r="I37" s="3">
        <v>10</v>
      </c>
      <c r="J37">
        <v>0.25</v>
      </c>
      <c r="K37">
        <f t="shared" ref="K37:O37" si="119">LOG(1/J37)</f>
        <v>0.602059991327962</v>
      </c>
      <c r="L37">
        <v>1</v>
      </c>
      <c r="M37">
        <f t="shared" si="119"/>
        <v>0</v>
      </c>
      <c r="N37">
        <v>1</v>
      </c>
      <c r="O37">
        <f t="shared" si="119"/>
        <v>0</v>
      </c>
      <c r="P37" s="4">
        <v>-3</v>
      </c>
      <c r="Q37" s="4">
        <v>0.5</v>
      </c>
      <c r="R37" s="4">
        <v>0.5</v>
      </c>
      <c r="S37" s="4">
        <v>-0.25</v>
      </c>
      <c r="T37" s="4">
        <v>-0.25</v>
      </c>
      <c r="U37" s="4">
        <v>0</v>
      </c>
      <c r="V37" s="4">
        <v>3.18</v>
      </c>
      <c r="W37" s="2">
        <v>0.552</v>
      </c>
      <c r="X37" s="2">
        <f t="shared" si="98"/>
        <v>3.732</v>
      </c>
      <c r="Y37" s="4">
        <v>42.2</v>
      </c>
      <c r="Z37" s="4">
        <v>43</v>
      </c>
      <c r="AA37" s="4">
        <v>7.85</v>
      </c>
      <c r="AB37" s="4">
        <v>3.22</v>
      </c>
      <c r="AC37" s="2">
        <v>0.484</v>
      </c>
      <c r="AD37" s="2">
        <f t="shared" si="99"/>
        <v>3.704</v>
      </c>
      <c r="AE37" s="2">
        <f t="shared" si="100"/>
        <v>0.028</v>
      </c>
      <c r="AF37" s="4">
        <v>38.5</v>
      </c>
      <c r="AG37" s="4">
        <v>40.1</v>
      </c>
      <c r="AH37" s="4">
        <v>8.41</v>
      </c>
      <c r="AI37" s="4">
        <v>3.11</v>
      </c>
      <c r="AJ37" s="2">
        <v>0.479</v>
      </c>
      <c r="AK37" s="2">
        <f t="shared" si="101"/>
        <v>3.589</v>
      </c>
      <c r="AL37" s="2">
        <f t="shared" si="102"/>
        <v>0.143</v>
      </c>
      <c r="AM37" s="4">
        <v>38.2</v>
      </c>
      <c r="AN37" s="4">
        <v>39.9</v>
      </c>
      <c r="AO37" s="4">
        <v>8.46</v>
      </c>
      <c r="AP37" s="4">
        <v>43.395</v>
      </c>
      <c r="AQ37" s="4">
        <v>3.93</v>
      </c>
      <c r="AR37" s="4">
        <f t="shared" si="103"/>
        <v>3.378</v>
      </c>
      <c r="AS37" s="4">
        <v>24.9</v>
      </c>
      <c r="AT37" s="4">
        <f t="shared" si="104"/>
        <v>24.348</v>
      </c>
      <c r="AU37" s="4">
        <v>40.3</v>
      </c>
      <c r="AV37" s="4">
        <v>3.75</v>
      </c>
      <c r="AW37" s="4">
        <f t="shared" si="105"/>
        <v>0.18</v>
      </c>
      <c r="AX37" s="4">
        <f t="shared" si="106"/>
        <v>3.266</v>
      </c>
      <c r="AY37" s="4">
        <v>24.71</v>
      </c>
      <c r="AZ37" s="4">
        <f t="shared" si="107"/>
        <v>0.189999999999998</v>
      </c>
      <c r="BA37" s="4">
        <f t="shared" si="108"/>
        <v>24.226</v>
      </c>
      <c r="BB37" s="4">
        <v>40.21</v>
      </c>
      <c r="BC37" s="4">
        <v>3.72</v>
      </c>
      <c r="BD37" s="4">
        <f t="shared" si="109"/>
        <v>0.21</v>
      </c>
      <c r="BE37" s="4">
        <f t="shared" si="1"/>
        <v>3.241</v>
      </c>
      <c r="BF37" s="4">
        <v>24.67</v>
      </c>
      <c r="BG37" s="4">
        <f t="shared" si="110"/>
        <v>0.229999999999997</v>
      </c>
      <c r="BH37" s="4">
        <f t="shared" si="2"/>
        <v>24.191</v>
      </c>
      <c r="BI37">
        <v>119</v>
      </c>
      <c r="BL37" s="2">
        <f t="shared" si="3"/>
        <v>7.99763033175355</v>
      </c>
      <c r="BM37" s="2">
        <f t="shared" si="4"/>
        <v>13.272921108742</v>
      </c>
      <c r="BN37" s="2">
        <f t="shared" si="5"/>
        <v>13.272921108742</v>
      </c>
      <c r="BO37" s="2">
        <f t="shared" si="6"/>
        <v>1.78970000000001</v>
      </c>
      <c r="BP37" s="2">
        <f t="shared" si="55"/>
        <v>4.09450561540715</v>
      </c>
      <c r="BQ37" s="2">
        <f t="shared" si="7"/>
        <v>5.88420561540716</v>
      </c>
      <c r="BR37" s="2">
        <f t="shared" si="111"/>
        <v>4.21716190268718</v>
      </c>
      <c r="BS37" s="2">
        <f t="shared" si="112"/>
        <v>6.00686190268719</v>
      </c>
      <c r="BT37" s="2">
        <f t="shared" si="8"/>
        <v>7.77739370895264</v>
      </c>
      <c r="BU37" s="2">
        <f t="shared" si="9"/>
        <v>13.272921108742</v>
      </c>
      <c r="BV37" s="2">
        <f t="shared" si="10"/>
        <v>13.272921108742</v>
      </c>
      <c r="BW37" s="2">
        <f t="shared" si="11"/>
        <v>1.78970000000001</v>
      </c>
      <c r="BX37" s="2">
        <f t="shared" si="12"/>
        <v>4.28212007893285</v>
      </c>
      <c r="BY37" s="2">
        <f t="shared" si="13"/>
        <v>6.07182007893286</v>
      </c>
      <c r="BZ37" s="2">
        <f t="shared" si="14"/>
        <v>8.76623376623376</v>
      </c>
      <c r="CA37" s="2">
        <f t="shared" si="15"/>
        <v>13.1716417910448</v>
      </c>
      <c r="CB37" s="2">
        <f t="shared" si="16"/>
        <v>13.1716417910448</v>
      </c>
      <c r="CC37" s="2">
        <f t="shared" si="17"/>
        <v>1.78970000000001</v>
      </c>
      <c r="CD37" s="2">
        <f t="shared" si="58"/>
        <v>3.54057757385958</v>
      </c>
      <c r="CE37" s="2">
        <f t="shared" si="18"/>
        <v>5.33027757385959</v>
      </c>
      <c r="CF37" s="2">
        <f t="shared" si="113"/>
        <v>3.73979320369639</v>
      </c>
      <c r="CG37" s="2">
        <f t="shared" si="114"/>
        <v>5.5294932036964</v>
      </c>
      <c r="CH37" s="2">
        <f t="shared" si="19"/>
        <v>8.37468982630273</v>
      </c>
      <c r="CI37" s="2">
        <f t="shared" si="20"/>
        <v>13.1716417910448</v>
      </c>
      <c r="CJ37" s="2">
        <f t="shared" si="21"/>
        <v>13.1716417910448</v>
      </c>
      <c r="CK37" s="2">
        <f t="shared" si="22"/>
        <v>1.78970000000001</v>
      </c>
      <c r="CL37" s="2">
        <f t="shared" si="23"/>
        <v>3.76145168961512</v>
      </c>
      <c r="CM37" s="2">
        <f t="shared" si="24"/>
        <v>5.55115168961513</v>
      </c>
      <c r="CN37" s="2">
        <f t="shared" si="25"/>
        <v>8.83507853403141</v>
      </c>
      <c r="CO37" s="2">
        <f t="shared" si="26"/>
        <v>13.1503198294243</v>
      </c>
      <c r="CP37" s="2">
        <f t="shared" si="27"/>
        <v>13.1503198294243</v>
      </c>
      <c r="CQ37" s="2">
        <f t="shared" si="28"/>
        <v>1.78970000000001</v>
      </c>
      <c r="CR37" s="2">
        <f t="shared" si="61"/>
        <v>3.49373251820883</v>
      </c>
      <c r="CS37" s="2">
        <f t="shared" si="29"/>
        <v>5.28343251820884</v>
      </c>
      <c r="CT37" s="2">
        <f t="shared" si="115"/>
        <v>3.69657327504524</v>
      </c>
      <c r="CU37" s="2">
        <f t="shared" si="116"/>
        <v>5.48627327504525</v>
      </c>
      <c r="CV37" s="2">
        <f t="shared" si="30"/>
        <v>8.39343446903755</v>
      </c>
      <c r="CW37" s="2">
        <f t="shared" si="31"/>
        <v>13.1503198294243</v>
      </c>
      <c r="CX37" s="2">
        <f t="shared" si="32"/>
        <v>13.1503198294243</v>
      </c>
      <c r="CY37" s="2">
        <f t="shared" si="33"/>
        <v>1.78970000000001</v>
      </c>
      <c r="CZ37" s="2">
        <f t="shared" si="34"/>
        <v>3.73644163005549</v>
      </c>
      <c r="DA37" s="2">
        <f t="shared" si="35"/>
        <v>5.5261416300555</v>
      </c>
      <c r="DB37">
        <f t="shared" si="36"/>
        <v>5.88453</v>
      </c>
      <c r="DC37">
        <f t="shared" si="37"/>
        <v>5.96373</v>
      </c>
      <c r="DD37">
        <f t="shared" si="117"/>
        <v>5.08373</v>
      </c>
      <c r="DE37">
        <f t="shared" si="38"/>
        <v>5.85433</v>
      </c>
      <c r="DF37">
        <f t="shared" si="39"/>
        <v>5.87273</v>
      </c>
      <c r="DG37">
        <f t="shared" si="40"/>
        <v>5.80433</v>
      </c>
      <c r="DH37">
        <f t="shared" si="41"/>
        <v>5.85673</v>
      </c>
    </row>
    <row r="38" spans="3:112">
      <c r="C38">
        <v>1</v>
      </c>
      <c r="D38">
        <v>2</v>
      </c>
      <c r="E38" s="5">
        <v>19</v>
      </c>
      <c r="F38" s="2">
        <v>0.105</v>
      </c>
      <c r="G38" s="6">
        <v>19</v>
      </c>
      <c r="H38" s="6">
        <v>13</v>
      </c>
      <c r="I38" s="6">
        <v>12</v>
      </c>
      <c r="J38">
        <v>0.2</v>
      </c>
      <c r="K38">
        <f t="shared" ref="K38:O38" si="120">LOG(1/J38)</f>
        <v>0.698970004336019</v>
      </c>
      <c r="L38" s="7">
        <v>1.2</v>
      </c>
      <c r="M38">
        <f t="shared" si="120"/>
        <v>-0.0791812460476248</v>
      </c>
      <c r="N38" s="7">
        <v>1.2</v>
      </c>
      <c r="O38">
        <f t="shared" si="120"/>
        <v>-0.0791812460476248</v>
      </c>
      <c r="P38" s="4">
        <v>-3.25</v>
      </c>
      <c r="Q38" s="4">
        <v>0.5</v>
      </c>
      <c r="R38" s="8">
        <v>0.25</v>
      </c>
      <c r="S38" s="8">
        <v>0.25</v>
      </c>
      <c r="T38" s="8">
        <v>0</v>
      </c>
      <c r="U38" s="8">
        <v>0.5</v>
      </c>
      <c r="V38" s="4">
        <v>3.35</v>
      </c>
      <c r="W38" s="2">
        <v>0.557</v>
      </c>
      <c r="X38" s="2">
        <f t="shared" si="98"/>
        <v>3.907</v>
      </c>
      <c r="Y38" s="4">
        <v>42.2</v>
      </c>
      <c r="Z38" s="4">
        <v>43.1</v>
      </c>
      <c r="AA38" s="4">
        <v>7.84</v>
      </c>
      <c r="AB38" s="4">
        <v>3.23</v>
      </c>
      <c r="AC38" s="2">
        <v>0.468</v>
      </c>
      <c r="AD38" s="2">
        <f t="shared" si="99"/>
        <v>3.698</v>
      </c>
      <c r="AE38" s="2">
        <f t="shared" si="100"/>
        <v>0.209</v>
      </c>
      <c r="AF38" s="4">
        <v>38</v>
      </c>
      <c r="AG38" s="4">
        <v>39.5</v>
      </c>
      <c r="AH38" s="4">
        <v>8.54</v>
      </c>
      <c r="AI38" s="4">
        <v>3.15</v>
      </c>
      <c r="AJ38" s="2">
        <v>0.467</v>
      </c>
      <c r="AK38" s="2">
        <f t="shared" si="101"/>
        <v>3.617</v>
      </c>
      <c r="AL38" s="2">
        <f t="shared" si="102"/>
        <v>0.29</v>
      </c>
      <c r="AM38" s="4">
        <v>37.5</v>
      </c>
      <c r="AN38" s="4">
        <v>39.2</v>
      </c>
      <c r="AO38" s="4">
        <v>8.61</v>
      </c>
      <c r="AP38" s="4">
        <v>43.2</v>
      </c>
      <c r="AQ38" s="4">
        <v>3.87</v>
      </c>
      <c r="AR38" s="4">
        <f t="shared" si="103"/>
        <v>3.313</v>
      </c>
      <c r="AS38" s="4">
        <v>25.19</v>
      </c>
      <c r="AT38" s="4">
        <f t="shared" si="104"/>
        <v>24.633</v>
      </c>
      <c r="AU38" s="4">
        <v>39.78</v>
      </c>
      <c r="AV38" s="4">
        <v>3.79</v>
      </c>
      <c r="AW38" s="4">
        <f t="shared" si="105"/>
        <v>0.0800000000000001</v>
      </c>
      <c r="AX38" s="4">
        <f t="shared" si="106"/>
        <v>3.322</v>
      </c>
      <c r="AY38" s="4">
        <v>25.08</v>
      </c>
      <c r="AZ38" s="4">
        <f t="shared" si="107"/>
        <v>0.110000000000003</v>
      </c>
      <c r="BA38" s="4">
        <f t="shared" si="108"/>
        <v>24.612</v>
      </c>
      <c r="BB38" s="4">
        <v>39.5</v>
      </c>
      <c r="BC38" s="4">
        <v>3.83</v>
      </c>
      <c r="BD38" s="4">
        <f t="shared" si="109"/>
        <v>0.04</v>
      </c>
      <c r="BE38" s="4">
        <f t="shared" si="1"/>
        <v>3.363</v>
      </c>
      <c r="BF38" s="4">
        <v>25.09</v>
      </c>
      <c r="BG38" s="4">
        <f t="shared" si="110"/>
        <v>0.100000000000001</v>
      </c>
      <c r="BH38" s="4">
        <f t="shared" si="2"/>
        <v>24.623</v>
      </c>
      <c r="BI38">
        <v>119</v>
      </c>
      <c r="BL38" s="2">
        <f t="shared" si="3"/>
        <v>7.99763033175355</v>
      </c>
      <c r="BM38" s="2">
        <f t="shared" si="4"/>
        <v>13.4275053304904</v>
      </c>
      <c r="BN38" s="2">
        <f t="shared" si="5"/>
        <v>13.4275053304904</v>
      </c>
      <c r="BO38" s="2">
        <f t="shared" si="6"/>
        <v>1.78970000000001</v>
      </c>
      <c r="BP38" s="2">
        <f t="shared" si="55"/>
        <v>4.21164182816805</v>
      </c>
      <c r="BQ38" s="2">
        <f t="shared" si="7"/>
        <v>6.00134182816806</v>
      </c>
      <c r="BR38" s="2">
        <f t="shared" si="111"/>
        <v>4.35140454602921</v>
      </c>
      <c r="BS38" s="2">
        <f t="shared" si="112"/>
        <v>6.14110454602922</v>
      </c>
      <c r="BT38" s="2">
        <f t="shared" si="8"/>
        <v>7.8125</v>
      </c>
      <c r="BU38" s="2">
        <f t="shared" si="9"/>
        <v>13.4275053304904</v>
      </c>
      <c r="BV38" s="2">
        <f t="shared" si="10"/>
        <v>13.4275053304904</v>
      </c>
      <c r="BW38" s="2">
        <f t="shared" si="11"/>
        <v>1.78970000000001</v>
      </c>
      <c r="BX38" s="2">
        <f t="shared" si="12"/>
        <v>4.37741784816471</v>
      </c>
      <c r="BY38" s="2">
        <f t="shared" si="13"/>
        <v>6.16711784816472</v>
      </c>
      <c r="BZ38" s="2">
        <f t="shared" si="14"/>
        <v>8.88157894736842</v>
      </c>
      <c r="CA38" s="2">
        <f t="shared" si="15"/>
        <v>13.3688699360341</v>
      </c>
      <c r="CB38" s="2">
        <f t="shared" si="16"/>
        <v>13.3688699360341</v>
      </c>
      <c r="CC38" s="2">
        <f t="shared" si="17"/>
        <v>1.78970000000001</v>
      </c>
      <c r="CD38" s="2">
        <f t="shared" si="58"/>
        <v>3.59343618605618</v>
      </c>
      <c r="CE38" s="2">
        <f t="shared" si="18"/>
        <v>5.38313618605619</v>
      </c>
      <c r="CF38" s="2">
        <f t="shared" si="113"/>
        <v>3.78493375785862</v>
      </c>
      <c r="CG38" s="2">
        <f t="shared" si="114"/>
        <v>5.57463375785863</v>
      </c>
      <c r="CH38" s="2">
        <f t="shared" si="19"/>
        <v>8.4841628959276</v>
      </c>
      <c r="CI38" s="2">
        <f t="shared" si="20"/>
        <v>13.3688699360341</v>
      </c>
      <c r="CJ38" s="2">
        <f t="shared" si="21"/>
        <v>13.3688699360341</v>
      </c>
      <c r="CK38" s="2">
        <f t="shared" si="22"/>
        <v>1.78970000000001</v>
      </c>
      <c r="CL38" s="2">
        <f t="shared" si="23"/>
        <v>3.81928498319266</v>
      </c>
      <c r="CM38" s="2">
        <f t="shared" si="24"/>
        <v>5.60898498319267</v>
      </c>
      <c r="CN38" s="2">
        <f t="shared" si="25"/>
        <v>9</v>
      </c>
      <c r="CO38" s="2">
        <f t="shared" si="26"/>
        <v>13.3742004264392</v>
      </c>
      <c r="CP38" s="2">
        <f t="shared" si="27"/>
        <v>13.3742004264392</v>
      </c>
      <c r="CQ38" s="2">
        <f t="shared" si="28"/>
        <v>1.78970000000001</v>
      </c>
      <c r="CR38" s="2">
        <f t="shared" si="61"/>
        <v>3.53648850433917</v>
      </c>
      <c r="CS38" s="2">
        <f t="shared" si="29"/>
        <v>5.32618850433918</v>
      </c>
      <c r="CT38" s="2">
        <f t="shared" si="115"/>
        <v>3.74645957529969</v>
      </c>
      <c r="CU38" s="2">
        <f t="shared" si="116"/>
        <v>5.5361595752997</v>
      </c>
      <c r="CV38" s="2">
        <f t="shared" si="30"/>
        <v>8.54430379746835</v>
      </c>
      <c r="CW38" s="2">
        <f t="shared" si="31"/>
        <v>13.3742004264392</v>
      </c>
      <c r="CX38" s="2">
        <f t="shared" si="32"/>
        <v>13.3742004264392</v>
      </c>
      <c r="CY38" s="2">
        <f t="shared" si="33"/>
        <v>1.78970000000001</v>
      </c>
      <c r="CZ38" s="2">
        <f t="shared" si="34"/>
        <v>3.7856744513125</v>
      </c>
      <c r="DA38" s="2">
        <f t="shared" si="35"/>
        <v>5.57537445131251</v>
      </c>
      <c r="DB38">
        <f t="shared" si="36"/>
        <v>5.98353</v>
      </c>
      <c r="DC38">
        <f t="shared" si="37"/>
        <v>5.96873</v>
      </c>
      <c r="DD38">
        <f t="shared" si="117"/>
        <v>5.86373</v>
      </c>
      <c r="DE38">
        <f t="shared" si="38"/>
        <v>5.88893</v>
      </c>
      <c r="DF38">
        <f t="shared" si="39"/>
        <v>5.92573</v>
      </c>
      <c r="DG38">
        <f t="shared" si="40"/>
        <v>5.85753</v>
      </c>
      <c r="DH38">
        <f t="shared" si="41"/>
        <v>5.94273</v>
      </c>
    </row>
    <row r="39" spans="1:112">
      <c r="A39" t="s">
        <v>132</v>
      </c>
      <c r="B39" t="s">
        <v>133</v>
      </c>
      <c r="C39">
        <v>1</v>
      </c>
      <c r="D39">
        <v>1</v>
      </c>
      <c r="E39" s="5">
        <v>19</v>
      </c>
      <c r="F39" s="2">
        <v>0.101</v>
      </c>
      <c r="G39" s="6">
        <v>19</v>
      </c>
      <c r="H39" s="6">
        <v>13</v>
      </c>
      <c r="I39" s="6">
        <v>12</v>
      </c>
      <c r="J39">
        <v>0.04</v>
      </c>
      <c r="K39">
        <f t="shared" ref="K39:O39" si="121">LOG(1/J39)</f>
        <v>1.39794000867204</v>
      </c>
      <c r="L39" s="7">
        <v>1.2</v>
      </c>
      <c r="M39">
        <f t="shared" si="121"/>
        <v>-0.0791812460476248</v>
      </c>
      <c r="N39" s="7">
        <v>1.2</v>
      </c>
      <c r="O39">
        <f t="shared" si="121"/>
        <v>-0.0791812460476248</v>
      </c>
      <c r="P39" s="4">
        <v>-4.25</v>
      </c>
      <c r="Q39" s="4">
        <v>-0.75</v>
      </c>
      <c r="R39" s="8">
        <v>0.25</v>
      </c>
      <c r="S39" s="8">
        <v>0.5</v>
      </c>
      <c r="T39" s="8">
        <v>0</v>
      </c>
      <c r="U39" s="8">
        <v>0</v>
      </c>
      <c r="V39" s="4">
        <v>3.65</v>
      </c>
      <c r="W39" s="2">
        <v>0.531</v>
      </c>
      <c r="X39" s="2">
        <f t="shared" si="98"/>
        <v>4.181</v>
      </c>
      <c r="Y39" s="4">
        <v>43</v>
      </c>
      <c r="Z39" s="4">
        <v>43.4</v>
      </c>
      <c r="AA39" s="4">
        <v>7.77</v>
      </c>
      <c r="AB39" s="4">
        <v>3.57</v>
      </c>
      <c r="AC39" s="2">
        <v>0.438</v>
      </c>
      <c r="AD39" s="2">
        <f t="shared" si="99"/>
        <v>4.008</v>
      </c>
      <c r="AE39" s="2">
        <f t="shared" si="100"/>
        <v>0.173</v>
      </c>
      <c r="AF39" s="4">
        <v>37.5</v>
      </c>
      <c r="AG39" s="4">
        <v>39</v>
      </c>
      <c r="AH39" s="4">
        <v>8.65</v>
      </c>
      <c r="AI39" s="4">
        <v>3.57</v>
      </c>
      <c r="AJ39" s="2">
        <v>0.439</v>
      </c>
      <c r="AK39" s="2">
        <f t="shared" si="101"/>
        <v>4.009</v>
      </c>
      <c r="AL39" s="2">
        <f t="shared" si="102"/>
        <v>0.172000000000001</v>
      </c>
      <c r="AM39" s="4">
        <v>37.7</v>
      </c>
      <c r="AN39" s="4">
        <v>39.3</v>
      </c>
      <c r="AO39" s="4">
        <v>8.6</v>
      </c>
      <c r="AP39" s="4">
        <v>43.815</v>
      </c>
      <c r="AQ39" s="4">
        <v>4.02</v>
      </c>
      <c r="AR39" s="4">
        <f t="shared" si="103"/>
        <v>3.489</v>
      </c>
      <c r="AS39" s="4">
        <v>25.51</v>
      </c>
      <c r="AT39" s="4">
        <f t="shared" si="104"/>
        <v>24.979</v>
      </c>
      <c r="AU39" s="4">
        <v>39.06</v>
      </c>
      <c r="AV39" s="4">
        <v>3.93</v>
      </c>
      <c r="AW39" s="4">
        <f t="shared" si="105"/>
        <v>0.0899999999999994</v>
      </c>
      <c r="AX39" s="4">
        <f t="shared" si="106"/>
        <v>3.492</v>
      </c>
      <c r="AY39" s="4">
        <v>25.27</v>
      </c>
      <c r="AZ39" s="4">
        <f t="shared" si="107"/>
        <v>0.240000000000002</v>
      </c>
      <c r="BA39" s="4">
        <f t="shared" si="108"/>
        <v>24.832</v>
      </c>
      <c r="BB39" s="4">
        <v>39.425</v>
      </c>
      <c r="BC39" s="4">
        <v>4.02</v>
      </c>
      <c r="BD39" s="4">
        <f t="shared" si="109"/>
        <v>0</v>
      </c>
      <c r="BE39" s="4">
        <f t="shared" si="1"/>
        <v>3.581</v>
      </c>
      <c r="BF39" s="4">
        <v>25.42</v>
      </c>
      <c r="BG39" s="4">
        <f t="shared" si="110"/>
        <v>0.0899999999999999</v>
      </c>
      <c r="BH39" s="4">
        <f t="shared" si="2"/>
        <v>24.981</v>
      </c>
      <c r="BI39">
        <v>119</v>
      </c>
      <c r="BL39" s="2">
        <f t="shared" si="3"/>
        <v>7.84883720930232</v>
      </c>
      <c r="BM39" s="2">
        <f t="shared" si="4"/>
        <v>13.5980810234542</v>
      </c>
      <c r="BN39" s="2">
        <f t="shared" si="5"/>
        <v>13.5</v>
      </c>
      <c r="BO39" s="2">
        <f t="shared" si="6"/>
        <v>1.78970000000001</v>
      </c>
      <c r="BP39" s="2">
        <f t="shared" si="55"/>
        <v>4.4036224162945</v>
      </c>
      <c r="BQ39" s="2">
        <f t="shared" si="7"/>
        <v>6.19332241629451</v>
      </c>
      <c r="BR39" s="2">
        <f t="shared" si="111"/>
        <v>4.4815717494021</v>
      </c>
      <c r="BS39" s="2">
        <f t="shared" si="112"/>
        <v>6.27127174940211</v>
      </c>
      <c r="BT39" s="2">
        <f t="shared" si="8"/>
        <v>7.7028414926395</v>
      </c>
      <c r="BU39" s="2">
        <f t="shared" si="9"/>
        <v>13.5980810234542</v>
      </c>
      <c r="BV39" s="2">
        <f t="shared" si="10"/>
        <v>13.5</v>
      </c>
      <c r="BW39" s="2">
        <f t="shared" si="11"/>
        <v>1.78970000000001</v>
      </c>
      <c r="BX39" s="2">
        <f t="shared" si="12"/>
        <v>4.55187570719648</v>
      </c>
      <c r="BY39" s="2">
        <f t="shared" si="13"/>
        <v>6.34157570719649</v>
      </c>
      <c r="BZ39" s="2">
        <f t="shared" si="14"/>
        <v>9</v>
      </c>
      <c r="CA39" s="2">
        <f t="shared" si="15"/>
        <v>13.4701492537313</v>
      </c>
      <c r="CB39" s="2">
        <f t="shared" si="16"/>
        <v>13.4701492537313</v>
      </c>
      <c r="CC39" s="2">
        <f t="shared" si="17"/>
        <v>1.78970000000001</v>
      </c>
      <c r="CD39" s="2">
        <f t="shared" si="58"/>
        <v>3.59017841384265</v>
      </c>
      <c r="CE39" s="2">
        <f t="shared" si="18"/>
        <v>5.37987841384266</v>
      </c>
      <c r="CF39" s="2">
        <f t="shared" si="113"/>
        <v>3.78217633203228</v>
      </c>
      <c r="CG39" s="2">
        <f t="shared" si="114"/>
        <v>5.57187633203229</v>
      </c>
      <c r="CH39" s="2">
        <f t="shared" si="19"/>
        <v>8.6405529953917</v>
      </c>
      <c r="CI39" s="2">
        <f t="shared" si="20"/>
        <v>13.4701492537313</v>
      </c>
      <c r="CJ39" s="2">
        <f t="shared" si="21"/>
        <v>13.4701492537313</v>
      </c>
      <c r="CK39" s="2">
        <f t="shared" si="22"/>
        <v>1.78970000000001</v>
      </c>
      <c r="CL39" s="2">
        <f t="shared" si="23"/>
        <v>3.78779715047104</v>
      </c>
      <c r="CM39" s="2">
        <f t="shared" si="24"/>
        <v>5.57749715047105</v>
      </c>
      <c r="CN39" s="2">
        <f t="shared" si="25"/>
        <v>8.95225464190981</v>
      </c>
      <c r="CO39" s="2">
        <f t="shared" si="26"/>
        <v>13.5501066098081</v>
      </c>
      <c r="CP39" s="2">
        <f t="shared" si="27"/>
        <v>13.5</v>
      </c>
      <c r="CQ39" s="2">
        <f t="shared" si="28"/>
        <v>1.78970000000001</v>
      </c>
      <c r="CR39" s="2">
        <f t="shared" si="61"/>
        <v>3.63174759118742</v>
      </c>
      <c r="CS39" s="2">
        <f t="shared" si="29"/>
        <v>5.42144759118743</v>
      </c>
      <c r="CT39" s="2">
        <f t="shared" si="115"/>
        <v>3.8310695256928</v>
      </c>
      <c r="CU39" s="2">
        <f t="shared" si="116"/>
        <v>5.62076952569281</v>
      </c>
      <c r="CV39" s="2">
        <f t="shared" si="30"/>
        <v>8.56055802155992</v>
      </c>
      <c r="CW39" s="2">
        <f t="shared" si="31"/>
        <v>13.5501066098081</v>
      </c>
      <c r="CX39" s="2">
        <f t="shared" si="32"/>
        <v>13.5</v>
      </c>
      <c r="CY39" s="2">
        <f t="shared" si="33"/>
        <v>1.78970000000001</v>
      </c>
      <c r="CZ39" s="2">
        <f t="shared" si="34"/>
        <v>3.85551731511767</v>
      </c>
      <c r="DA39" s="2">
        <f t="shared" si="35"/>
        <v>5.64521731511768</v>
      </c>
      <c r="DB39">
        <f t="shared" si="36"/>
        <v>6.12513</v>
      </c>
      <c r="DC39">
        <f t="shared" si="37"/>
        <v>6.06073</v>
      </c>
      <c r="DD39">
        <f t="shared" si="117"/>
        <v>5.95973</v>
      </c>
      <c r="DE39">
        <f t="shared" si="38"/>
        <v>6.03193</v>
      </c>
      <c r="DF39">
        <f t="shared" si="39"/>
        <v>6.00073</v>
      </c>
      <c r="DG39">
        <f t="shared" si="40"/>
        <v>6.04733</v>
      </c>
      <c r="DH39">
        <f t="shared" si="41"/>
        <v>6.05173</v>
      </c>
    </row>
    <row r="40" spans="3:112">
      <c r="C40">
        <v>1</v>
      </c>
      <c r="D40">
        <v>2</v>
      </c>
      <c r="E40" s="1">
        <v>33</v>
      </c>
      <c r="F40" s="2">
        <v>0.103</v>
      </c>
      <c r="G40" s="3">
        <v>19</v>
      </c>
      <c r="H40" s="3">
        <v>18</v>
      </c>
      <c r="I40" s="3">
        <v>11</v>
      </c>
      <c r="J40">
        <v>0.04</v>
      </c>
      <c r="K40">
        <f t="shared" ref="K40:O40" si="122">LOG(1/J40)</f>
        <v>1.39794000867204</v>
      </c>
      <c r="L40">
        <v>1</v>
      </c>
      <c r="M40">
        <f t="shared" si="122"/>
        <v>0</v>
      </c>
      <c r="N40">
        <v>1.2</v>
      </c>
      <c r="O40">
        <f t="shared" si="122"/>
        <v>-0.0791812460476248</v>
      </c>
      <c r="P40" s="4">
        <v>-4</v>
      </c>
      <c r="Q40" s="4">
        <v>-0.5</v>
      </c>
      <c r="R40" s="4">
        <v>0.25</v>
      </c>
      <c r="S40" s="8">
        <v>-0.5</v>
      </c>
      <c r="T40" s="4">
        <v>-0.5</v>
      </c>
      <c r="U40" s="4">
        <v>0</v>
      </c>
      <c r="V40" s="4">
        <v>3.71</v>
      </c>
      <c r="W40" s="2">
        <v>0.528</v>
      </c>
      <c r="X40" s="2">
        <f t="shared" si="98"/>
        <v>4.238</v>
      </c>
      <c r="Y40" s="4">
        <v>43</v>
      </c>
      <c r="Z40" s="4">
        <v>43.5</v>
      </c>
      <c r="AA40" s="4">
        <v>7.76</v>
      </c>
      <c r="AB40" s="4">
        <v>3.56</v>
      </c>
      <c r="AC40" s="2">
        <v>0.44</v>
      </c>
      <c r="AD40" s="2">
        <f t="shared" si="99"/>
        <v>4</v>
      </c>
      <c r="AE40" s="2">
        <f t="shared" si="100"/>
        <v>0.238</v>
      </c>
      <c r="AF40" s="4">
        <v>38</v>
      </c>
      <c r="AG40" s="4">
        <v>39.3</v>
      </c>
      <c r="AH40" s="4">
        <v>8.58</v>
      </c>
      <c r="AI40" s="4">
        <v>3.6</v>
      </c>
      <c r="AJ40" s="2">
        <v>0.439</v>
      </c>
      <c r="AK40" s="2">
        <f t="shared" si="101"/>
        <v>4.039</v>
      </c>
      <c r="AL40" s="2">
        <f t="shared" si="102"/>
        <v>0.199</v>
      </c>
      <c r="AM40" s="4">
        <v>38.3</v>
      </c>
      <c r="AN40" s="4">
        <v>39.6</v>
      </c>
      <c r="AO40" s="4">
        <v>8.52</v>
      </c>
      <c r="AP40" s="4">
        <v>44.49</v>
      </c>
      <c r="AQ40" s="4">
        <v>4.09</v>
      </c>
      <c r="AR40" s="4">
        <f t="shared" si="103"/>
        <v>3.562</v>
      </c>
      <c r="AS40" s="4">
        <v>25.38</v>
      </c>
      <c r="AT40" s="4">
        <f t="shared" si="104"/>
        <v>24.852</v>
      </c>
      <c r="AU40" s="4">
        <v>39.525</v>
      </c>
      <c r="AV40" s="4">
        <v>4</v>
      </c>
      <c r="AW40" s="4">
        <f t="shared" si="105"/>
        <v>0.0899999999999999</v>
      </c>
      <c r="AX40" s="4">
        <f t="shared" si="106"/>
        <v>3.56</v>
      </c>
      <c r="AY40" s="4">
        <v>25.24</v>
      </c>
      <c r="AZ40" s="4">
        <f t="shared" si="107"/>
        <v>0.140000000000001</v>
      </c>
      <c r="BA40" s="4">
        <f t="shared" si="108"/>
        <v>24.8</v>
      </c>
      <c r="BB40" s="4">
        <v>39.81</v>
      </c>
      <c r="BC40" s="4">
        <v>3.96</v>
      </c>
      <c r="BD40" s="4">
        <f t="shared" si="109"/>
        <v>0.13</v>
      </c>
      <c r="BE40" s="4">
        <f t="shared" si="1"/>
        <v>3.521</v>
      </c>
      <c r="BF40" s="4">
        <v>25.32</v>
      </c>
      <c r="BG40" s="4">
        <f t="shared" si="110"/>
        <v>0.0599999999999987</v>
      </c>
      <c r="BH40" s="4">
        <f t="shared" si="2"/>
        <v>24.881</v>
      </c>
      <c r="BI40">
        <v>119</v>
      </c>
      <c r="BL40" s="2">
        <f t="shared" si="3"/>
        <v>7.84883720930232</v>
      </c>
      <c r="BM40" s="2">
        <f t="shared" si="4"/>
        <v>13.5287846481876</v>
      </c>
      <c r="BN40" s="2">
        <f t="shared" si="5"/>
        <v>13.5</v>
      </c>
      <c r="BO40" s="2">
        <f t="shared" si="6"/>
        <v>1.78970000000001</v>
      </c>
      <c r="BP40" s="2">
        <f t="shared" si="55"/>
        <v>4.4036224162945</v>
      </c>
      <c r="BQ40" s="2">
        <f t="shared" si="7"/>
        <v>6.19332241629451</v>
      </c>
      <c r="BR40" s="2">
        <f t="shared" si="111"/>
        <v>4.49180199049213</v>
      </c>
      <c r="BS40" s="2">
        <f t="shared" si="112"/>
        <v>6.28150199049214</v>
      </c>
      <c r="BT40" s="2">
        <f t="shared" si="8"/>
        <v>7.58597437626433</v>
      </c>
      <c r="BU40" s="2">
        <f t="shared" si="9"/>
        <v>13.5287846481876</v>
      </c>
      <c r="BV40" s="2">
        <f t="shared" si="10"/>
        <v>13.5</v>
      </c>
      <c r="BW40" s="2">
        <f t="shared" si="11"/>
        <v>1.78970000000001</v>
      </c>
      <c r="BX40" s="2">
        <f t="shared" si="12"/>
        <v>4.68410967103119</v>
      </c>
      <c r="BY40" s="2">
        <f t="shared" si="13"/>
        <v>6.4738096710312</v>
      </c>
      <c r="BZ40" s="2">
        <f t="shared" si="14"/>
        <v>8.88157894736842</v>
      </c>
      <c r="CA40" s="2">
        <f t="shared" si="15"/>
        <v>13.454157782516</v>
      </c>
      <c r="CB40" s="2">
        <f t="shared" si="16"/>
        <v>13.454157782516</v>
      </c>
      <c r="CC40" s="2">
        <f t="shared" si="17"/>
        <v>1.78970000000001</v>
      </c>
      <c r="CD40" s="2">
        <f t="shared" si="58"/>
        <v>3.64253987273468</v>
      </c>
      <c r="CE40" s="2">
        <f t="shared" si="18"/>
        <v>5.43223987273469</v>
      </c>
      <c r="CF40" s="2">
        <f t="shared" si="113"/>
        <v>3.81432543326284</v>
      </c>
      <c r="CG40" s="2">
        <f t="shared" si="114"/>
        <v>5.60402543326285</v>
      </c>
      <c r="CH40" s="2">
        <f t="shared" si="19"/>
        <v>8.53889943074003</v>
      </c>
      <c r="CI40" s="2">
        <f t="shared" si="20"/>
        <v>13.454157782516</v>
      </c>
      <c r="CJ40" s="2">
        <f t="shared" si="21"/>
        <v>13.454157782516</v>
      </c>
      <c r="CK40" s="2">
        <f t="shared" si="22"/>
        <v>1.78970000000001</v>
      </c>
      <c r="CL40" s="2">
        <f t="shared" si="23"/>
        <v>3.83969672699457</v>
      </c>
      <c r="CM40" s="2">
        <f t="shared" si="24"/>
        <v>5.62939672699458</v>
      </c>
      <c r="CN40" s="2">
        <f t="shared" si="25"/>
        <v>8.81201044386423</v>
      </c>
      <c r="CO40" s="2">
        <f t="shared" si="26"/>
        <v>13.4968017057569</v>
      </c>
      <c r="CP40" s="2">
        <f t="shared" si="27"/>
        <v>13.4968017057569</v>
      </c>
      <c r="CQ40" s="2">
        <f t="shared" si="28"/>
        <v>1.78970000000001</v>
      </c>
      <c r="CR40" s="2">
        <f t="shared" si="61"/>
        <v>3.70538764084995</v>
      </c>
      <c r="CS40" s="2">
        <f t="shared" si="29"/>
        <v>5.49508764084996</v>
      </c>
      <c r="CT40" s="2">
        <f t="shared" si="115"/>
        <v>3.87908797143526</v>
      </c>
      <c r="CU40" s="2">
        <f t="shared" si="116"/>
        <v>5.66878797143527</v>
      </c>
      <c r="CV40" s="2">
        <f t="shared" si="30"/>
        <v>8.47776940467219</v>
      </c>
      <c r="CW40" s="2">
        <f t="shared" si="31"/>
        <v>13.4968017057569</v>
      </c>
      <c r="CX40" s="2">
        <f t="shared" si="32"/>
        <v>13.4968017057569</v>
      </c>
      <c r="CY40" s="2">
        <f t="shared" si="33"/>
        <v>1.78970000000001</v>
      </c>
      <c r="CZ40" s="2">
        <f t="shared" si="34"/>
        <v>3.90633100908903</v>
      </c>
      <c r="DA40" s="2">
        <f t="shared" si="35"/>
        <v>5.69603100908904</v>
      </c>
      <c r="DB40">
        <f t="shared" si="36"/>
        <v>6.13493</v>
      </c>
      <c r="DC40">
        <f t="shared" si="37"/>
        <v>6.07573</v>
      </c>
      <c r="DD40">
        <f t="shared" si="117"/>
        <v>5.97273</v>
      </c>
      <c r="DE40">
        <f t="shared" si="38"/>
        <v>6.02573</v>
      </c>
      <c r="DF40">
        <f t="shared" si="39"/>
        <v>6.02573</v>
      </c>
      <c r="DG40">
        <f t="shared" si="40"/>
        <v>6.04933</v>
      </c>
      <c r="DH40">
        <f t="shared" si="41"/>
        <v>6.01773</v>
      </c>
    </row>
    <row r="41" spans="1:112">
      <c r="A41" t="s">
        <v>134</v>
      </c>
      <c r="B41" t="s">
        <v>135</v>
      </c>
      <c r="C41">
        <v>2</v>
      </c>
      <c r="D41">
        <v>1</v>
      </c>
      <c r="E41" s="1">
        <v>33</v>
      </c>
      <c r="F41" s="2">
        <v>0.13</v>
      </c>
      <c r="G41" s="3">
        <v>20</v>
      </c>
      <c r="H41" s="3">
        <v>19</v>
      </c>
      <c r="I41" s="3">
        <v>12</v>
      </c>
      <c r="J41">
        <v>0.12</v>
      </c>
      <c r="K41">
        <f t="shared" ref="K41:O41" si="123">LOG(1/J41)</f>
        <v>0.920818753952375</v>
      </c>
      <c r="L41">
        <v>1.2</v>
      </c>
      <c r="M41">
        <f t="shared" si="123"/>
        <v>-0.0791812460476248</v>
      </c>
      <c r="N41">
        <v>1.2</v>
      </c>
      <c r="O41">
        <f t="shared" si="123"/>
        <v>-0.0791812460476248</v>
      </c>
      <c r="P41" s="4">
        <v>-5</v>
      </c>
      <c r="Q41" s="4">
        <v>-0.25</v>
      </c>
      <c r="R41" s="4">
        <v>-0.5</v>
      </c>
      <c r="S41" s="8">
        <v>-0.5</v>
      </c>
      <c r="T41" s="4">
        <v>-0.5</v>
      </c>
      <c r="U41" s="4">
        <v>0.25</v>
      </c>
      <c r="V41" s="4">
        <v>3.29</v>
      </c>
      <c r="W41" s="2">
        <v>0.579</v>
      </c>
      <c r="X41" s="2">
        <f t="shared" si="98"/>
        <v>3.869</v>
      </c>
      <c r="Y41" s="4">
        <v>42</v>
      </c>
      <c r="Z41" s="4">
        <v>42.8</v>
      </c>
      <c r="AA41" s="4">
        <v>7.88</v>
      </c>
      <c r="AB41" s="4">
        <v>3.35</v>
      </c>
      <c r="AC41" s="2">
        <v>0.486</v>
      </c>
      <c r="AD41" s="2">
        <f t="shared" si="99"/>
        <v>3.836</v>
      </c>
      <c r="AE41" s="2">
        <f t="shared" si="100"/>
        <v>0.0329999999999995</v>
      </c>
      <c r="AF41" s="4">
        <v>37</v>
      </c>
      <c r="AG41" s="4">
        <v>38.5</v>
      </c>
      <c r="AH41" s="4">
        <v>8.76</v>
      </c>
      <c r="AI41" s="4">
        <v>3.33</v>
      </c>
      <c r="AJ41" s="2">
        <v>0.483</v>
      </c>
      <c r="AK41" s="2">
        <f t="shared" si="101"/>
        <v>3.813</v>
      </c>
      <c r="AL41" s="2">
        <f t="shared" si="102"/>
        <v>0.0559999999999996</v>
      </c>
      <c r="AM41" s="4">
        <v>37.2</v>
      </c>
      <c r="AN41" s="4">
        <v>38.8</v>
      </c>
      <c r="AO41" s="4">
        <v>8.7</v>
      </c>
      <c r="AP41" s="4">
        <v>43.28</v>
      </c>
      <c r="AQ41" s="4">
        <v>3.96</v>
      </c>
      <c r="AR41" s="4">
        <f t="shared" si="103"/>
        <v>3.381</v>
      </c>
      <c r="AS41" s="4">
        <v>26.15</v>
      </c>
      <c r="AT41" s="4">
        <f t="shared" si="104"/>
        <v>25.571</v>
      </c>
      <c r="AU41" s="4">
        <v>38.685</v>
      </c>
      <c r="AV41" s="4">
        <v>3.88</v>
      </c>
      <c r="AW41" s="4">
        <f t="shared" si="105"/>
        <v>0.0800000000000001</v>
      </c>
      <c r="AX41" s="4">
        <f t="shared" si="106"/>
        <v>3.394</v>
      </c>
      <c r="AY41" s="4">
        <v>26.01</v>
      </c>
      <c r="AZ41" s="4">
        <f t="shared" si="107"/>
        <v>0.139999999999997</v>
      </c>
      <c r="BA41" s="4">
        <f t="shared" si="108"/>
        <v>25.524</v>
      </c>
      <c r="BB41" s="4">
        <v>38.845</v>
      </c>
      <c r="BC41" s="4">
        <v>3.76</v>
      </c>
      <c r="BD41" s="4">
        <f t="shared" si="109"/>
        <v>0.2</v>
      </c>
      <c r="BE41" s="4">
        <f t="shared" si="1"/>
        <v>3.277</v>
      </c>
      <c r="BF41" s="4">
        <v>26.02</v>
      </c>
      <c r="BG41" s="4">
        <f t="shared" si="110"/>
        <v>0.129999999999999</v>
      </c>
      <c r="BH41" s="4">
        <f t="shared" si="2"/>
        <v>25.537</v>
      </c>
      <c r="BI41">
        <v>119</v>
      </c>
      <c r="BL41" s="2">
        <f t="shared" si="3"/>
        <v>8.03571428571428</v>
      </c>
      <c r="BM41" s="2">
        <f t="shared" si="4"/>
        <v>13.9392324093817</v>
      </c>
      <c r="BN41" s="2">
        <f t="shared" si="5"/>
        <v>13.5</v>
      </c>
      <c r="BO41" s="2">
        <f t="shared" si="6"/>
        <v>1.78970000000001</v>
      </c>
      <c r="BP41" s="2">
        <f t="shared" si="55"/>
        <v>4.23564501084805</v>
      </c>
      <c r="BQ41" s="2">
        <f t="shared" si="7"/>
        <v>6.02534501084806</v>
      </c>
      <c r="BR41" s="2">
        <f t="shared" si="111"/>
        <v>4.37405607515303</v>
      </c>
      <c r="BS41" s="2">
        <f t="shared" si="112"/>
        <v>6.16375607515304</v>
      </c>
      <c r="BT41" s="2">
        <f t="shared" si="8"/>
        <v>7.79805914972273</v>
      </c>
      <c r="BU41" s="2">
        <f t="shared" si="9"/>
        <v>13.9392324093817</v>
      </c>
      <c r="BV41" s="2">
        <f t="shared" si="10"/>
        <v>13.5</v>
      </c>
      <c r="BW41" s="2">
        <f t="shared" si="11"/>
        <v>1.78970000000001</v>
      </c>
      <c r="BX41" s="2">
        <f t="shared" si="12"/>
        <v>4.45328943787359</v>
      </c>
      <c r="BY41" s="2">
        <f t="shared" si="13"/>
        <v>6.2429894378736</v>
      </c>
      <c r="BZ41" s="2">
        <f t="shared" si="14"/>
        <v>9.12162162162162</v>
      </c>
      <c r="CA41" s="2">
        <f t="shared" si="15"/>
        <v>13.86460554371</v>
      </c>
      <c r="CB41" s="2">
        <f t="shared" si="16"/>
        <v>13.5</v>
      </c>
      <c r="CC41" s="2">
        <f t="shared" si="17"/>
        <v>1.78970000000001</v>
      </c>
      <c r="CD41" s="2">
        <f t="shared" si="58"/>
        <v>3.54635626403235</v>
      </c>
      <c r="CE41" s="2">
        <f t="shared" si="18"/>
        <v>5.33605626403236</v>
      </c>
      <c r="CF41" s="2">
        <f t="shared" si="113"/>
        <v>3.73653333492533</v>
      </c>
      <c r="CG41" s="2">
        <f t="shared" si="114"/>
        <v>5.52623333492535</v>
      </c>
      <c r="CH41" s="2">
        <f t="shared" si="19"/>
        <v>8.72431174873982</v>
      </c>
      <c r="CI41" s="2">
        <f t="shared" si="20"/>
        <v>13.86460554371</v>
      </c>
      <c r="CJ41" s="2">
        <f t="shared" si="21"/>
        <v>13.5</v>
      </c>
      <c r="CK41" s="2">
        <f t="shared" si="22"/>
        <v>1.78970000000001</v>
      </c>
      <c r="CL41" s="2">
        <f t="shared" si="23"/>
        <v>3.75700539851825</v>
      </c>
      <c r="CM41" s="2">
        <f t="shared" si="24"/>
        <v>5.54670539851827</v>
      </c>
      <c r="CN41" s="2">
        <f t="shared" si="25"/>
        <v>9.07258064516129</v>
      </c>
      <c r="CO41" s="2">
        <f t="shared" si="26"/>
        <v>13.8699360341151</v>
      </c>
      <c r="CP41" s="2">
        <f t="shared" si="27"/>
        <v>13.5</v>
      </c>
      <c r="CQ41" s="2">
        <f t="shared" si="28"/>
        <v>1.78970000000001</v>
      </c>
      <c r="CR41" s="2">
        <f t="shared" si="61"/>
        <v>3.57046718837452</v>
      </c>
      <c r="CS41" s="2">
        <f t="shared" si="29"/>
        <v>5.36016718837453</v>
      </c>
      <c r="CT41" s="2">
        <f t="shared" si="115"/>
        <v>3.77114766094041</v>
      </c>
      <c r="CU41" s="2">
        <f t="shared" si="116"/>
        <v>5.56084766094042</v>
      </c>
      <c r="CV41" s="2">
        <f t="shared" si="30"/>
        <v>8.68837688248166</v>
      </c>
      <c r="CW41" s="2">
        <f t="shared" si="31"/>
        <v>13.8699360341151</v>
      </c>
      <c r="CX41" s="2">
        <f t="shared" si="32"/>
        <v>13.5</v>
      </c>
      <c r="CY41" s="2">
        <f t="shared" si="33"/>
        <v>1.78970000000001</v>
      </c>
      <c r="CZ41" s="2">
        <f t="shared" si="34"/>
        <v>3.7779662167234</v>
      </c>
      <c r="DA41" s="2">
        <f t="shared" si="35"/>
        <v>5.56766621672341</v>
      </c>
      <c r="DB41">
        <f t="shared" si="36"/>
        <v>6.06433</v>
      </c>
      <c r="DC41">
        <f t="shared" si="37"/>
        <v>6.10073</v>
      </c>
      <c r="DD41">
        <f t="shared" si="117"/>
        <v>5.97073</v>
      </c>
      <c r="DE41">
        <f t="shared" si="38"/>
        <v>6.03713</v>
      </c>
      <c r="DF41">
        <f t="shared" si="39"/>
        <v>6.05473</v>
      </c>
      <c r="DG41">
        <f t="shared" si="40"/>
        <v>6.02893</v>
      </c>
      <c r="DH41">
        <f t="shared" si="41"/>
        <v>6.00773</v>
      </c>
    </row>
    <row r="42" spans="3:112">
      <c r="C42">
        <v>2</v>
      </c>
      <c r="D42">
        <v>2</v>
      </c>
      <c r="E42" s="1">
        <v>20</v>
      </c>
      <c r="F42" s="2">
        <v>0.113</v>
      </c>
      <c r="G42" s="3">
        <v>12</v>
      </c>
      <c r="H42" s="3">
        <v>7</v>
      </c>
      <c r="I42" s="3">
        <v>8</v>
      </c>
      <c r="J42">
        <v>0.12</v>
      </c>
      <c r="K42">
        <f t="shared" ref="K42:O42" si="124">LOG(1/J42)</f>
        <v>0.920818753952375</v>
      </c>
      <c r="L42">
        <v>1</v>
      </c>
      <c r="M42">
        <f t="shared" si="124"/>
        <v>0</v>
      </c>
      <c r="N42">
        <v>1.2</v>
      </c>
      <c r="O42">
        <f t="shared" si="124"/>
        <v>-0.0791812460476248</v>
      </c>
      <c r="P42" s="4">
        <v>-4</v>
      </c>
      <c r="Q42" s="4">
        <v>-0.25</v>
      </c>
      <c r="R42" s="4">
        <v>0.25</v>
      </c>
      <c r="S42" s="8">
        <v>0.25</v>
      </c>
      <c r="T42" s="4">
        <v>0.25</v>
      </c>
      <c r="U42" s="4">
        <v>0.25</v>
      </c>
      <c r="V42" s="4">
        <v>3.27</v>
      </c>
      <c r="W42" s="2">
        <v>0.593</v>
      </c>
      <c r="X42" s="2">
        <f t="shared" si="98"/>
        <v>3.863</v>
      </c>
      <c r="Y42" s="4">
        <v>42.5</v>
      </c>
      <c r="Z42" s="4">
        <v>43.1</v>
      </c>
      <c r="AA42" s="4">
        <v>7.84</v>
      </c>
      <c r="AB42" s="4">
        <v>3.31</v>
      </c>
      <c r="AC42" s="2">
        <v>0.492</v>
      </c>
      <c r="AD42" s="2">
        <f t="shared" si="99"/>
        <v>3.802</v>
      </c>
      <c r="AE42" s="2">
        <f t="shared" si="100"/>
        <v>0.0609999999999999</v>
      </c>
      <c r="AF42" s="4">
        <v>37.2</v>
      </c>
      <c r="AG42" s="4">
        <v>39</v>
      </c>
      <c r="AH42" s="4">
        <v>8.66</v>
      </c>
      <c r="AI42" s="4">
        <v>3.19</v>
      </c>
      <c r="AJ42" s="2">
        <v>0.488</v>
      </c>
      <c r="AK42" s="2">
        <f t="shared" si="101"/>
        <v>3.678</v>
      </c>
      <c r="AL42" s="2">
        <f t="shared" si="102"/>
        <v>0.185</v>
      </c>
      <c r="AM42" s="4">
        <v>37.5</v>
      </c>
      <c r="AN42" s="4">
        <v>39</v>
      </c>
      <c r="AO42" s="4">
        <v>8.65</v>
      </c>
      <c r="AP42" s="4">
        <v>42.77</v>
      </c>
      <c r="AQ42" s="4">
        <v>3.94</v>
      </c>
      <c r="AR42" s="4">
        <f t="shared" si="103"/>
        <v>3.347</v>
      </c>
      <c r="AS42" s="4">
        <v>25.73</v>
      </c>
      <c r="AT42" s="4">
        <f t="shared" si="104"/>
        <v>25.137</v>
      </c>
      <c r="AU42" s="4">
        <v>38.98</v>
      </c>
      <c r="AV42" s="4">
        <v>3.8</v>
      </c>
      <c r="AW42" s="4">
        <f t="shared" si="105"/>
        <v>0.14</v>
      </c>
      <c r="AX42" s="4">
        <f t="shared" si="106"/>
        <v>3.308</v>
      </c>
      <c r="AY42" s="4">
        <v>25.57</v>
      </c>
      <c r="AZ42" s="4">
        <f t="shared" si="107"/>
        <v>0.16</v>
      </c>
      <c r="BA42" s="4">
        <f t="shared" si="108"/>
        <v>25.078</v>
      </c>
      <c r="BB42" s="4">
        <v>38.975</v>
      </c>
      <c r="BC42" s="4">
        <v>3.78</v>
      </c>
      <c r="BD42" s="4">
        <f t="shared" si="109"/>
        <v>0.16</v>
      </c>
      <c r="BE42" s="4">
        <f t="shared" si="1"/>
        <v>3.292</v>
      </c>
      <c r="BF42" s="4">
        <v>25.59</v>
      </c>
      <c r="BG42" s="4">
        <f t="shared" si="110"/>
        <v>0.140000000000001</v>
      </c>
      <c r="BH42" s="4">
        <f t="shared" si="2"/>
        <v>25.102</v>
      </c>
      <c r="BI42">
        <v>119</v>
      </c>
      <c r="BL42" s="2">
        <f t="shared" si="3"/>
        <v>7.94117647058823</v>
      </c>
      <c r="BM42" s="2">
        <f t="shared" si="4"/>
        <v>13.7153518123667</v>
      </c>
      <c r="BN42" s="2">
        <f t="shared" si="5"/>
        <v>13.5</v>
      </c>
      <c r="BO42" s="2">
        <f t="shared" si="6"/>
        <v>1.78970000000001</v>
      </c>
      <c r="BP42" s="2">
        <f t="shared" si="55"/>
        <v>4.3179021863673</v>
      </c>
      <c r="BQ42" s="2">
        <f t="shared" si="7"/>
        <v>6.10760218636731</v>
      </c>
      <c r="BR42" s="2">
        <f t="shared" si="111"/>
        <v>4.41213089482616</v>
      </c>
      <c r="BS42" s="2">
        <f t="shared" si="112"/>
        <v>6.20183089482617</v>
      </c>
      <c r="BT42" s="2">
        <f t="shared" si="8"/>
        <v>7.89104512508768</v>
      </c>
      <c r="BU42" s="2">
        <f t="shared" si="9"/>
        <v>13.7153518123667</v>
      </c>
      <c r="BV42" s="2">
        <f t="shared" si="10"/>
        <v>13.5</v>
      </c>
      <c r="BW42" s="2">
        <f t="shared" si="11"/>
        <v>1.78970000000001</v>
      </c>
      <c r="BX42" s="2">
        <f t="shared" si="12"/>
        <v>4.36373633247487</v>
      </c>
      <c r="BY42" s="2">
        <f t="shared" si="13"/>
        <v>6.15343633247488</v>
      </c>
      <c r="BZ42" s="2">
        <f t="shared" si="14"/>
        <v>9.07258064516129</v>
      </c>
      <c r="CA42" s="2">
        <f t="shared" si="15"/>
        <v>13.6300639658849</v>
      </c>
      <c r="CB42" s="2">
        <f t="shared" si="16"/>
        <v>13.5</v>
      </c>
      <c r="CC42" s="2">
        <f t="shared" si="17"/>
        <v>1.78970000000001</v>
      </c>
      <c r="CD42" s="2">
        <f t="shared" si="58"/>
        <v>3.57046718837452</v>
      </c>
      <c r="CE42" s="2">
        <f t="shared" si="18"/>
        <v>5.36016718837453</v>
      </c>
      <c r="CF42" s="2">
        <f t="shared" si="113"/>
        <v>3.79477189419652</v>
      </c>
      <c r="CG42" s="2">
        <f t="shared" si="114"/>
        <v>5.58447189419653</v>
      </c>
      <c r="CH42" s="2">
        <f t="shared" si="19"/>
        <v>8.65828630066701</v>
      </c>
      <c r="CI42" s="2">
        <f t="shared" si="20"/>
        <v>13.6300639658849</v>
      </c>
      <c r="CJ42" s="2">
        <f t="shared" si="21"/>
        <v>13.5</v>
      </c>
      <c r="CK42" s="2">
        <f t="shared" si="22"/>
        <v>1.78970000000001</v>
      </c>
      <c r="CL42" s="2">
        <f t="shared" si="23"/>
        <v>3.79579410018226</v>
      </c>
      <c r="CM42" s="2">
        <f t="shared" si="24"/>
        <v>5.58549410018227</v>
      </c>
      <c r="CN42" s="2">
        <f t="shared" si="25"/>
        <v>9</v>
      </c>
      <c r="CO42" s="2">
        <f t="shared" si="26"/>
        <v>13.6407249466951</v>
      </c>
      <c r="CP42" s="2">
        <f t="shared" si="27"/>
        <v>13.5</v>
      </c>
      <c r="CQ42" s="2">
        <f t="shared" si="28"/>
        <v>1.78970000000001</v>
      </c>
      <c r="CR42" s="2">
        <f t="shared" si="61"/>
        <v>3.60705955010467</v>
      </c>
      <c r="CS42" s="2">
        <f t="shared" si="29"/>
        <v>5.39675955010468</v>
      </c>
      <c r="CT42" s="2">
        <f t="shared" si="115"/>
        <v>3.80074866548059</v>
      </c>
      <c r="CU42" s="2">
        <f t="shared" si="116"/>
        <v>5.5904486654806</v>
      </c>
      <c r="CV42" s="2">
        <f t="shared" si="30"/>
        <v>8.65939704939063</v>
      </c>
      <c r="CW42" s="2">
        <f t="shared" si="31"/>
        <v>13.6407249466951</v>
      </c>
      <c r="CX42" s="2">
        <f t="shared" si="32"/>
        <v>13.5</v>
      </c>
      <c r="CY42" s="2">
        <f t="shared" si="33"/>
        <v>1.78970000000001</v>
      </c>
      <c r="CZ42" s="2">
        <f t="shared" si="34"/>
        <v>3.79513145310986</v>
      </c>
      <c r="DA42" s="2">
        <f t="shared" si="35"/>
        <v>5.58483145310987</v>
      </c>
      <c r="DB42">
        <f t="shared" si="36"/>
        <v>6.01993</v>
      </c>
      <c r="DC42">
        <f t="shared" si="37"/>
        <v>6.05073</v>
      </c>
      <c r="DD42">
        <f t="shared" si="117"/>
        <v>5.93773</v>
      </c>
      <c r="DE42">
        <f t="shared" si="38"/>
        <v>5.97953</v>
      </c>
      <c r="DF42">
        <f t="shared" si="39"/>
        <v>5.97873</v>
      </c>
      <c r="DG42">
        <f t="shared" si="40"/>
        <v>5.93193</v>
      </c>
      <c r="DH42">
        <f t="shared" si="41"/>
        <v>5.97273</v>
      </c>
    </row>
    <row r="43" spans="1:112">
      <c r="A43" t="s">
        <v>136</v>
      </c>
      <c r="B43" t="s">
        <v>137</v>
      </c>
      <c r="C43">
        <v>1</v>
      </c>
      <c r="D43">
        <v>1</v>
      </c>
      <c r="E43" s="1">
        <v>20</v>
      </c>
      <c r="F43" s="2">
        <v>0.101</v>
      </c>
      <c r="G43" s="3">
        <v>13</v>
      </c>
      <c r="H43" s="3">
        <v>8</v>
      </c>
      <c r="I43" s="3">
        <v>8</v>
      </c>
      <c r="J43">
        <v>0.1</v>
      </c>
      <c r="K43">
        <f t="shared" ref="K43:O43" si="125">LOG(1/J43)</f>
        <v>1</v>
      </c>
      <c r="L43">
        <v>1.2</v>
      </c>
      <c r="M43">
        <f t="shared" si="125"/>
        <v>-0.0791812460476248</v>
      </c>
      <c r="N43">
        <v>1.2</v>
      </c>
      <c r="O43">
        <f t="shared" si="125"/>
        <v>-0.0791812460476248</v>
      </c>
      <c r="P43" s="4">
        <v>-4.75</v>
      </c>
      <c r="Q43" s="4">
        <v>0</v>
      </c>
      <c r="R43" s="4">
        <v>0.25</v>
      </c>
      <c r="S43" s="8">
        <v>0.25</v>
      </c>
      <c r="T43" s="4">
        <v>0.25</v>
      </c>
      <c r="U43" s="4">
        <v>0.25</v>
      </c>
      <c r="V43" s="4">
        <v>3.55</v>
      </c>
      <c r="W43" s="2">
        <v>0.51</v>
      </c>
      <c r="X43" s="2">
        <f t="shared" si="98"/>
        <v>4.06</v>
      </c>
      <c r="Y43" s="4">
        <v>43.1</v>
      </c>
      <c r="Z43" s="4">
        <v>43.9</v>
      </c>
      <c r="AA43" s="4">
        <v>7.69</v>
      </c>
      <c r="AB43" s="4">
        <v>3.38</v>
      </c>
      <c r="AC43" s="2">
        <v>0.428</v>
      </c>
      <c r="AD43" s="2">
        <f t="shared" si="99"/>
        <v>3.808</v>
      </c>
      <c r="AE43" s="2">
        <f t="shared" si="100"/>
        <v>0.252</v>
      </c>
      <c r="AF43" s="4">
        <v>38.2</v>
      </c>
      <c r="AG43" s="4">
        <v>40</v>
      </c>
      <c r="AH43" s="4">
        <v>8.44</v>
      </c>
      <c r="AI43" s="4">
        <v>3.31</v>
      </c>
      <c r="AJ43" s="2">
        <v>0.431</v>
      </c>
      <c r="AK43" s="2">
        <f t="shared" si="101"/>
        <v>3.741</v>
      </c>
      <c r="AL43" s="2">
        <f t="shared" si="102"/>
        <v>0.319</v>
      </c>
      <c r="AM43" s="4">
        <v>38.4</v>
      </c>
      <c r="AN43" s="4">
        <v>40</v>
      </c>
      <c r="AO43" s="4">
        <v>8.43</v>
      </c>
      <c r="AP43" s="4">
        <v>44.21</v>
      </c>
      <c r="AQ43" s="4">
        <v>4.17</v>
      </c>
      <c r="AR43" s="4">
        <f t="shared" si="103"/>
        <v>3.66</v>
      </c>
      <c r="AS43" s="4">
        <v>25.41</v>
      </c>
      <c r="AT43" s="4">
        <f t="shared" si="104"/>
        <v>24.9</v>
      </c>
      <c r="AU43" s="4">
        <v>40.275</v>
      </c>
      <c r="AV43" s="4">
        <v>3.89</v>
      </c>
      <c r="AW43" s="4">
        <f t="shared" si="105"/>
        <v>0.28</v>
      </c>
      <c r="AX43" s="4">
        <f t="shared" si="106"/>
        <v>3.462</v>
      </c>
      <c r="AY43" s="4">
        <v>25.25</v>
      </c>
      <c r="AZ43" s="4">
        <f t="shared" si="107"/>
        <v>0.16</v>
      </c>
      <c r="BA43" s="4">
        <f t="shared" si="108"/>
        <v>24.822</v>
      </c>
      <c r="BB43" s="4">
        <v>40.23</v>
      </c>
      <c r="BC43" s="4">
        <v>4</v>
      </c>
      <c r="BD43" s="4">
        <f t="shared" si="109"/>
        <v>0.17</v>
      </c>
      <c r="BE43" s="4">
        <f t="shared" si="1"/>
        <v>3.569</v>
      </c>
      <c r="BF43" s="4">
        <v>25.26</v>
      </c>
      <c r="BG43" s="4">
        <f t="shared" si="110"/>
        <v>0.149999999999999</v>
      </c>
      <c r="BH43" s="4">
        <f t="shared" si="2"/>
        <v>24.829</v>
      </c>
      <c r="BI43">
        <v>119</v>
      </c>
      <c r="BL43" s="2">
        <f t="shared" si="3"/>
        <v>7.83062645011601</v>
      </c>
      <c r="BM43" s="2">
        <f t="shared" si="4"/>
        <v>13.544776119403</v>
      </c>
      <c r="BN43" s="2">
        <f t="shared" si="5"/>
        <v>13.5</v>
      </c>
      <c r="BO43" s="2">
        <f t="shared" si="6"/>
        <v>1.78970000000001</v>
      </c>
      <c r="BP43" s="2">
        <f t="shared" si="55"/>
        <v>4.42121709842949</v>
      </c>
      <c r="BQ43" s="2">
        <f t="shared" si="7"/>
        <v>6.2109170984295</v>
      </c>
      <c r="BR43" s="2">
        <f t="shared" si="111"/>
        <v>4.56576330836359</v>
      </c>
      <c r="BS43" s="2">
        <f t="shared" si="112"/>
        <v>6.3554633083636</v>
      </c>
      <c r="BT43" s="2">
        <f t="shared" si="8"/>
        <v>7.63401945261253</v>
      </c>
      <c r="BU43" s="2">
        <f t="shared" si="9"/>
        <v>13.544776119403</v>
      </c>
      <c r="BV43" s="2">
        <f t="shared" si="10"/>
        <v>13.5</v>
      </c>
      <c r="BW43" s="2">
        <f t="shared" si="11"/>
        <v>1.78970000000001</v>
      </c>
      <c r="BX43" s="2">
        <f t="shared" si="12"/>
        <v>4.62810400172667</v>
      </c>
      <c r="BY43" s="2">
        <f t="shared" si="13"/>
        <v>6.41780400172668</v>
      </c>
      <c r="BZ43" s="2">
        <f t="shared" si="14"/>
        <v>8.83507853403141</v>
      </c>
      <c r="CA43" s="2">
        <f t="shared" si="15"/>
        <v>13.4594882729211</v>
      </c>
      <c r="CB43" s="2">
        <f t="shared" si="16"/>
        <v>13.4594882729211</v>
      </c>
      <c r="CC43" s="2">
        <f t="shared" si="17"/>
        <v>1.78970000000001</v>
      </c>
      <c r="CD43" s="2">
        <f t="shared" si="58"/>
        <v>3.67064349114051</v>
      </c>
      <c r="CE43" s="2">
        <f t="shared" si="18"/>
        <v>5.46034349114052</v>
      </c>
      <c r="CF43" s="2">
        <f t="shared" si="113"/>
        <v>3.9064605765956</v>
      </c>
      <c r="CG43" s="2">
        <f t="shared" si="114"/>
        <v>5.69616057659561</v>
      </c>
      <c r="CH43" s="2">
        <f t="shared" si="19"/>
        <v>8.37988826815642</v>
      </c>
      <c r="CI43" s="2">
        <f t="shared" si="20"/>
        <v>13.4594882729211</v>
      </c>
      <c r="CJ43" s="2">
        <f t="shared" si="21"/>
        <v>13.4594882729211</v>
      </c>
      <c r="CK43" s="2">
        <f t="shared" si="22"/>
        <v>1.78970000000001</v>
      </c>
      <c r="CL43" s="2">
        <f t="shared" si="23"/>
        <v>3.94658562916483</v>
      </c>
      <c r="CM43" s="2">
        <f t="shared" si="24"/>
        <v>5.73628562916484</v>
      </c>
      <c r="CN43" s="2">
        <f t="shared" si="25"/>
        <v>8.7890625</v>
      </c>
      <c r="CO43" s="2">
        <f t="shared" si="26"/>
        <v>13.4648187633262</v>
      </c>
      <c r="CP43" s="2">
        <f t="shared" si="27"/>
        <v>13.4648187633262</v>
      </c>
      <c r="CQ43" s="2">
        <f t="shared" si="28"/>
        <v>1.78970000000001</v>
      </c>
      <c r="CR43" s="2">
        <f t="shared" si="61"/>
        <v>3.69908165520055</v>
      </c>
      <c r="CS43" s="2">
        <f t="shared" si="29"/>
        <v>5.48878165520056</v>
      </c>
      <c r="CT43" s="2">
        <f t="shared" si="115"/>
        <v>3.91658261940783</v>
      </c>
      <c r="CU43" s="2">
        <f t="shared" si="116"/>
        <v>5.70628261940784</v>
      </c>
      <c r="CV43" s="2">
        <f t="shared" si="30"/>
        <v>8.38926174496644</v>
      </c>
      <c r="CW43" s="2">
        <f t="shared" si="31"/>
        <v>13.4648187633262</v>
      </c>
      <c r="CX43" s="2">
        <f t="shared" si="32"/>
        <v>13.4648187633262</v>
      </c>
      <c r="CY43" s="2">
        <f t="shared" si="33"/>
        <v>1.78970000000001</v>
      </c>
      <c r="CZ43" s="2">
        <f t="shared" si="34"/>
        <v>3.94382704423846</v>
      </c>
      <c r="DA43" s="2">
        <f t="shared" si="35"/>
        <v>5.73352704423847</v>
      </c>
      <c r="DB43">
        <f t="shared" si="36"/>
        <v>6.06673</v>
      </c>
      <c r="DC43">
        <f t="shared" si="37"/>
        <v>6.11073</v>
      </c>
      <c r="DD43">
        <f t="shared" si="117"/>
        <v>6.00973</v>
      </c>
      <c r="DE43">
        <f t="shared" si="38"/>
        <v>5.94993</v>
      </c>
      <c r="DF43">
        <f t="shared" si="39"/>
        <v>5.98273</v>
      </c>
      <c r="DG43">
        <f t="shared" si="40"/>
        <v>5.92413</v>
      </c>
      <c r="DH43">
        <f t="shared" si="41"/>
        <v>6.02773</v>
      </c>
    </row>
    <row r="44" spans="3:112">
      <c r="C44">
        <v>1</v>
      </c>
      <c r="D44">
        <v>2</v>
      </c>
      <c r="E44" s="1">
        <v>18</v>
      </c>
      <c r="F44" s="2">
        <v>0.104</v>
      </c>
      <c r="G44" s="3">
        <v>15</v>
      </c>
      <c r="H44" s="3">
        <v>9</v>
      </c>
      <c r="I44" s="3">
        <v>8</v>
      </c>
      <c r="J44">
        <v>0.12</v>
      </c>
      <c r="K44">
        <f t="shared" ref="K44:O44" si="126">LOG(1/J44)</f>
        <v>0.920818753952375</v>
      </c>
      <c r="L44">
        <v>1.2</v>
      </c>
      <c r="M44">
        <f t="shared" si="126"/>
        <v>-0.0791812460476248</v>
      </c>
      <c r="N44">
        <v>1.2</v>
      </c>
      <c r="O44">
        <f t="shared" si="126"/>
        <v>-0.0791812460476248</v>
      </c>
      <c r="P44" s="4">
        <v>-4.5</v>
      </c>
      <c r="Q44" s="4">
        <v>-0.5</v>
      </c>
      <c r="R44" s="4">
        <v>-0.75</v>
      </c>
      <c r="S44" s="8">
        <v>-0.75</v>
      </c>
      <c r="T44" s="4">
        <v>0.5</v>
      </c>
      <c r="U44" s="4">
        <v>0.5</v>
      </c>
      <c r="V44" s="4">
        <v>3.47</v>
      </c>
      <c r="W44" s="2">
        <v>0.515</v>
      </c>
      <c r="X44" s="2">
        <f t="shared" si="98"/>
        <v>3.985</v>
      </c>
      <c r="Y44" s="4">
        <v>43</v>
      </c>
      <c r="Z44" s="4">
        <v>43.7</v>
      </c>
      <c r="AA44" s="4">
        <v>7.73</v>
      </c>
      <c r="AB44" s="4">
        <v>3.3</v>
      </c>
      <c r="AC44" s="2">
        <v>0.413</v>
      </c>
      <c r="AD44" s="2">
        <f t="shared" si="99"/>
        <v>3.713</v>
      </c>
      <c r="AE44" s="2">
        <f t="shared" si="100"/>
        <v>0.272000000000001</v>
      </c>
      <c r="AF44" s="4">
        <v>37.5</v>
      </c>
      <c r="AG44" s="4">
        <v>39.4</v>
      </c>
      <c r="AH44" s="4">
        <v>8.56</v>
      </c>
      <c r="AI44" s="4">
        <v>3.34</v>
      </c>
      <c r="AJ44" s="2">
        <v>0.419</v>
      </c>
      <c r="AK44" s="2">
        <f t="shared" si="101"/>
        <v>3.759</v>
      </c>
      <c r="AL44" s="2">
        <f t="shared" si="102"/>
        <v>0.226</v>
      </c>
      <c r="AM44" s="4">
        <v>37.9</v>
      </c>
      <c r="AN44" s="4">
        <v>39.5</v>
      </c>
      <c r="AO44" s="4">
        <v>8.55</v>
      </c>
      <c r="AP44" s="4">
        <v>44.12</v>
      </c>
      <c r="AQ44" s="4">
        <v>4.02</v>
      </c>
      <c r="AR44" s="4">
        <f t="shared" si="103"/>
        <v>3.505</v>
      </c>
      <c r="AS44" s="4">
        <v>25.2</v>
      </c>
      <c r="AT44" s="4">
        <f t="shared" si="104"/>
        <v>24.685</v>
      </c>
      <c r="AU44" s="4">
        <v>39.64</v>
      </c>
      <c r="AV44" s="4">
        <v>3.93</v>
      </c>
      <c r="AW44" s="4">
        <f t="shared" si="105"/>
        <v>0.0899999999999994</v>
      </c>
      <c r="AX44" s="4">
        <f t="shared" si="106"/>
        <v>3.517</v>
      </c>
      <c r="AY44" s="4">
        <v>25.06</v>
      </c>
      <c r="AZ44" s="4">
        <f t="shared" si="107"/>
        <v>0.140000000000001</v>
      </c>
      <c r="BA44" s="4">
        <f t="shared" si="108"/>
        <v>24.647</v>
      </c>
      <c r="BB44" s="4">
        <v>39.73</v>
      </c>
      <c r="BC44" s="4">
        <v>3.76</v>
      </c>
      <c r="BD44" s="4">
        <f t="shared" si="109"/>
        <v>0.26</v>
      </c>
      <c r="BE44" s="4">
        <f t="shared" si="1"/>
        <v>3.341</v>
      </c>
      <c r="BF44" s="4">
        <v>25.05</v>
      </c>
      <c r="BG44" s="4">
        <f t="shared" si="110"/>
        <v>0.149999999999999</v>
      </c>
      <c r="BH44" s="4">
        <f t="shared" si="2"/>
        <v>24.631</v>
      </c>
      <c r="BI44">
        <v>119</v>
      </c>
      <c r="BL44" s="2">
        <f t="shared" si="3"/>
        <v>7.84883720930232</v>
      </c>
      <c r="BM44" s="2">
        <f t="shared" si="4"/>
        <v>13.4328358208955</v>
      </c>
      <c r="BN44" s="2">
        <f t="shared" si="5"/>
        <v>13.4328358208955</v>
      </c>
      <c r="BO44" s="2">
        <f t="shared" si="6"/>
        <v>1.78970000000001</v>
      </c>
      <c r="BP44" s="2">
        <f t="shared" si="55"/>
        <v>4.34755957900602</v>
      </c>
      <c r="BQ44" s="2">
        <f t="shared" si="7"/>
        <v>6.13725957900603</v>
      </c>
      <c r="BR44" s="2">
        <f t="shared" si="111"/>
        <v>4.46343098164731</v>
      </c>
      <c r="BS44" s="2">
        <f t="shared" si="112"/>
        <v>6.25313098164732</v>
      </c>
      <c r="BT44" s="2">
        <f t="shared" si="8"/>
        <v>7.64959202175884</v>
      </c>
      <c r="BU44" s="2">
        <f t="shared" si="9"/>
        <v>13.4328358208955</v>
      </c>
      <c r="BV44" s="2">
        <f t="shared" si="10"/>
        <v>13.4328358208955</v>
      </c>
      <c r="BW44" s="2">
        <f t="shared" si="11"/>
        <v>1.78970000000001</v>
      </c>
      <c r="BX44" s="2">
        <f t="shared" si="12"/>
        <v>4.54817309577222</v>
      </c>
      <c r="BY44" s="2">
        <f t="shared" si="13"/>
        <v>6.33787309577223</v>
      </c>
      <c r="BZ44" s="2">
        <f t="shared" si="14"/>
        <v>9</v>
      </c>
      <c r="CA44" s="2">
        <f t="shared" si="15"/>
        <v>13.3582089552239</v>
      </c>
      <c r="CB44" s="2">
        <f t="shared" si="16"/>
        <v>13.3582089552239</v>
      </c>
      <c r="CC44" s="2">
        <f t="shared" si="17"/>
        <v>1.78970000000001</v>
      </c>
      <c r="CD44" s="2">
        <f t="shared" si="58"/>
        <v>3.52762373710458</v>
      </c>
      <c r="CE44" s="2">
        <f t="shared" si="18"/>
        <v>5.31732373710459</v>
      </c>
      <c r="CF44" s="2">
        <f t="shared" si="113"/>
        <v>3.76620103317803</v>
      </c>
      <c r="CG44" s="2">
        <f t="shared" si="114"/>
        <v>5.55590103317804</v>
      </c>
      <c r="CH44" s="2">
        <f t="shared" si="19"/>
        <v>8.51412714429869</v>
      </c>
      <c r="CI44" s="2">
        <f t="shared" si="20"/>
        <v>13.3582089552239</v>
      </c>
      <c r="CJ44" s="2">
        <f t="shared" si="21"/>
        <v>13.3582089552239</v>
      </c>
      <c r="CK44" s="2">
        <f t="shared" si="22"/>
        <v>1.78970000000001</v>
      </c>
      <c r="CL44" s="2">
        <f t="shared" si="23"/>
        <v>3.79398278960271</v>
      </c>
      <c r="CM44" s="2">
        <f t="shared" si="24"/>
        <v>5.58368278960272</v>
      </c>
      <c r="CN44" s="2">
        <f t="shared" si="25"/>
        <v>8.90501319261213</v>
      </c>
      <c r="CO44" s="2">
        <f t="shared" si="26"/>
        <v>13.3528784648188</v>
      </c>
      <c r="CP44" s="2">
        <f t="shared" si="27"/>
        <v>13.3528784648188</v>
      </c>
      <c r="CQ44" s="2">
        <f t="shared" si="28"/>
        <v>1.78970000000001</v>
      </c>
      <c r="CR44" s="2">
        <f t="shared" si="61"/>
        <v>3.57227027131131</v>
      </c>
      <c r="CS44" s="2">
        <f t="shared" si="29"/>
        <v>5.36197027131132</v>
      </c>
      <c r="CT44" s="2">
        <f t="shared" si="115"/>
        <v>3.7688709830276</v>
      </c>
      <c r="CU44" s="2">
        <f t="shared" si="116"/>
        <v>5.55857098302761</v>
      </c>
      <c r="CV44" s="2">
        <f t="shared" si="30"/>
        <v>8.4948401711553</v>
      </c>
      <c r="CW44" s="2">
        <f t="shared" si="31"/>
        <v>13.3528784648188</v>
      </c>
      <c r="CX44" s="2">
        <f t="shared" si="32"/>
        <v>13.3528784648188</v>
      </c>
      <c r="CY44" s="2">
        <f t="shared" si="33"/>
        <v>1.78970000000001</v>
      </c>
      <c r="CZ44" s="2">
        <f t="shared" si="34"/>
        <v>3.80246273713377</v>
      </c>
      <c r="DA44" s="2">
        <f t="shared" si="35"/>
        <v>5.59216273713378</v>
      </c>
      <c r="DB44">
        <f t="shared" si="36"/>
        <v>6.01573</v>
      </c>
      <c r="DC44">
        <f t="shared" si="37"/>
        <v>6.02973</v>
      </c>
      <c r="DD44">
        <f t="shared" si="117"/>
        <v>5.92573</v>
      </c>
      <c r="DE44">
        <f t="shared" si="38"/>
        <v>5.89293</v>
      </c>
      <c r="DF44">
        <f t="shared" si="39"/>
        <v>5.97973</v>
      </c>
      <c r="DG44">
        <f t="shared" si="40"/>
        <v>5.91033</v>
      </c>
      <c r="DH44">
        <f t="shared" si="41"/>
        <v>5.91073</v>
      </c>
    </row>
    <row r="45" spans="1:112">
      <c r="A45" t="s">
        <v>138</v>
      </c>
      <c r="B45" t="s">
        <v>139</v>
      </c>
      <c r="C45">
        <v>2</v>
      </c>
      <c r="D45">
        <v>1</v>
      </c>
      <c r="E45" s="1">
        <v>18</v>
      </c>
      <c r="F45" s="2">
        <v>0.138</v>
      </c>
      <c r="G45" s="3">
        <v>14</v>
      </c>
      <c r="H45" s="3">
        <v>11</v>
      </c>
      <c r="I45" s="3">
        <v>10</v>
      </c>
      <c r="J45">
        <v>0.15</v>
      </c>
      <c r="K45">
        <f t="shared" ref="K45:O45" si="127">LOG(1/J45)</f>
        <v>0.823908740944319</v>
      </c>
      <c r="L45">
        <v>1.2</v>
      </c>
      <c r="M45">
        <f t="shared" si="127"/>
        <v>-0.0791812460476248</v>
      </c>
      <c r="N45">
        <v>1.2</v>
      </c>
      <c r="O45">
        <f t="shared" si="127"/>
        <v>-0.0791812460476248</v>
      </c>
      <c r="P45" s="4">
        <v>-6</v>
      </c>
      <c r="Q45" s="4">
        <v>-0.5</v>
      </c>
      <c r="R45" s="4">
        <v>-0.5</v>
      </c>
      <c r="S45" s="8">
        <v>0.5</v>
      </c>
      <c r="T45" s="4">
        <v>0.25</v>
      </c>
      <c r="U45" s="4">
        <v>0.25</v>
      </c>
      <c r="V45" s="4">
        <v>2.84</v>
      </c>
      <c r="W45" s="2">
        <v>0.58</v>
      </c>
      <c r="X45" s="2">
        <f t="shared" si="98"/>
        <v>3.42</v>
      </c>
      <c r="Y45" s="4">
        <v>41.9</v>
      </c>
      <c r="Z45" s="4">
        <v>42.7</v>
      </c>
      <c r="AA45" s="4">
        <v>7.91</v>
      </c>
      <c r="AB45" s="4">
        <v>2.71</v>
      </c>
      <c r="AC45" s="2">
        <v>0.466</v>
      </c>
      <c r="AD45" s="2">
        <f t="shared" si="99"/>
        <v>3.176</v>
      </c>
      <c r="AE45" s="2">
        <f t="shared" si="100"/>
        <v>0.244</v>
      </c>
      <c r="AF45" s="4">
        <v>35</v>
      </c>
      <c r="AG45" s="4">
        <v>37.2</v>
      </c>
      <c r="AH45" s="4">
        <v>9.08</v>
      </c>
      <c r="AI45" s="4">
        <v>2.72</v>
      </c>
      <c r="AJ45" s="2">
        <v>0.473</v>
      </c>
      <c r="AK45" s="2">
        <f t="shared" si="101"/>
        <v>3.193</v>
      </c>
      <c r="AL45" s="2">
        <f t="shared" si="102"/>
        <v>0.227</v>
      </c>
      <c r="AM45" s="4">
        <v>35.3</v>
      </c>
      <c r="AN45" s="4">
        <v>37.2</v>
      </c>
      <c r="AO45" s="4">
        <v>9.02</v>
      </c>
      <c r="AP45" s="4">
        <v>43.085</v>
      </c>
      <c r="AQ45" s="4">
        <v>3.47</v>
      </c>
      <c r="AR45" s="4">
        <f t="shared" si="103"/>
        <v>2.89</v>
      </c>
      <c r="AS45" s="4">
        <v>26.01</v>
      </c>
      <c r="AT45" s="4">
        <f t="shared" si="104"/>
        <v>25.43</v>
      </c>
      <c r="AU45" s="4">
        <v>37.345</v>
      </c>
      <c r="AV45" s="4">
        <v>3.17</v>
      </c>
      <c r="AW45" s="4">
        <f t="shared" si="105"/>
        <v>0.3</v>
      </c>
      <c r="AX45" s="4">
        <f t="shared" si="106"/>
        <v>2.704</v>
      </c>
      <c r="AY45" s="4">
        <v>25.85</v>
      </c>
      <c r="AZ45" s="4">
        <f t="shared" si="107"/>
        <v>0.16</v>
      </c>
      <c r="BA45" s="4">
        <f t="shared" si="108"/>
        <v>25.384</v>
      </c>
      <c r="BB45" s="4">
        <v>37.235</v>
      </c>
      <c r="BC45" s="4">
        <v>3.2</v>
      </c>
      <c r="BD45" s="4">
        <f t="shared" si="109"/>
        <v>0.27</v>
      </c>
      <c r="BE45" s="4">
        <f t="shared" si="1"/>
        <v>2.727</v>
      </c>
      <c r="BF45" s="4">
        <v>25.75</v>
      </c>
      <c r="BG45" s="4">
        <f t="shared" si="110"/>
        <v>0.260000000000002</v>
      </c>
      <c r="BH45" s="4">
        <f t="shared" si="2"/>
        <v>25.277</v>
      </c>
      <c r="BI45">
        <v>119</v>
      </c>
      <c r="BL45" s="2">
        <f t="shared" si="3"/>
        <v>8.05489260143198</v>
      </c>
      <c r="BM45" s="2">
        <f t="shared" si="4"/>
        <v>13.86460554371</v>
      </c>
      <c r="BN45" s="2">
        <f t="shared" si="5"/>
        <v>13.5</v>
      </c>
      <c r="BO45" s="2">
        <f t="shared" si="6"/>
        <v>1.78970000000001</v>
      </c>
      <c r="BP45" s="2">
        <f t="shared" si="55"/>
        <v>4.21957750230614</v>
      </c>
      <c r="BQ45" s="2">
        <f t="shared" si="7"/>
        <v>6.00927750230615</v>
      </c>
      <c r="BR45" s="2">
        <f t="shared" si="111"/>
        <v>4.34621533054889</v>
      </c>
      <c r="BS45" s="2">
        <f t="shared" si="112"/>
        <v>6.1359153305489</v>
      </c>
      <c r="BT45" s="2">
        <f t="shared" si="8"/>
        <v>7.83335267494487</v>
      </c>
      <c r="BU45" s="2">
        <f t="shared" si="9"/>
        <v>13.86460554371</v>
      </c>
      <c r="BV45" s="2">
        <f t="shared" si="10"/>
        <v>13.5</v>
      </c>
      <c r="BW45" s="2">
        <f t="shared" si="11"/>
        <v>1.78970000000001</v>
      </c>
      <c r="BX45" s="2">
        <f t="shared" si="12"/>
        <v>4.41856788453596</v>
      </c>
      <c r="BY45" s="2">
        <f t="shared" si="13"/>
        <v>6.20826788453597</v>
      </c>
      <c r="BZ45" s="2">
        <f t="shared" si="14"/>
        <v>9.64285714285714</v>
      </c>
      <c r="CA45" s="2">
        <f t="shared" si="15"/>
        <v>13.7793176972281</v>
      </c>
      <c r="CB45" s="2">
        <f t="shared" si="16"/>
        <v>13.5</v>
      </c>
      <c r="CC45" s="2">
        <f t="shared" si="17"/>
        <v>1.78970000000001</v>
      </c>
      <c r="CD45" s="2">
        <f t="shared" si="58"/>
        <v>3.3164797296194</v>
      </c>
      <c r="CE45" s="2">
        <f t="shared" si="18"/>
        <v>5.10617972961941</v>
      </c>
      <c r="CF45" s="2">
        <f t="shared" si="113"/>
        <v>3.56678832906344</v>
      </c>
      <c r="CG45" s="2">
        <f t="shared" si="114"/>
        <v>5.35648832906345</v>
      </c>
      <c r="CH45" s="2">
        <f t="shared" si="19"/>
        <v>9.03735439817914</v>
      </c>
      <c r="CI45" s="2">
        <f t="shared" si="20"/>
        <v>13.7793176972281</v>
      </c>
      <c r="CJ45" s="2">
        <f t="shared" si="21"/>
        <v>13.5</v>
      </c>
      <c r="CK45" s="2">
        <f t="shared" si="22"/>
        <v>1.78970000000001</v>
      </c>
      <c r="CL45" s="2">
        <f t="shared" si="23"/>
        <v>3.58808867612226</v>
      </c>
      <c r="CM45" s="2">
        <f t="shared" si="24"/>
        <v>5.37778867612227</v>
      </c>
      <c r="CN45" s="2">
        <f t="shared" si="25"/>
        <v>9.56090651558073</v>
      </c>
      <c r="CO45" s="2">
        <f t="shared" si="26"/>
        <v>13.726012793177</v>
      </c>
      <c r="CP45" s="2">
        <f t="shared" si="27"/>
        <v>13.5</v>
      </c>
      <c r="CQ45" s="2">
        <f t="shared" si="28"/>
        <v>1.78970000000001</v>
      </c>
      <c r="CR45" s="2">
        <f t="shared" si="61"/>
        <v>3.34975938974791</v>
      </c>
      <c r="CS45" s="2">
        <f t="shared" si="29"/>
        <v>5.13945938974792</v>
      </c>
      <c r="CT45" s="2">
        <f t="shared" si="115"/>
        <v>3.59686537005894</v>
      </c>
      <c r="CU45" s="2">
        <f t="shared" si="116"/>
        <v>5.38656537005895</v>
      </c>
      <c r="CV45" s="2">
        <f t="shared" si="30"/>
        <v>9.06405263864643</v>
      </c>
      <c r="CW45" s="2">
        <f t="shared" si="31"/>
        <v>13.726012793177</v>
      </c>
      <c r="CX45" s="2">
        <f t="shared" si="32"/>
        <v>13.5</v>
      </c>
      <c r="CY45" s="2">
        <f t="shared" si="33"/>
        <v>1.78970000000001</v>
      </c>
      <c r="CZ45" s="2">
        <f t="shared" si="34"/>
        <v>3.57470967960093</v>
      </c>
      <c r="DA45" s="2">
        <f t="shared" si="35"/>
        <v>5.36440967960095</v>
      </c>
      <c r="DB45">
        <f t="shared" si="36"/>
        <v>5.87073</v>
      </c>
      <c r="DC45">
        <f t="shared" si="37"/>
        <v>5.89073</v>
      </c>
      <c r="DD45">
        <f t="shared" si="117"/>
        <v>5.75273</v>
      </c>
      <c r="DE45">
        <f t="shared" si="38"/>
        <v>5.75713</v>
      </c>
      <c r="DF45">
        <f t="shared" si="39"/>
        <v>5.75473</v>
      </c>
      <c r="DG45">
        <f t="shared" si="40"/>
        <v>5.75393</v>
      </c>
      <c r="DH45">
        <f t="shared" si="41"/>
        <v>5.75673</v>
      </c>
    </row>
    <row r="46" spans="3:112">
      <c r="C46">
        <v>2</v>
      </c>
      <c r="D46">
        <v>2</v>
      </c>
      <c r="E46" s="1">
        <v>18</v>
      </c>
      <c r="F46" s="2">
        <v>0.136</v>
      </c>
      <c r="G46" s="3">
        <v>18</v>
      </c>
      <c r="H46" s="3">
        <v>11</v>
      </c>
      <c r="I46" s="3">
        <v>11</v>
      </c>
      <c r="J46">
        <v>0.15</v>
      </c>
      <c r="K46">
        <f t="shared" ref="K46:O46" si="128">LOG(1/J46)</f>
        <v>0.823908740944319</v>
      </c>
      <c r="L46">
        <v>1.2</v>
      </c>
      <c r="M46">
        <f t="shared" si="128"/>
        <v>-0.0791812460476248</v>
      </c>
      <c r="N46">
        <v>1.2</v>
      </c>
      <c r="O46">
        <f t="shared" si="128"/>
        <v>-0.0791812460476248</v>
      </c>
      <c r="P46" s="4">
        <v>-6</v>
      </c>
      <c r="Q46" s="4">
        <v>-0.5</v>
      </c>
      <c r="R46" s="4">
        <v>0.25</v>
      </c>
      <c r="S46" s="8">
        <v>0.25</v>
      </c>
      <c r="T46" s="4">
        <v>0.5</v>
      </c>
      <c r="U46" s="4">
        <v>0.25</v>
      </c>
      <c r="V46" s="4">
        <v>2.8</v>
      </c>
      <c r="W46" s="2">
        <v>0.591</v>
      </c>
      <c r="X46" s="2">
        <f t="shared" si="98"/>
        <v>3.391</v>
      </c>
      <c r="Y46" s="4">
        <v>42.5</v>
      </c>
      <c r="Z46" s="4">
        <v>43.2</v>
      </c>
      <c r="AA46" s="4">
        <v>7.81</v>
      </c>
      <c r="AB46" s="4">
        <v>2.7</v>
      </c>
      <c r="AC46" s="2">
        <v>0.481</v>
      </c>
      <c r="AD46" s="2">
        <f t="shared" si="99"/>
        <v>3.181</v>
      </c>
      <c r="AE46" s="2">
        <f t="shared" si="100"/>
        <v>0.21</v>
      </c>
      <c r="AF46" s="4">
        <v>34.8</v>
      </c>
      <c r="AG46" s="4">
        <v>36.9</v>
      </c>
      <c r="AH46" s="4">
        <v>9.14</v>
      </c>
      <c r="AI46" s="4">
        <v>2.74</v>
      </c>
      <c r="AJ46" s="2">
        <v>0.484</v>
      </c>
      <c r="AK46" s="2">
        <f t="shared" si="101"/>
        <v>3.224</v>
      </c>
      <c r="AL46" s="2">
        <f t="shared" si="102"/>
        <v>0.167</v>
      </c>
      <c r="AM46" s="4">
        <v>34.9</v>
      </c>
      <c r="AN46" s="4">
        <v>36.9</v>
      </c>
      <c r="AO46" s="4">
        <v>9.15</v>
      </c>
      <c r="AP46" s="4">
        <v>43.375</v>
      </c>
      <c r="AQ46" s="4">
        <v>3.38</v>
      </c>
      <c r="AR46" s="4">
        <f t="shared" si="103"/>
        <v>2.789</v>
      </c>
      <c r="AS46" s="4">
        <v>25.92</v>
      </c>
      <c r="AT46" s="4">
        <f t="shared" si="104"/>
        <v>25.329</v>
      </c>
      <c r="AU46" s="4">
        <v>37.05</v>
      </c>
      <c r="AV46" s="4">
        <v>3.17</v>
      </c>
      <c r="AW46" s="4">
        <f t="shared" si="105"/>
        <v>0.21</v>
      </c>
      <c r="AX46" s="4">
        <f t="shared" si="106"/>
        <v>2.689</v>
      </c>
      <c r="AY46" s="4">
        <v>25.83</v>
      </c>
      <c r="AZ46" s="4">
        <f t="shared" si="107"/>
        <v>0.0900000000000034</v>
      </c>
      <c r="BA46" s="4">
        <f t="shared" si="108"/>
        <v>25.349</v>
      </c>
      <c r="BB46" s="4">
        <v>37.04</v>
      </c>
      <c r="BC46" s="4">
        <v>3.24</v>
      </c>
      <c r="BD46" s="4">
        <f t="shared" si="109"/>
        <v>0.14</v>
      </c>
      <c r="BE46" s="4">
        <f t="shared" si="1"/>
        <v>2.756</v>
      </c>
      <c r="BF46" s="4">
        <v>25.74</v>
      </c>
      <c r="BG46" s="4">
        <f t="shared" si="110"/>
        <v>0.180000000000003</v>
      </c>
      <c r="BH46" s="4">
        <f t="shared" si="2"/>
        <v>25.256</v>
      </c>
      <c r="BI46">
        <v>119</v>
      </c>
      <c r="BL46" s="2">
        <f t="shared" si="3"/>
        <v>7.94117647058823</v>
      </c>
      <c r="BM46" s="2">
        <f t="shared" si="4"/>
        <v>13.816631130064</v>
      </c>
      <c r="BN46" s="2">
        <f t="shared" si="5"/>
        <v>13.5</v>
      </c>
      <c r="BO46" s="2">
        <f t="shared" si="6"/>
        <v>1.78970000000001</v>
      </c>
      <c r="BP46" s="2">
        <f t="shared" si="55"/>
        <v>4.3179021863673</v>
      </c>
      <c r="BQ46" s="2">
        <f t="shared" si="7"/>
        <v>6.10760218636731</v>
      </c>
      <c r="BR46" s="2">
        <f t="shared" si="111"/>
        <v>4.44143792208905</v>
      </c>
      <c r="BS46" s="2">
        <f t="shared" si="112"/>
        <v>6.23113792208906</v>
      </c>
      <c r="BT46" s="2">
        <f t="shared" si="8"/>
        <v>7.78097982708933</v>
      </c>
      <c r="BU46" s="2">
        <f t="shared" si="9"/>
        <v>13.816631130064</v>
      </c>
      <c r="BV46" s="2">
        <f t="shared" si="10"/>
        <v>13.5</v>
      </c>
      <c r="BW46" s="2">
        <f t="shared" si="11"/>
        <v>1.78970000000001</v>
      </c>
      <c r="BX46" s="2">
        <f t="shared" si="12"/>
        <v>4.47043114898552</v>
      </c>
      <c r="BY46" s="2">
        <f t="shared" si="13"/>
        <v>6.26013114898553</v>
      </c>
      <c r="BZ46" s="2">
        <f t="shared" si="14"/>
        <v>9.69827586206896</v>
      </c>
      <c r="CA46" s="2">
        <f t="shared" si="15"/>
        <v>13.7686567164179</v>
      </c>
      <c r="CB46" s="2">
        <f t="shared" si="16"/>
        <v>13.5</v>
      </c>
      <c r="CC46" s="2">
        <f t="shared" si="17"/>
        <v>1.78970000000001</v>
      </c>
      <c r="CD46" s="2">
        <f t="shared" si="58"/>
        <v>3.29450858445339</v>
      </c>
      <c r="CE46" s="2">
        <f t="shared" si="18"/>
        <v>5.0842085844534</v>
      </c>
      <c r="CF46" s="2">
        <f t="shared" si="113"/>
        <v>3.53744371222461</v>
      </c>
      <c r="CG46" s="2">
        <f t="shared" si="114"/>
        <v>5.32714371222462</v>
      </c>
      <c r="CH46" s="2">
        <f t="shared" si="19"/>
        <v>9.10931174089069</v>
      </c>
      <c r="CI46" s="2">
        <f t="shared" si="20"/>
        <v>13.7686567164179</v>
      </c>
      <c r="CJ46" s="2">
        <f t="shared" si="21"/>
        <v>13.5</v>
      </c>
      <c r="CK46" s="2">
        <f t="shared" si="22"/>
        <v>1.78970000000001</v>
      </c>
      <c r="CL46" s="2">
        <f t="shared" si="23"/>
        <v>3.55236312309693</v>
      </c>
      <c r="CM46" s="2">
        <f t="shared" si="24"/>
        <v>5.34206312309694</v>
      </c>
      <c r="CN46" s="2">
        <f t="shared" si="25"/>
        <v>9.67048710601719</v>
      </c>
      <c r="CO46" s="2">
        <f t="shared" si="26"/>
        <v>13.7206823027719</v>
      </c>
      <c r="CP46" s="2">
        <f t="shared" si="27"/>
        <v>13.5</v>
      </c>
      <c r="CQ46" s="2">
        <f t="shared" si="28"/>
        <v>1.78970000000001</v>
      </c>
      <c r="CR46" s="2">
        <f t="shared" si="61"/>
        <v>3.30547296396342</v>
      </c>
      <c r="CS46" s="2">
        <f t="shared" si="29"/>
        <v>5.09517296396343</v>
      </c>
      <c r="CT46" s="2">
        <f t="shared" si="115"/>
        <v>3.5326219154078</v>
      </c>
      <c r="CU46" s="2">
        <f t="shared" si="116"/>
        <v>5.32232191540781</v>
      </c>
      <c r="CV46" s="2">
        <f t="shared" si="30"/>
        <v>9.11177105831533</v>
      </c>
      <c r="CW46" s="2">
        <f t="shared" si="31"/>
        <v>13.7206823027719</v>
      </c>
      <c r="CX46" s="2">
        <f t="shared" si="32"/>
        <v>13.5</v>
      </c>
      <c r="CY46" s="2">
        <f t="shared" si="33"/>
        <v>1.78970000000001</v>
      </c>
      <c r="CZ46" s="2">
        <f t="shared" si="34"/>
        <v>3.55116064601552</v>
      </c>
      <c r="DA46" s="2">
        <f t="shared" si="35"/>
        <v>5.34086064601553</v>
      </c>
      <c r="DB46">
        <f t="shared" si="36"/>
        <v>5.85013</v>
      </c>
      <c r="DC46">
        <f t="shared" si="37"/>
        <v>5.84573</v>
      </c>
      <c r="DD46">
        <f t="shared" si="117"/>
        <v>5.70973</v>
      </c>
      <c r="DE46">
        <f t="shared" si="38"/>
        <v>5.75713</v>
      </c>
      <c r="DF46">
        <f t="shared" si="39"/>
        <v>5.75273</v>
      </c>
      <c r="DG46">
        <f t="shared" si="40"/>
        <v>5.76533</v>
      </c>
      <c r="DH46">
        <f t="shared" si="41"/>
        <v>5.77173</v>
      </c>
    </row>
    <row r="47" spans="1:112">
      <c r="A47" t="s">
        <v>140</v>
      </c>
      <c r="B47" t="s">
        <v>141</v>
      </c>
      <c r="C47">
        <v>2</v>
      </c>
      <c r="D47">
        <v>1</v>
      </c>
      <c r="E47" s="1">
        <v>18</v>
      </c>
      <c r="F47" s="2">
        <v>0.089</v>
      </c>
      <c r="G47" s="3">
        <v>17</v>
      </c>
      <c r="H47" s="3">
        <v>11</v>
      </c>
      <c r="I47" s="3">
        <v>11</v>
      </c>
      <c r="J47">
        <v>0.12</v>
      </c>
      <c r="K47">
        <f t="shared" ref="K47:O47" si="129">LOG(1/J47)</f>
        <v>0.920818753952375</v>
      </c>
      <c r="L47">
        <v>1.2</v>
      </c>
      <c r="M47">
        <f t="shared" si="129"/>
        <v>-0.0791812460476248</v>
      </c>
      <c r="N47">
        <v>1.2</v>
      </c>
      <c r="O47">
        <f t="shared" si="129"/>
        <v>-0.0791812460476248</v>
      </c>
      <c r="P47" s="4">
        <v>-3</v>
      </c>
      <c r="Q47" s="4">
        <v>-0.5</v>
      </c>
      <c r="R47" s="4">
        <v>0.5</v>
      </c>
      <c r="S47" s="8">
        <v>0.25</v>
      </c>
      <c r="T47" s="4">
        <v>0.25</v>
      </c>
      <c r="U47" s="4">
        <v>0.5</v>
      </c>
      <c r="V47" s="4">
        <v>3.25</v>
      </c>
      <c r="W47" s="2">
        <v>0.532</v>
      </c>
      <c r="X47" s="2">
        <f t="shared" si="98"/>
        <v>3.782</v>
      </c>
      <c r="Y47" s="4">
        <v>41</v>
      </c>
      <c r="Z47" s="4">
        <v>41.6</v>
      </c>
      <c r="AA47" s="4">
        <v>8.11</v>
      </c>
      <c r="AB47" s="4">
        <v>3.19</v>
      </c>
      <c r="AC47" s="2">
        <v>0.457</v>
      </c>
      <c r="AD47" s="2">
        <f t="shared" si="99"/>
        <v>3.647</v>
      </c>
      <c r="AE47" s="2">
        <f t="shared" si="100"/>
        <v>0.135</v>
      </c>
      <c r="AF47" s="4">
        <v>37</v>
      </c>
      <c r="AG47" s="4">
        <v>38.5</v>
      </c>
      <c r="AH47" s="4">
        <v>8.76</v>
      </c>
      <c r="AI47" s="4">
        <v>3.1</v>
      </c>
      <c r="AJ47" s="2">
        <v>0.468</v>
      </c>
      <c r="AK47" s="2">
        <f t="shared" si="101"/>
        <v>3.568</v>
      </c>
      <c r="AL47" s="2">
        <f t="shared" si="102"/>
        <v>0.214</v>
      </c>
      <c r="AM47" s="4">
        <v>36.8</v>
      </c>
      <c r="AN47" s="4">
        <v>38.5</v>
      </c>
      <c r="AO47" s="4">
        <v>8.77</v>
      </c>
      <c r="AP47" s="4">
        <v>41.955</v>
      </c>
      <c r="AQ47" s="4">
        <v>3.89</v>
      </c>
      <c r="AR47" s="4">
        <f t="shared" si="103"/>
        <v>3.358</v>
      </c>
      <c r="AS47" s="4">
        <v>26</v>
      </c>
      <c r="AT47" s="4">
        <f t="shared" si="104"/>
        <v>25.468</v>
      </c>
      <c r="AU47" s="4">
        <v>38.71</v>
      </c>
      <c r="AV47" s="4">
        <v>3.78</v>
      </c>
      <c r="AW47" s="4">
        <f t="shared" si="105"/>
        <v>0.11</v>
      </c>
      <c r="AX47" s="4">
        <f t="shared" si="106"/>
        <v>3.323</v>
      </c>
      <c r="AY47" s="4">
        <v>25.92</v>
      </c>
      <c r="AZ47" s="4">
        <f t="shared" si="107"/>
        <v>0.0799999999999983</v>
      </c>
      <c r="BA47" s="4">
        <f t="shared" si="108"/>
        <v>25.463</v>
      </c>
      <c r="BB47" s="4">
        <v>38.595</v>
      </c>
      <c r="BC47" s="4">
        <v>3.53</v>
      </c>
      <c r="BD47" s="4">
        <f t="shared" si="109"/>
        <v>0.36</v>
      </c>
      <c r="BE47" s="4">
        <f t="shared" si="1"/>
        <v>3.062</v>
      </c>
      <c r="BF47" s="4">
        <v>25.92</v>
      </c>
      <c r="BG47" s="4">
        <f t="shared" si="110"/>
        <v>0.0799999999999983</v>
      </c>
      <c r="BH47" s="4">
        <f t="shared" si="2"/>
        <v>25.452</v>
      </c>
      <c r="BI47">
        <v>119</v>
      </c>
      <c r="BL47" s="2">
        <f t="shared" si="3"/>
        <v>8.23170731707317</v>
      </c>
      <c r="BM47" s="2">
        <f t="shared" si="4"/>
        <v>13.8592750533049</v>
      </c>
      <c r="BN47" s="2">
        <f t="shared" si="5"/>
        <v>13.5</v>
      </c>
      <c r="BO47" s="2">
        <f t="shared" si="6"/>
        <v>1.78970000000001</v>
      </c>
      <c r="BP47" s="2">
        <f t="shared" si="55"/>
        <v>4.08017833446509</v>
      </c>
      <c r="BQ47" s="2">
        <f t="shared" si="7"/>
        <v>5.8698783344651</v>
      </c>
      <c r="BR47" s="2">
        <f t="shared" si="111"/>
        <v>4.17449113002766</v>
      </c>
      <c r="BS47" s="2">
        <f t="shared" si="112"/>
        <v>5.96419113002767</v>
      </c>
      <c r="BT47" s="2">
        <f t="shared" si="8"/>
        <v>8.04433321415802</v>
      </c>
      <c r="BU47" s="2">
        <f t="shared" si="9"/>
        <v>13.8592750533049</v>
      </c>
      <c r="BV47" s="2">
        <f t="shared" si="10"/>
        <v>13.5</v>
      </c>
      <c r="BW47" s="2">
        <f t="shared" si="11"/>
        <v>1.78970000000001</v>
      </c>
      <c r="BX47" s="2">
        <f t="shared" si="12"/>
        <v>4.22839938691544</v>
      </c>
      <c r="BY47" s="2">
        <f t="shared" si="13"/>
        <v>6.01809938691545</v>
      </c>
      <c r="BZ47" s="2">
        <f t="shared" si="14"/>
        <v>9.12162162162162</v>
      </c>
      <c r="CA47" s="2">
        <f t="shared" si="15"/>
        <v>13.816631130064</v>
      </c>
      <c r="CB47" s="2">
        <f t="shared" si="16"/>
        <v>13.5</v>
      </c>
      <c r="CC47" s="2">
        <f t="shared" si="17"/>
        <v>1.78970000000001</v>
      </c>
      <c r="CD47" s="2">
        <f t="shared" si="58"/>
        <v>3.54635626403235</v>
      </c>
      <c r="CE47" s="2">
        <f t="shared" si="18"/>
        <v>5.33605626403236</v>
      </c>
      <c r="CF47" s="2">
        <f t="shared" si="113"/>
        <v>3.73653333492533</v>
      </c>
      <c r="CG47" s="2">
        <f t="shared" si="114"/>
        <v>5.52623333492535</v>
      </c>
      <c r="CH47" s="2">
        <f t="shared" si="19"/>
        <v>8.71867734435546</v>
      </c>
      <c r="CI47" s="2">
        <f t="shared" si="20"/>
        <v>13.816631130064</v>
      </c>
      <c r="CJ47" s="2">
        <f t="shared" si="21"/>
        <v>13.5</v>
      </c>
      <c r="CK47" s="2">
        <f t="shared" si="22"/>
        <v>1.78970000000001</v>
      </c>
      <c r="CL47" s="2">
        <f t="shared" si="23"/>
        <v>3.76026863939556</v>
      </c>
      <c r="CM47" s="2">
        <f t="shared" si="24"/>
        <v>5.54996863939557</v>
      </c>
      <c r="CN47" s="2">
        <f t="shared" si="25"/>
        <v>9.17119565217391</v>
      </c>
      <c r="CO47" s="2">
        <f t="shared" si="26"/>
        <v>13.816631130064</v>
      </c>
      <c r="CP47" s="2">
        <f t="shared" si="27"/>
        <v>13.5</v>
      </c>
      <c r="CQ47" s="2">
        <f t="shared" si="28"/>
        <v>1.78970000000001</v>
      </c>
      <c r="CR47" s="2">
        <f t="shared" si="61"/>
        <v>3.52246553318391</v>
      </c>
      <c r="CS47" s="2">
        <f t="shared" si="29"/>
        <v>5.31216553318392</v>
      </c>
      <c r="CT47" s="2">
        <f t="shared" si="115"/>
        <v>3.73085720846485</v>
      </c>
      <c r="CU47" s="2">
        <f t="shared" si="116"/>
        <v>5.52055720846486</v>
      </c>
      <c r="CV47" s="2">
        <f t="shared" si="30"/>
        <v>8.74465604352895</v>
      </c>
      <c r="CW47" s="2">
        <f t="shared" si="31"/>
        <v>13.816631130064</v>
      </c>
      <c r="CX47" s="2">
        <f t="shared" si="32"/>
        <v>13.5</v>
      </c>
      <c r="CY47" s="2">
        <f t="shared" si="33"/>
        <v>1.78970000000001</v>
      </c>
      <c r="CZ47" s="2">
        <f t="shared" si="34"/>
        <v>3.74529373121044</v>
      </c>
      <c r="DA47" s="2">
        <f t="shared" si="35"/>
        <v>5.53499373121045</v>
      </c>
      <c r="DB47">
        <f t="shared" si="36"/>
        <v>6.01453</v>
      </c>
      <c r="DC47">
        <f t="shared" si="37"/>
        <v>6.05773</v>
      </c>
      <c r="DD47">
        <f t="shared" si="117"/>
        <v>5.96873</v>
      </c>
      <c r="DE47">
        <f t="shared" si="38"/>
        <v>5.95253</v>
      </c>
      <c r="DF47">
        <f t="shared" si="39"/>
        <v>6.00573</v>
      </c>
      <c r="DG47">
        <f t="shared" si="40"/>
        <v>5.92093</v>
      </c>
      <c r="DH47">
        <f t="shared" si="41"/>
        <v>5.90573</v>
      </c>
    </row>
    <row r="48" spans="3:112">
      <c r="C48">
        <v>2</v>
      </c>
      <c r="D48">
        <v>2</v>
      </c>
      <c r="E48" s="1">
        <v>18</v>
      </c>
      <c r="F48" s="2">
        <v>0.101</v>
      </c>
      <c r="G48" s="3">
        <v>12</v>
      </c>
      <c r="H48" s="3">
        <v>9</v>
      </c>
      <c r="I48" s="3">
        <v>9</v>
      </c>
      <c r="J48">
        <v>0.12</v>
      </c>
      <c r="K48">
        <f t="shared" ref="K48:O48" si="130">LOG(1/J48)</f>
        <v>0.920818753952375</v>
      </c>
      <c r="L48">
        <v>1.2</v>
      </c>
      <c r="M48">
        <f t="shared" si="130"/>
        <v>-0.0791812460476248</v>
      </c>
      <c r="N48">
        <v>1.2</v>
      </c>
      <c r="O48">
        <f t="shared" si="130"/>
        <v>-0.0791812460476248</v>
      </c>
      <c r="P48" s="4">
        <v>-3.75</v>
      </c>
      <c r="Q48" s="4">
        <v>-0.5</v>
      </c>
      <c r="R48" s="4">
        <v>-0.5</v>
      </c>
      <c r="S48" s="4">
        <v>-0.25</v>
      </c>
      <c r="T48" s="4">
        <v>-0.25</v>
      </c>
      <c r="U48" s="4">
        <v>-0.75</v>
      </c>
      <c r="V48" s="4">
        <v>3.4</v>
      </c>
      <c r="W48" s="2">
        <v>0.535</v>
      </c>
      <c r="X48" s="2">
        <f t="shared" si="98"/>
        <v>3.935</v>
      </c>
      <c r="Y48" s="4">
        <v>41.1</v>
      </c>
      <c r="Z48" s="4">
        <v>41.7</v>
      </c>
      <c r="AA48" s="4">
        <v>8.09</v>
      </c>
      <c r="AB48" s="4">
        <v>3.24</v>
      </c>
      <c r="AC48" s="2">
        <v>0.458</v>
      </c>
      <c r="AD48" s="2">
        <f t="shared" si="99"/>
        <v>3.698</v>
      </c>
      <c r="AE48" s="2">
        <f t="shared" si="100"/>
        <v>0.237</v>
      </c>
      <c r="AF48" s="4">
        <v>37.3</v>
      </c>
      <c r="AG48" s="4">
        <v>38.5</v>
      </c>
      <c r="AH48" s="4">
        <v>8.77</v>
      </c>
      <c r="AI48" s="4">
        <v>3.19</v>
      </c>
      <c r="AJ48" s="2">
        <v>0.457</v>
      </c>
      <c r="AK48" s="2">
        <f t="shared" si="101"/>
        <v>3.647</v>
      </c>
      <c r="AL48" s="2">
        <f t="shared" si="102"/>
        <v>0.288</v>
      </c>
      <c r="AM48" s="4">
        <v>36.3</v>
      </c>
      <c r="AN48" s="4">
        <v>37.9</v>
      </c>
      <c r="AO48" s="4">
        <v>8.91</v>
      </c>
      <c r="AP48" s="4">
        <v>42.065</v>
      </c>
      <c r="AQ48" s="4">
        <v>4.02</v>
      </c>
      <c r="AR48" s="4">
        <f t="shared" si="103"/>
        <v>3.485</v>
      </c>
      <c r="AS48" s="4">
        <v>26.34</v>
      </c>
      <c r="AT48" s="4">
        <f t="shared" si="104"/>
        <v>25.805</v>
      </c>
      <c r="AU48" s="4">
        <v>38</v>
      </c>
      <c r="AV48" s="4">
        <v>3.84</v>
      </c>
      <c r="AW48" s="4">
        <f t="shared" si="105"/>
        <v>0.18</v>
      </c>
      <c r="AX48" s="4">
        <f t="shared" si="106"/>
        <v>3.382</v>
      </c>
      <c r="AY48" s="4">
        <v>26.23</v>
      </c>
      <c r="AZ48" s="4">
        <f t="shared" si="107"/>
        <v>0.109999999999999</v>
      </c>
      <c r="BA48" s="4">
        <f t="shared" si="108"/>
        <v>25.772</v>
      </c>
      <c r="BB48" s="4">
        <v>37.95</v>
      </c>
      <c r="BC48" s="4">
        <v>3.66</v>
      </c>
      <c r="BD48" s="4">
        <f t="shared" si="109"/>
        <v>0.359999999999999</v>
      </c>
      <c r="BE48" s="4">
        <f t="shared" si="1"/>
        <v>3.203</v>
      </c>
      <c r="BF48" s="4">
        <v>26.26</v>
      </c>
      <c r="BG48" s="4">
        <f t="shared" si="110"/>
        <v>0.0799999999999983</v>
      </c>
      <c r="BH48" s="4">
        <f t="shared" si="2"/>
        <v>25.803</v>
      </c>
      <c r="BI48">
        <v>119</v>
      </c>
      <c r="BL48" s="2">
        <f t="shared" si="3"/>
        <v>8.21167883211679</v>
      </c>
      <c r="BM48" s="2">
        <f t="shared" si="4"/>
        <v>14.0405117270789</v>
      </c>
      <c r="BN48" s="2">
        <f t="shared" si="5"/>
        <v>13.5</v>
      </c>
      <c r="BO48" s="2">
        <f t="shared" si="6"/>
        <v>1.78970000000001</v>
      </c>
      <c r="BP48" s="2">
        <f t="shared" si="55"/>
        <v>4.09523047445957</v>
      </c>
      <c r="BQ48" s="2">
        <f t="shared" si="7"/>
        <v>5.88493047445958</v>
      </c>
      <c r="BR48" s="2">
        <f t="shared" si="111"/>
        <v>4.19067269647091</v>
      </c>
      <c r="BS48" s="2">
        <f t="shared" si="112"/>
        <v>5.98037269647092</v>
      </c>
      <c r="BT48" s="2">
        <f t="shared" si="8"/>
        <v>8.02329727802211</v>
      </c>
      <c r="BU48" s="2">
        <f t="shared" si="9"/>
        <v>14.0405117270789</v>
      </c>
      <c r="BV48" s="2">
        <f t="shared" si="10"/>
        <v>13.5</v>
      </c>
      <c r="BW48" s="2">
        <f t="shared" si="11"/>
        <v>1.78970000000001</v>
      </c>
      <c r="BX48" s="2">
        <f t="shared" si="12"/>
        <v>4.24615545286617</v>
      </c>
      <c r="BY48" s="2">
        <f t="shared" si="13"/>
        <v>6.03585545286618</v>
      </c>
      <c r="BZ48" s="2">
        <f t="shared" si="14"/>
        <v>9.04825737265415</v>
      </c>
      <c r="CA48" s="2">
        <f t="shared" si="15"/>
        <v>13.9818763326226</v>
      </c>
      <c r="CB48" s="2">
        <f t="shared" si="16"/>
        <v>13.5</v>
      </c>
      <c r="CC48" s="2">
        <f t="shared" si="17"/>
        <v>1.78970000000001</v>
      </c>
      <c r="CD48" s="2">
        <f t="shared" si="58"/>
        <v>3.58260707730924</v>
      </c>
      <c r="CE48" s="2">
        <f t="shared" si="18"/>
        <v>5.37230707730925</v>
      </c>
      <c r="CF48" s="2">
        <f t="shared" si="113"/>
        <v>3.73085720846485</v>
      </c>
      <c r="CG48" s="2">
        <f t="shared" si="114"/>
        <v>5.52055720846486</v>
      </c>
      <c r="CH48" s="2">
        <f t="shared" si="19"/>
        <v>8.88157894736842</v>
      </c>
      <c r="CI48" s="2">
        <f t="shared" si="20"/>
        <v>13.9818763326226</v>
      </c>
      <c r="CJ48" s="2">
        <f t="shared" si="21"/>
        <v>13.5</v>
      </c>
      <c r="CK48" s="2">
        <f t="shared" si="22"/>
        <v>1.78970000000001</v>
      </c>
      <c r="CL48" s="2">
        <f t="shared" si="23"/>
        <v>3.66923587039024</v>
      </c>
      <c r="CM48" s="2">
        <f t="shared" si="24"/>
        <v>5.45893587039025</v>
      </c>
      <c r="CN48" s="2">
        <f t="shared" si="25"/>
        <v>9.29752066115702</v>
      </c>
      <c r="CO48" s="2">
        <f t="shared" si="26"/>
        <v>13.997867803838</v>
      </c>
      <c r="CP48" s="2">
        <f t="shared" si="27"/>
        <v>13.5</v>
      </c>
      <c r="CQ48" s="2">
        <f t="shared" si="28"/>
        <v>1.78970000000001</v>
      </c>
      <c r="CR48" s="2">
        <f t="shared" si="61"/>
        <v>3.4636649820975</v>
      </c>
      <c r="CS48" s="2">
        <f t="shared" si="29"/>
        <v>5.25336498209751</v>
      </c>
      <c r="CT48" s="2">
        <f t="shared" si="115"/>
        <v>3.65402200829474</v>
      </c>
      <c r="CU48" s="2">
        <f t="shared" si="116"/>
        <v>5.44372200829475</v>
      </c>
      <c r="CV48" s="2">
        <f t="shared" si="30"/>
        <v>8.89328063241106</v>
      </c>
      <c r="CW48" s="2">
        <f t="shared" si="31"/>
        <v>13.997867803838</v>
      </c>
      <c r="CX48" s="2">
        <f t="shared" si="32"/>
        <v>13.5</v>
      </c>
      <c r="CY48" s="2">
        <f t="shared" si="33"/>
        <v>1.78970000000001</v>
      </c>
      <c r="CZ48" s="2">
        <f t="shared" si="34"/>
        <v>3.66294900055976</v>
      </c>
      <c r="DA48" s="2">
        <f t="shared" si="35"/>
        <v>5.45264900055978</v>
      </c>
      <c r="DB48">
        <f t="shared" si="36"/>
        <v>6.10973</v>
      </c>
      <c r="DC48">
        <f t="shared" si="37"/>
        <v>6.14373</v>
      </c>
      <c r="DD48">
        <f t="shared" si="117"/>
        <v>6.04273</v>
      </c>
      <c r="DE48">
        <f t="shared" si="38"/>
        <v>6.00393</v>
      </c>
      <c r="DF48">
        <f t="shared" si="39"/>
        <v>6.06073</v>
      </c>
      <c r="DG48">
        <f t="shared" si="40"/>
        <v>5.98653</v>
      </c>
      <c r="DH48">
        <f t="shared" si="41"/>
        <v>5.99173</v>
      </c>
    </row>
    <row r="49" spans="1:112">
      <c r="A49" t="s">
        <v>142</v>
      </c>
      <c r="B49" t="s">
        <v>143</v>
      </c>
      <c r="C49">
        <v>2</v>
      </c>
      <c r="D49">
        <v>1</v>
      </c>
      <c r="E49" s="1">
        <v>18</v>
      </c>
      <c r="F49" s="2">
        <v>0.137</v>
      </c>
      <c r="G49" s="3">
        <v>13</v>
      </c>
      <c r="H49" s="3">
        <v>9</v>
      </c>
      <c r="I49" s="3">
        <v>8</v>
      </c>
      <c r="J49">
        <v>0.12</v>
      </c>
      <c r="K49">
        <f t="shared" ref="K49:O49" si="131">LOG(1/J49)</f>
        <v>0.920818753952375</v>
      </c>
      <c r="L49">
        <v>1.2</v>
      </c>
      <c r="M49">
        <f t="shared" si="131"/>
        <v>-0.0791812460476248</v>
      </c>
      <c r="N49">
        <v>1.2</v>
      </c>
      <c r="O49">
        <f t="shared" si="131"/>
        <v>-0.0791812460476248</v>
      </c>
      <c r="P49" s="4">
        <v>-6</v>
      </c>
      <c r="Q49" s="4">
        <v>-0.5</v>
      </c>
      <c r="R49" s="4">
        <v>-0.25</v>
      </c>
      <c r="S49" s="4">
        <v>-0.25</v>
      </c>
      <c r="T49" s="4">
        <v>-0.5</v>
      </c>
      <c r="U49" s="4">
        <v>-0.5</v>
      </c>
      <c r="V49" s="4">
        <v>3.29</v>
      </c>
      <c r="W49" s="2">
        <v>0.55</v>
      </c>
      <c r="X49" s="2">
        <f t="shared" si="98"/>
        <v>3.84</v>
      </c>
      <c r="Y49" s="4">
        <v>43.9</v>
      </c>
      <c r="Z49" s="4">
        <v>44.5</v>
      </c>
      <c r="AA49" s="4">
        <v>7.58</v>
      </c>
      <c r="AB49" s="4">
        <v>3.23</v>
      </c>
      <c r="AC49" s="2">
        <v>0.439</v>
      </c>
      <c r="AD49" s="2">
        <f t="shared" si="99"/>
        <v>3.669</v>
      </c>
      <c r="AE49" s="2">
        <f t="shared" si="100"/>
        <v>0.171</v>
      </c>
      <c r="AF49" s="4">
        <v>36.6</v>
      </c>
      <c r="AG49" s="4">
        <v>38.6</v>
      </c>
      <c r="AH49" s="4">
        <v>8.75</v>
      </c>
      <c r="AI49" s="4">
        <v>3.18</v>
      </c>
      <c r="AJ49" s="2">
        <v>0.437</v>
      </c>
      <c r="AK49" s="2">
        <f t="shared" si="101"/>
        <v>3.617</v>
      </c>
      <c r="AL49" s="2">
        <f t="shared" si="102"/>
        <v>0.223</v>
      </c>
      <c r="AM49" s="4">
        <v>37</v>
      </c>
      <c r="AN49" s="4">
        <v>38.9</v>
      </c>
      <c r="AO49" s="4">
        <v>8.68</v>
      </c>
      <c r="AP49" s="4">
        <v>44.765</v>
      </c>
      <c r="AQ49" s="4">
        <v>3.95</v>
      </c>
      <c r="AR49" s="4">
        <f t="shared" si="103"/>
        <v>3.4</v>
      </c>
      <c r="AS49" s="4">
        <v>26.3</v>
      </c>
      <c r="AT49" s="4">
        <f t="shared" si="104"/>
        <v>25.75</v>
      </c>
      <c r="AU49" s="4">
        <v>38.555</v>
      </c>
      <c r="AV49" s="4">
        <v>3.74</v>
      </c>
      <c r="AW49" s="4">
        <f t="shared" si="105"/>
        <v>0.21</v>
      </c>
      <c r="AX49" s="4">
        <f t="shared" si="106"/>
        <v>3.301</v>
      </c>
      <c r="AY49" s="4">
        <v>26.08</v>
      </c>
      <c r="AZ49" s="4">
        <f t="shared" si="107"/>
        <v>0.220000000000002</v>
      </c>
      <c r="BA49" s="4">
        <f t="shared" si="108"/>
        <v>25.641</v>
      </c>
      <c r="BB49" s="4">
        <v>38.73</v>
      </c>
      <c r="BC49" s="4">
        <v>3.76</v>
      </c>
      <c r="BD49" s="4">
        <f t="shared" si="109"/>
        <v>0.19</v>
      </c>
      <c r="BE49" s="4">
        <f t="shared" si="1"/>
        <v>3.323</v>
      </c>
      <c r="BF49" s="4">
        <v>26.05</v>
      </c>
      <c r="BG49" s="4">
        <f t="shared" si="110"/>
        <v>0.25</v>
      </c>
      <c r="BH49" s="4">
        <f t="shared" si="2"/>
        <v>25.613</v>
      </c>
      <c r="BI49">
        <v>119</v>
      </c>
      <c r="BL49" s="2">
        <f t="shared" si="3"/>
        <v>7.6879271070615</v>
      </c>
      <c r="BM49" s="2">
        <f t="shared" si="4"/>
        <v>14.0191897654584</v>
      </c>
      <c r="BN49" s="2">
        <f t="shared" si="5"/>
        <v>13.5</v>
      </c>
      <c r="BO49" s="2">
        <f t="shared" si="6"/>
        <v>1.78970000000001</v>
      </c>
      <c r="BP49" s="2">
        <f t="shared" si="55"/>
        <v>4.56801906425785</v>
      </c>
      <c r="BQ49" s="2">
        <f t="shared" si="7"/>
        <v>6.35771906425786</v>
      </c>
      <c r="BR49" s="2">
        <f t="shared" si="111"/>
        <v>4.69124660203139</v>
      </c>
      <c r="BS49" s="2">
        <f t="shared" si="112"/>
        <v>6.48094660203141</v>
      </c>
      <c r="BT49" s="2">
        <f t="shared" si="8"/>
        <v>7.5393722774489</v>
      </c>
      <c r="BU49" s="2">
        <f t="shared" si="9"/>
        <v>14.0191897654584</v>
      </c>
      <c r="BV49" s="2">
        <f t="shared" si="10"/>
        <v>13.5</v>
      </c>
      <c r="BW49" s="2">
        <f t="shared" si="11"/>
        <v>1.78970000000001</v>
      </c>
      <c r="BX49" s="2">
        <f t="shared" si="12"/>
        <v>4.74085559028402</v>
      </c>
      <c r="BY49" s="2">
        <f t="shared" si="13"/>
        <v>6.53055559028403</v>
      </c>
      <c r="BZ49" s="2">
        <f t="shared" si="14"/>
        <v>9.22131147540983</v>
      </c>
      <c r="CA49" s="2">
        <f t="shared" si="15"/>
        <v>13.9019189765458</v>
      </c>
      <c r="CB49" s="2">
        <f t="shared" si="16"/>
        <v>13.5</v>
      </c>
      <c r="CC49" s="2">
        <f t="shared" si="17"/>
        <v>1.78970000000001</v>
      </c>
      <c r="CD49" s="2">
        <f t="shared" si="58"/>
        <v>3.49878926482235</v>
      </c>
      <c r="CE49" s="2">
        <f t="shared" si="18"/>
        <v>5.28848926482236</v>
      </c>
      <c r="CF49" s="2">
        <f t="shared" si="113"/>
        <v>3.74223563716998</v>
      </c>
      <c r="CG49" s="2">
        <f t="shared" si="114"/>
        <v>5.53193563716999</v>
      </c>
      <c r="CH49" s="2">
        <f t="shared" si="19"/>
        <v>8.75372843989106</v>
      </c>
      <c r="CI49" s="2">
        <f t="shared" si="20"/>
        <v>13.9019189765458</v>
      </c>
      <c r="CJ49" s="2">
        <f t="shared" si="21"/>
        <v>13.5</v>
      </c>
      <c r="CK49" s="2">
        <f t="shared" si="22"/>
        <v>1.78970000000001</v>
      </c>
      <c r="CL49" s="2">
        <f t="shared" si="23"/>
        <v>3.74010649367354</v>
      </c>
      <c r="CM49" s="2">
        <f t="shared" si="24"/>
        <v>5.52980649367355</v>
      </c>
      <c r="CN49" s="2">
        <f t="shared" si="25"/>
        <v>9.12162162162162</v>
      </c>
      <c r="CO49" s="2">
        <f t="shared" si="26"/>
        <v>13.8859275053305</v>
      </c>
      <c r="CP49" s="2">
        <f t="shared" si="27"/>
        <v>13.5</v>
      </c>
      <c r="CQ49" s="2">
        <f t="shared" si="28"/>
        <v>1.78970000000001</v>
      </c>
      <c r="CR49" s="2">
        <f t="shared" si="61"/>
        <v>3.54635626403235</v>
      </c>
      <c r="CS49" s="2">
        <f t="shared" si="29"/>
        <v>5.33605626403236</v>
      </c>
      <c r="CT49" s="2">
        <f t="shared" si="115"/>
        <v>3.78290370251724</v>
      </c>
      <c r="CU49" s="2">
        <f t="shared" si="116"/>
        <v>5.57260370251725</v>
      </c>
      <c r="CV49" s="2">
        <f t="shared" si="30"/>
        <v>8.7141750580945</v>
      </c>
      <c r="CW49" s="2">
        <f t="shared" si="31"/>
        <v>13.8859275053305</v>
      </c>
      <c r="CX49" s="2">
        <f t="shared" si="32"/>
        <v>13.5</v>
      </c>
      <c r="CY49" s="2">
        <f t="shared" si="33"/>
        <v>1.78970000000001</v>
      </c>
      <c r="CZ49" s="2">
        <f t="shared" si="34"/>
        <v>3.76288238367443</v>
      </c>
      <c r="DA49" s="2">
        <f t="shared" si="35"/>
        <v>5.55258238367445</v>
      </c>
      <c r="DB49">
        <f t="shared" si="36"/>
        <v>6.06773</v>
      </c>
      <c r="DC49">
        <f t="shared" si="37"/>
        <v>6.11173</v>
      </c>
      <c r="DD49">
        <f t="shared" si="117"/>
        <v>5.97473</v>
      </c>
      <c r="DE49">
        <f t="shared" si="38"/>
        <v>5.97733</v>
      </c>
      <c r="DF49">
        <f t="shared" si="39"/>
        <v>6.00573</v>
      </c>
      <c r="DG49">
        <f t="shared" si="40"/>
        <v>5.95353</v>
      </c>
      <c r="DH49">
        <f t="shared" si="41"/>
        <v>6.01073</v>
      </c>
    </row>
    <row r="50" spans="3:112">
      <c r="C50">
        <v>2</v>
      </c>
      <c r="D50">
        <v>2</v>
      </c>
      <c r="E50" s="1">
        <v>24</v>
      </c>
      <c r="F50" s="2">
        <v>0.117</v>
      </c>
      <c r="G50" s="3">
        <v>17</v>
      </c>
      <c r="H50" s="3">
        <v>12</v>
      </c>
      <c r="I50" s="3">
        <v>11</v>
      </c>
      <c r="J50">
        <v>0.2</v>
      </c>
      <c r="K50">
        <f t="shared" ref="K50:O50" si="132">LOG(1/J50)</f>
        <v>0.698970004336019</v>
      </c>
      <c r="L50">
        <v>1.2</v>
      </c>
      <c r="M50">
        <f t="shared" si="132"/>
        <v>-0.0791812460476248</v>
      </c>
      <c r="N50">
        <v>1.2</v>
      </c>
      <c r="O50">
        <f t="shared" si="132"/>
        <v>-0.0791812460476248</v>
      </c>
      <c r="P50" s="4">
        <v>-5.75</v>
      </c>
      <c r="Q50" s="4">
        <v>-0.5</v>
      </c>
      <c r="R50" s="4">
        <v>0.25</v>
      </c>
      <c r="S50" s="8">
        <v>0.5</v>
      </c>
      <c r="T50" s="4">
        <v>0.25</v>
      </c>
      <c r="U50" s="4">
        <v>0.75</v>
      </c>
      <c r="V50" s="4">
        <v>3.31</v>
      </c>
      <c r="W50" s="2">
        <v>0.558</v>
      </c>
      <c r="X50" s="2">
        <f t="shared" si="98"/>
        <v>3.868</v>
      </c>
      <c r="Y50" s="4">
        <v>44</v>
      </c>
      <c r="Z50" s="4">
        <v>44.5</v>
      </c>
      <c r="AA50" s="4">
        <v>7.58</v>
      </c>
      <c r="AB50" s="4">
        <v>3.2</v>
      </c>
      <c r="AC50" s="2">
        <v>0.455</v>
      </c>
      <c r="AD50" s="2">
        <f t="shared" si="99"/>
        <v>3.655</v>
      </c>
      <c r="AE50" s="2">
        <f t="shared" si="100"/>
        <v>0.213</v>
      </c>
      <c r="AF50" s="4">
        <v>37.5</v>
      </c>
      <c r="AG50" s="4">
        <v>39.5</v>
      </c>
      <c r="AH50" s="4">
        <v>8.54</v>
      </c>
      <c r="AI50" s="4">
        <v>3.23</v>
      </c>
      <c r="AJ50" s="2">
        <v>0.459</v>
      </c>
      <c r="AK50" s="2">
        <f t="shared" si="101"/>
        <v>3.689</v>
      </c>
      <c r="AL50" s="2">
        <f t="shared" si="102"/>
        <v>0.179</v>
      </c>
      <c r="AM50" s="4">
        <v>38.1</v>
      </c>
      <c r="AN50" s="4">
        <v>39.8</v>
      </c>
      <c r="AO50" s="4">
        <v>8.47</v>
      </c>
      <c r="AP50" s="4">
        <v>44.675</v>
      </c>
      <c r="AQ50" s="4">
        <v>3.94</v>
      </c>
      <c r="AR50" s="4">
        <f t="shared" si="103"/>
        <v>3.382</v>
      </c>
      <c r="AS50" s="4">
        <v>25.38</v>
      </c>
      <c r="AT50" s="4">
        <f t="shared" si="104"/>
        <v>24.822</v>
      </c>
      <c r="AU50" s="4">
        <v>39.405</v>
      </c>
      <c r="AV50" s="4">
        <v>3.73</v>
      </c>
      <c r="AW50" s="4">
        <f t="shared" si="105"/>
        <v>0.21</v>
      </c>
      <c r="AX50" s="4">
        <f t="shared" si="106"/>
        <v>3.275</v>
      </c>
      <c r="AY50" s="4">
        <v>25.24</v>
      </c>
      <c r="AZ50" s="4">
        <f t="shared" si="107"/>
        <v>0.140000000000001</v>
      </c>
      <c r="BA50" s="4">
        <f t="shared" si="108"/>
        <v>24.785</v>
      </c>
      <c r="BB50" s="4">
        <v>39.825</v>
      </c>
      <c r="BC50" s="4">
        <v>3.81</v>
      </c>
      <c r="BD50" s="4">
        <f t="shared" si="109"/>
        <v>0.13</v>
      </c>
      <c r="BE50" s="4">
        <f t="shared" si="1"/>
        <v>3.351</v>
      </c>
      <c r="BF50" s="4">
        <v>25.25</v>
      </c>
      <c r="BG50" s="4">
        <f t="shared" si="110"/>
        <v>0.129999999999999</v>
      </c>
      <c r="BH50" s="4">
        <f t="shared" si="2"/>
        <v>24.791</v>
      </c>
      <c r="BI50">
        <v>119</v>
      </c>
      <c r="BL50" s="2">
        <f t="shared" si="3"/>
        <v>7.67045454545454</v>
      </c>
      <c r="BM50" s="2">
        <f t="shared" si="4"/>
        <v>13.5287846481876</v>
      </c>
      <c r="BN50" s="2">
        <f t="shared" si="5"/>
        <v>13.5</v>
      </c>
      <c r="BO50" s="2">
        <f t="shared" si="6"/>
        <v>1.78970000000001</v>
      </c>
      <c r="BP50" s="2">
        <f t="shared" si="55"/>
        <v>4.58719049602246</v>
      </c>
      <c r="BQ50" s="2">
        <f t="shared" si="7"/>
        <v>6.37689049602247</v>
      </c>
      <c r="BR50" s="2">
        <f t="shared" si="111"/>
        <v>4.69124660203139</v>
      </c>
      <c r="BS50" s="2">
        <f t="shared" si="112"/>
        <v>6.48094660203141</v>
      </c>
      <c r="BT50" s="2">
        <f t="shared" si="8"/>
        <v>7.55456071628427</v>
      </c>
      <c r="BU50" s="2">
        <f t="shared" si="9"/>
        <v>13.5287846481876</v>
      </c>
      <c r="BV50" s="2">
        <f t="shared" si="10"/>
        <v>13.5</v>
      </c>
      <c r="BW50" s="2">
        <f t="shared" si="11"/>
        <v>1.78970000000001</v>
      </c>
      <c r="BX50" s="2">
        <f t="shared" si="12"/>
        <v>4.72208557031407</v>
      </c>
      <c r="BY50" s="2">
        <f t="shared" si="13"/>
        <v>6.51178557031408</v>
      </c>
      <c r="BZ50" s="2">
        <f t="shared" si="14"/>
        <v>9</v>
      </c>
      <c r="CA50" s="2">
        <f t="shared" si="15"/>
        <v>13.454157782516</v>
      </c>
      <c r="CB50" s="2">
        <f t="shared" si="16"/>
        <v>13.454157782516</v>
      </c>
      <c r="CC50" s="2">
        <f t="shared" si="17"/>
        <v>1.78970000000001</v>
      </c>
      <c r="CD50" s="2">
        <f t="shared" si="58"/>
        <v>3.58116988108952</v>
      </c>
      <c r="CE50" s="2">
        <f t="shared" si="18"/>
        <v>5.37086988108953</v>
      </c>
      <c r="CF50" s="2">
        <f t="shared" si="113"/>
        <v>3.83901058822668</v>
      </c>
      <c r="CG50" s="2">
        <f t="shared" si="114"/>
        <v>5.62871058822669</v>
      </c>
      <c r="CH50" s="2">
        <f t="shared" si="19"/>
        <v>8.56490293110011</v>
      </c>
      <c r="CI50" s="2">
        <f t="shared" si="20"/>
        <v>13.454157782516</v>
      </c>
      <c r="CJ50" s="2">
        <f t="shared" si="21"/>
        <v>13.454157782516</v>
      </c>
      <c r="CK50" s="2">
        <f t="shared" si="22"/>
        <v>1.78970000000001</v>
      </c>
      <c r="CL50" s="2">
        <f t="shared" si="23"/>
        <v>3.82358499968359</v>
      </c>
      <c r="CM50" s="2">
        <f t="shared" si="24"/>
        <v>5.6132849996836</v>
      </c>
      <c r="CN50" s="2">
        <f t="shared" si="25"/>
        <v>8.85826771653543</v>
      </c>
      <c r="CO50" s="2">
        <f t="shared" si="26"/>
        <v>13.4594882729211</v>
      </c>
      <c r="CP50" s="2">
        <f t="shared" si="27"/>
        <v>13.4594882729211</v>
      </c>
      <c r="CQ50" s="2">
        <f t="shared" si="28"/>
        <v>1.78970000000001</v>
      </c>
      <c r="CR50" s="2">
        <f t="shared" si="61"/>
        <v>3.65810705943665</v>
      </c>
      <c r="CS50" s="2">
        <f t="shared" si="29"/>
        <v>5.44780705943666</v>
      </c>
      <c r="CT50" s="2">
        <f t="shared" si="115"/>
        <v>3.88690328131243</v>
      </c>
      <c r="CU50" s="2">
        <f t="shared" si="116"/>
        <v>5.67660328131244</v>
      </c>
      <c r="CV50" s="2">
        <f t="shared" si="30"/>
        <v>8.47457627118644</v>
      </c>
      <c r="CW50" s="2">
        <f t="shared" si="31"/>
        <v>13.4594882729211</v>
      </c>
      <c r="CX50" s="2">
        <f t="shared" si="32"/>
        <v>13.4594882729211</v>
      </c>
      <c r="CY50" s="2">
        <f t="shared" si="33"/>
        <v>1.78970000000001</v>
      </c>
      <c r="CZ50" s="2">
        <f t="shared" si="34"/>
        <v>3.88394651998795</v>
      </c>
      <c r="DA50" s="2">
        <f t="shared" si="35"/>
        <v>5.67364651998796</v>
      </c>
      <c r="DB50">
        <f t="shared" si="36"/>
        <v>5.98693</v>
      </c>
      <c r="DC50">
        <f t="shared" si="37"/>
        <v>6.01573</v>
      </c>
      <c r="DD50">
        <f t="shared" si="117"/>
        <v>5.89873</v>
      </c>
      <c r="DE50">
        <f t="shared" si="38"/>
        <v>5.88773</v>
      </c>
      <c r="DF50">
        <f t="shared" si="39"/>
        <v>5.91773</v>
      </c>
      <c r="DG50">
        <f t="shared" si="40"/>
        <v>5.90233</v>
      </c>
      <c r="DH50">
        <f t="shared" si="41"/>
        <v>5.95073</v>
      </c>
    </row>
    <row r="51" spans="1:112">
      <c r="A51" t="s">
        <v>144</v>
      </c>
      <c r="B51" t="s">
        <v>145</v>
      </c>
      <c r="C51">
        <v>1</v>
      </c>
      <c r="D51">
        <v>1</v>
      </c>
      <c r="E51" s="1">
        <v>28</v>
      </c>
      <c r="F51" s="2">
        <v>0.121</v>
      </c>
      <c r="G51" s="3">
        <v>15</v>
      </c>
      <c r="H51" s="3">
        <v>8</v>
      </c>
      <c r="I51" s="3">
        <v>9</v>
      </c>
      <c r="J51">
        <v>0.1</v>
      </c>
      <c r="K51">
        <f t="shared" ref="K51:O51" si="133">LOG(1/J51)</f>
        <v>1</v>
      </c>
      <c r="L51">
        <v>1.2</v>
      </c>
      <c r="M51">
        <f t="shared" si="133"/>
        <v>-0.0791812460476248</v>
      </c>
      <c r="N51">
        <v>1.2</v>
      </c>
      <c r="O51">
        <f t="shared" si="133"/>
        <v>-0.0791812460476248</v>
      </c>
      <c r="P51" s="4">
        <v>-4.25</v>
      </c>
      <c r="Q51" s="4">
        <v>-0.25</v>
      </c>
      <c r="R51" s="4">
        <v>-0.25</v>
      </c>
      <c r="S51" s="8">
        <v>-0.5</v>
      </c>
      <c r="T51" s="4">
        <v>-0.25</v>
      </c>
      <c r="U51" s="4">
        <v>0</v>
      </c>
      <c r="V51" s="4">
        <v>3.46</v>
      </c>
      <c r="W51" s="2">
        <v>0.578</v>
      </c>
      <c r="X51" s="2">
        <f t="shared" si="98"/>
        <v>4.038</v>
      </c>
      <c r="Y51" s="4">
        <v>43.5</v>
      </c>
      <c r="Z51" s="4">
        <v>44</v>
      </c>
      <c r="AA51" s="4">
        <v>7.68</v>
      </c>
      <c r="AB51" s="4">
        <v>3.43</v>
      </c>
      <c r="AC51" s="2">
        <v>0.47</v>
      </c>
      <c r="AD51" s="2">
        <f t="shared" si="99"/>
        <v>3.9</v>
      </c>
      <c r="AE51" s="2">
        <f t="shared" si="100"/>
        <v>0.138</v>
      </c>
      <c r="AF51" s="4">
        <v>38.1</v>
      </c>
      <c r="AG51" s="4">
        <v>39.4</v>
      </c>
      <c r="AH51" s="4">
        <v>8.56</v>
      </c>
      <c r="AI51" s="4">
        <v>3.43</v>
      </c>
      <c r="AJ51" s="2">
        <v>0.477</v>
      </c>
      <c r="AK51" s="2">
        <f t="shared" si="101"/>
        <v>3.907</v>
      </c>
      <c r="AL51" s="2">
        <f t="shared" si="102"/>
        <v>0.131</v>
      </c>
      <c r="AM51" s="4">
        <v>37.4</v>
      </c>
      <c r="AN51" s="4">
        <v>39.1</v>
      </c>
      <c r="AO51" s="4">
        <v>8.64</v>
      </c>
      <c r="AP51" s="4">
        <v>44.04</v>
      </c>
      <c r="AQ51" s="4">
        <v>4.1</v>
      </c>
      <c r="AR51" s="4">
        <f t="shared" si="103"/>
        <v>3.522</v>
      </c>
      <c r="AS51" s="4">
        <v>25.51</v>
      </c>
      <c r="AT51" s="4">
        <f t="shared" si="104"/>
        <v>24.932</v>
      </c>
      <c r="AU51" s="4">
        <v>39.6</v>
      </c>
      <c r="AV51" s="4">
        <v>3.94</v>
      </c>
      <c r="AW51" s="4">
        <f t="shared" si="105"/>
        <v>0.16</v>
      </c>
      <c r="AX51" s="4">
        <f t="shared" si="106"/>
        <v>3.47</v>
      </c>
      <c r="AY51" s="4">
        <v>25.37</v>
      </c>
      <c r="AZ51" s="4">
        <f t="shared" si="107"/>
        <v>0.140000000000001</v>
      </c>
      <c r="BA51" s="4">
        <f t="shared" si="108"/>
        <v>24.9</v>
      </c>
      <c r="BB51" s="4">
        <v>39.155</v>
      </c>
      <c r="BC51" s="4">
        <v>3.93</v>
      </c>
      <c r="BD51" s="4">
        <f t="shared" si="109"/>
        <v>0.169999999999999</v>
      </c>
      <c r="BE51" s="4">
        <f t="shared" si="1"/>
        <v>3.453</v>
      </c>
      <c r="BF51" s="4">
        <v>25.42</v>
      </c>
      <c r="BG51" s="4">
        <f t="shared" si="110"/>
        <v>0.0899999999999999</v>
      </c>
      <c r="BH51" s="4">
        <f t="shared" si="2"/>
        <v>24.943</v>
      </c>
      <c r="BI51">
        <v>119</v>
      </c>
      <c r="BL51" s="2">
        <f t="shared" si="3"/>
        <v>7.75862068965517</v>
      </c>
      <c r="BM51" s="2">
        <f t="shared" si="4"/>
        <v>13.5980810234542</v>
      </c>
      <c r="BN51" s="2">
        <f t="shared" si="5"/>
        <v>13.5</v>
      </c>
      <c r="BO51" s="2">
        <f t="shared" si="6"/>
        <v>1.78970000000001</v>
      </c>
      <c r="BP51" s="2">
        <f t="shared" si="55"/>
        <v>4.4932194027383</v>
      </c>
      <c r="BQ51" s="2">
        <f t="shared" si="7"/>
        <v>6.28291940273831</v>
      </c>
      <c r="BR51" s="2">
        <f t="shared" si="111"/>
        <v>4.57668183199985</v>
      </c>
      <c r="BS51" s="2">
        <f t="shared" si="112"/>
        <v>6.36638183199986</v>
      </c>
      <c r="BT51" s="2">
        <f t="shared" si="8"/>
        <v>7.66348773841962</v>
      </c>
      <c r="BU51" s="2">
        <f t="shared" si="9"/>
        <v>13.5980810234542</v>
      </c>
      <c r="BV51" s="2">
        <f t="shared" si="10"/>
        <v>13.5</v>
      </c>
      <c r="BW51" s="2">
        <f t="shared" si="11"/>
        <v>1.78970000000001</v>
      </c>
      <c r="BX51" s="2">
        <f t="shared" si="12"/>
        <v>4.59491442141088</v>
      </c>
      <c r="BY51" s="2">
        <f t="shared" si="13"/>
        <v>6.38461442141089</v>
      </c>
      <c r="BZ51" s="2">
        <f t="shared" si="14"/>
        <v>8.85826771653543</v>
      </c>
      <c r="CA51" s="2">
        <f t="shared" si="15"/>
        <v>13.5234541577825</v>
      </c>
      <c r="CB51" s="2">
        <f t="shared" si="16"/>
        <v>13.5</v>
      </c>
      <c r="CC51" s="2">
        <f t="shared" si="17"/>
        <v>1.78970000000001</v>
      </c>
      <c r="CD51" s="2">
        <f t="shared" si="58"/>
        <v>3.68185708463208</v>
      </c>
      <c r="CE51" s="2">
        <f t="shared" si="18"/>
        <v>5.47155708463209</v>
      </c>
      <c r="CF51" s="2">
        <f t="shared" si="113"/>
        <v>3.8558666430266</v>
      </c>
      <c r="CG51" s="2">
        <f t="shared" si="114"/>
        <v>5.64556664302661</v>
      </c>
      <c r="CH51" s="2">
        <f t="shared" si="19"/>
        <v>8.52272727272727</v>
      </c>
      <c r="CI51" s="2">
        <f t="shared" si="20"/>
        <v>13.5234541577825</v>
      </c>
      <c r="CJ51" s="2">
        <f t="shared" si="21"/>
        <v>13.5</v>
      </c>
      <c r="CK51" s="2">
        <f t="shared" si="22"/>
        <v>1.78970000000001</v>
      </c>
      <c r="CL51" s="2">
        <f t="shared" si="23"/>
        <v>3.87942253772575</v>
      </c>
      <c r="CM51" s="2">
        <f t="shared" si="24"/>
        <v>5.66912253772576</v>
      </c>
      <c r="CN51" s="2">
        <f t="shared" si="25"/>
        <v>9.02406417112299</v>
      </c>
      <c r="CO51" s="2">
        <f t="shared" si="26"/>
        <v>13.5501066098081</v>
      </c>
      <c r="CP51" s="2">
        <f t="shared" si="27"/>
        <v>13.5</v>
      </c>
      <c r="CQ51" s="2">
        <f t="shared" si="28"/>
        <v>1.78970000000001</v>
      </c>
      <c r="CR51" s="2">
        <f t="shared" si="61"/>
        <v>3.59480426988764</v>
      </c>
      <c r="CS51" s="2">
        <f t="shared" si="29"/>
        <v>5.38450426988765</v>
      </c>
      <c r="CT51" s="2">
        <f t="shared" si="115"/>
        <v>3.80675422403169</v>
      </c>
      <c r="CU51" s="2">
        <f t="shared" si="116"/>
        <v>5.5964542240317</v>
      </c>
      <c r="CV51" s="2">
        <f t="shared" si="30"/>
        <v>8.61958881368918</v>
      </c>
      <c r="CW51" s="2">
        <f t="shared" si="31"/>
        <v>13.5501066098081</v>
      </c>
      <c r="CX51" s="2">
        <f t="shared" si="32"/>
        <v>13.5</v>
      </c>
      <c r="CY51" s="2">
        <f t="shared" si="33"/>
        <v>1.78970000000001</v>
      </c>
      <c r="CZ51" s="2">
        <f t="shared" si="34"/>
        <v>3.81910270540799</v>
      </c>
      <c r="DA51" s="2">
        <f t="shared" si="35"/>
        <v>5.608802705408</v>
      </c>
      <c r="DB51">
        <f t="shared" si="36"/>
        <v>6.06793</v>
      </c>
      <c r="DC51">
        <f t="shared" si="37"/>
        <v>6.09273</v>
      </c>
      <c r="DD51">
        <f t="shared" si="117"/>
        <v>5.97173</v>
      </c>
      <c r="DE51">
        <f t="shared" si="38"/>
        <v>5.99873</v>
      </c>
      <c r="DF51">
        <f t="shared" si="39"/>
        <v>6.01473</v>
      </c>
      <c r="DG51">
        <f t="shared" si="40"/>
        <v>6.00653</v>
      </c>
      <c r="DH51">
        <f t="shared" si="41"/>
        <v>6.01573</v>
      </c>
    </row>
    <row r="52" spans="3:112">
      <c r="C52">
        <v>1</v>
      </c>
      <c r="D52">
        <v>2</v>
      </c>
      <c r="E52" s="1">
        <v>28</v>
      </c>
      <c r="F52" s="2">
        <v>0.118</v>
      </c>
      <c r="G52" s="3">
        <v>12</v>
      </c>
      <c r="H52" s="3">
        <v>8</v>
      </c>
      <c r="I52" s="3">
        <v>9</v>
      </c>
      <c r="J52">
        <v>0.1</v>
      </c>
      <c r="K52">
        <f t="shared" ref="K52:O52" si="134">LOG(1/J52)</f>
        <v>1</v>
      </c>
      <c r="L52">
        <v>1.2</v>
      </c>
      <c r="M52">
        <f t="shared" si="134"/>
        <v>-0.0791812460476248</v>
      </c>
      <c r="N52">
        <v>1.2</v>
      </c>
      <c r="O52">
        <f t="shared" si="134"/>
        <v>-0.0791812460476248</v>
      </c>
      <c r="P52" s="4">
        <v>-4.25</v>
      </c>
      <c r="Q52" s="4">
        <v>-0.5</v>
      </c>
      <c r="R52" s="4">
        <v>-0.25</v>
      </c>
      <c r="S52" s="4">
        <v>-0.25</v>
      </c>
      <c r="T52" s="4">
        <v>-0.5</v>
      </c>
      <c r="U52" s="4">
        <v>0.5</v>
      </c>
      <c r="V52" s="4">
        <v>3.38</v>
      </c>
      <c r="W52" s="2">
        <v>0.581</v>
      </c>
      <c r="X52" s="2">
        <f t="shared" si="98"/>
        <v>3.961</v>
      </c>
      <c r="Y52" s="4">
        <v>44</v>
      </c>
      <c r="Z52" s="4">
        <v>44.4</v>
      </c>
      <c r="AA52" s="4">
        <v>7.6</v>
      </c>
      <c r="AB52" s="4">
        <v>3.34</v>
      </c>
      <c r="AC52" s="2">
        <v>0.472</v>
      </c>
      <c r="AD52" s="2">
        <f t="shared" si="99"/>
        <v>3.812</v>
      </c>
      <c r="AE52" s="2">
        <f t="shared" si="100"/>
        <v>0.149</v>
      </c>
      <c r="AF52" s="4">
        <v>38.5</v>
      </c>
      <c r="AG52" s="4">
        <v>40</v>
      </c>
      <c r="AH52" s="4">
        <v>8.44</v>
      </c>
      <c r="AI52" s="4">
        <v>3.39</v>
      </c>
      <c r="AJ52" s="2">
        <v>0.48</v>
      </c>
      <c r="AK52" s="2">
        <f t="shared" si="101"/>
        <v>3.87</v>
      </c>
      <c r="AL52" s="2">
        <f t="shared" si="102"/>
        <v>0.0909999999999997</v>
      </c>
      <c r="AM52" s="4">
        <v>38.2</v>
      </c>
      <c r="AN52" s="4">
        <v>39.8</v>
      </c>
      <c r="AO52" s="4">
        <v>8.49</v>
      </c>
      <c r="AP52" s="4">
        <v>44.605</v>
      </c>
      <c r="AQ52" s="4">
        <v>4.02</v>
      </c>
      <c r="AR52" s="4">
        <f t="shared" si="103"/>
        <v>3.439</v>
      </c>
      <c r="AS52" s="4">
        <v>25.25</v>
      </c>
      <c r="AT52" s="4">
        <f t="shared" si="104"/>
        <v>24.669</v>
      </c>
      <c r="AU52" s="4">
        <v>40.065</v>
      </c>
      <c r="AV52" s="4">
        <v>3.84</v>
      </c>
      <c r="AW52" s="4">
        <f t="shared" si="105"/>
        <v>0.18</v>
      </c>
      <c r="AX52" s="4">
        <f t="shared" si="106"/>
        <v>3.368</v>
      </c>
      <c r="AY52" s="4">
        <v>25.16</v>
      </c>
      <c r="AZ52" s="4">
        <f t="shared" si="107"/>
        <v>0.0899999999999999</v>
      </c>
      <c r="BA52" s="4">
        <f t="shared" si="108"/>
        <v>24.688</v>
      </c>
      <c r="BB52" s="4">
        <v>39.975</v>
      </c>
      <c r="BC52" s="4">
        <v>3.84</v>
      </c>
      <c r="BD52" s="4">
        <f t="shared" si="109"/>
        <v>0.18</v>
      </c>
      <c r="BE52" s="4">
        <f t="shared" si="1"/>
        <v>3.36</v>
      </c>
      <c r="BF52" s="4">
        <v>25.21</v>
      </c>
      <c r="BG52" s="4">
        <f t="shared" si="110"/>
        <v>0.0399999999999991</v>
      </c>
      <c r="BH52" s="4">
        <f t="shared" si="2"/>
        <v>24.73</v>
      </c>
      <c r="BI52">
        <v>119</v>
      </c>
      <c r="BL52" s="2">
        <f t="shared" si="3"/>
        <v>7.67045454545454</v>
      </c>
      <c r="BM52" s="2">
        <f t="shared" si="4"/>
        <v>13.4594882729211</v>
      </c>
      <c r="BN52" s="2">
        <f t="shared" si="5"/>
        <v>13.4594882729211</v>
      </c>
      <c r="BO52" s="2">
        <f t="shared" si="6"/>
        <v>1.78970000000001</v>
      </c>
      <c r="BP52" s="2">
        <f t="shared" si="55"/>
        <v>4.54990882618151</v>
      </c>
      <c r="BQ52" s="2">
        <f t="shared" si="7"/>
        <v>6.33960882618152</v>
      </c>
      <c r="BR52" s="2">
        <f t="shared" si="111"/>
        <v>4.62863427867137</v>
      </c>
      <c r="BS52" s="2">
        <f t="shared" si="112"/>
        <v>6.41833427867138</v>
      </c>
      <c r="BT52" s="2">
        <f t="shared" si="8"/>
        <v>7.56641632104024</v>
      </c>
      <c r="BU52" s="2">
        <f t="shared" si="9"/>
        <v>13.4594882729211</v>
      </c>
      <c r="BV52" s="2">
        <f t="shared" si="10"/>
        <v>13.4594882729211</v>
      </c>
      <c r="BW52" s="2">
        <f t="shared" si="11"/>
        <v>1.78970000000001</v>
      </c>
      <c r="BX52" s="2">
        <f t="shared" si="12"/>
        <v>4.6679195665125</v>
      </c>
      <c r="BY52" s="2">
        <f t="shared" si="13"/>
        <v>6.45761956651251</v>
      </c>
      <c r="BZ52" s="2">
        <f t="shared" si="14"/>
        <v>8.76623376623376</v>
      </c>
      <c r="CA52" s="2">
        <f t="shared" si="15"/>
        <v>13.4115138592751</v>
      </c>
      <c r="CB52" s="2">
        <f t="shared" si="16"/>
        <v>13.4115138592751</v>
      </c>
      <c r="CC52" s="2">
        <f t="shared" si="17"/>
        <v>1.78970000000001</v>
      </c>
      <c r="CD52" s="2">
        <f t="shared" si="58"/>
        <v>3.68002455607556</v>
      </c>
      <c r="CE52" s="2">
        <f t="shared" si="18"/>
        <v>5.46972455607557</v>
      </c>
      <c r="CF52" s="2">
        <f t="shared" si="113"/>
        <v>3.87492204931301</v>
      </c>
      <c r="CG52" s="2">
        <f t="shared" si="114"/>
        <v>5.66462204931302</v>
      </c>
      <c r="CH52" s="2">
        <f t="shared" si="19"/>
        <v>8.42381130662673</v>
      </c>
      <c r="CI52" s="2">
        <f t="shared" si="20"/>
        <v>13.4115138592751</v>
      </c>
      <c r="CJ52" s="2">
        <f t="shared" si="21"/>
        <v>13.4115138592751</v>
      </c>
      <c r="CK52" s="2">
        <f t="shared" si="22"/>
        <v>1.78970000000001</v>
      </c>
      <c r="CL52" s="2">
        <f t="shared" si="23"/>
        <v>3.88543696471434</v>
      </c>
      <c r="CM52" s="2">
        <f t="shared" si="24"/>
        <v>5.67513696471435</v>
      </c>
      <c r="CN52" s="2">
        <f t="shared" si="25"/>
        <v>8.83507853403141</v>
      </c>
      <c r="CO52" s="2">
        <f t="shared" si="26"/>
        <v>13.4381663113006</v>
      </c>
      <c r="CP52" s="2">
        <f t="shared" si="27"/>
        <v>13.4381663113006</v>
      </c>
      <c r="CQ52" s="2">
        <f t="shared" si="28"/>
        <v>1.78970000000001</v>
      </c>
      <c r="CR52" s="2">
        <f t="shared" si="61"/>
        <v>3.65813385502685</v>
      </c>
      <c r="CS52" s="2">
        <f t="shared" si="29"/>
        <v>5.44783385502686</v>
      </c>
      <c r="CT52" s="2">
        <f t="shared" si="115"/>
        <v>3.8602002401387</v>
      </c>
      <c r="CU52" s="2">
        <f t="shared" si="116"/>
        <v>5.64990024013871</v>
      </c>
      <c r="CV52" s="2">
        <f t="shared" si="30"/>
        <v>8.44277673545966</v>
      </c>
      <c r="CW52" s="2">
        <f t="shared" si="31"/>
        <v>13.4381663113006</v>
      </c>
      <c r="CX52" s="2">
        <f t="shared" si="32"/>
        <v>13.4381663113006</v>
      </c>
      <c r="CY52" s="2">
        <f t="shared" si="33"/>
        <v>1.78970000000001</v>
      </c>
      <c r="CZ52" s="2">
        <f t="shared" si="34"/>
        <v>3.89059515102088</v>
      </c>
      <c r="DA52" s="2">
        <f t="shared" si="35"/>
        <v>5.68029515102089</v>
      </c>
      <c r="DB52">
        <f t="shared" si="36"/>
        <v>6.01113</v>
      </c>
      <c r="DC52">
        <f t="shared" si="37"/>
        <v>6.03473</v>
      </c>
      <c r="DD52">
        <f t="shared" si="117"/>
        <v>5.91673</v>
      </c>
      <c r="DE52">
        <f t="shared" si="38"/>
        <v>5.94253</v>
      </c>
      <c r="DF52">
        <f t="shared" si="39"/>
        <v>5.95373</v>
      </c>
      <c r="DG52">
        <f t="shared" si="40"/>
        <v>5.97073</v>
      </c>
      <c r="DH52">
        <f t="shared" si="41"/>
        <v>5.95873</v>
      </c>
    </row>
    <row r="53" spans="1:112">
      <c r="A53" t="s">
        <v>146</v>
      </c>
      <c r="B53" t="s">
        <v>147</v>
      </c>
      <c r="C53">
        <v>1</v>
      </c>
      <c r="D53">
        <v>1</v>
      </c>
      <c r="E53" s="1">
        <v>18</v>
      </c>
      <c r="F53" s="2">
        <v>0.086</v>
      </c>
      <c r="G53" s="3">
        <v>16</v>
      </c>
      <c r="H53" s="3">
        <v>9</v>
      </c>
      <c r="I53" s="3">
        <v>10</v>
      </c>
      <c r="J53">
        <v>0.15</v>
      </c>
      <c r="K53">
        <f t="shared" ref="K53:O53" si="135">LOG(1/J53)</f>
        <v>0.823908740944319</v>
      </c>
      <c r="L53">
        <v>1.2</v>
      </c>
      <c r="M53">
        <f t="shared" si="135"/>
        <v>-0.0791812460476248</v>
      </c>
      <c r="N53">
        <v>1.2</v>
      </c>
      <c r="O53">
        <f t="shared" si="135"/>
        <v>-0.0791812460476248</v>
      </c>
      <c r="P53" s="4">
        <v>-3.25</v>
      </c>
      <c r="Q53" s="4">
        <v>-0.25</v>
      </c>
      <c r="R53" s="4">
        <v>-0.25</v>
      </c>
      <c r="S53" s="8">
        <v>-0.5</v>
      </c>
      <c r="T53" s="4">
        <v>-0.25</v>
      </c>
      <c r="U53" s="4">
        <v>0</v>
      </c>
      <c r="V53" s="4">
        <v>3.03</v>
      </c>
      <c r="W53" s="2">
        <v>0.546</v>
      </c>
      <c r="X53" s="2">
        <f t="shared" si="98"/>
        <v>3.576</v>
      </c>
      <c r="Y53" s="4">
        <v>43.4</v>
      </c>
      <c r="Z53" s="4">
        <v>44</v>
      </c>
      <c r="AA53" s="4">
        <v>7.67</v>
      </c>
      <c r="AB53" s="4">
        <v>3.01</v>
      </c>
      <c r="AC53" s="2">
        <v>0.469</v>
      </c>
      <c r="AD53" s="2">
        <f t="shared" si="99"/>
        <v>3.479</v>
      </c>
      <c r="AE53" s="2">
        <f t="shared" si="100"/>
        <v>0.097</v>
      </c>
      <c r="AF53" s="4">
        <v>39</v>
      </c>
      <c r="AG53" s="4">
        <v>40.5</v>
      </c>
      <c r="AH53" s="4">
        <v>8.33</v>
      </c>
      <c r="AI53" s="4">
        <v>2.88</v>
      </c>
      <c r="AJ53" s="2">
        <v>0.473</v>
      </c>
      <c r="AK53" s="2">
        <f t="shared" si="101"/>
        <v>3.353</v>
      </c>
      <c r="AL53" s="2">
        <f t="shared" si="102"/>
        <v>0.223</v>
      </c>
      <c r="AM53" s="4">
        <v>39</v>
      </c>
      <c r="AN53" s="4">
        <v>40.5</v>
      </c>
      <c r="AO53" s="4">
        <v>8.33</v>
      </c>
      <c r="AP53" s="4">
        <v>44</v>
      </c>
      <c r="AQ53" s="4">
        <v>3.68</v>
      </c>
      <c r="AR53" s="4">
        <f t="shared" si="103"/>
        <v>3.134</v>
      </c>
      <c r="AS53" s="4">
        <v>24.96</v>
      </c>
      <c r="AT53" s="4">
        <f t="shared" si="104"/>
        <v>24.414</v>
      </c>
      <c r="AU53" s="4">
        <v>40.64</v>
      </c>
      <c r="AV53" s="4">
        <v>3.73</v>
      </c>
      <c r="AW53" s="4">
        <v>0.09</v>
      </c>
      <c r="AX53" s="4">
        <f t="shared" si="106"/>
        <v>3.261</v>
      </c>
      <c r="AY53" s="4">
        <v>24.87</v>
      </c>
      <c r="AZ53" s="4">
        <f t="shared" si="107"/>
        <v>0.0899999999999999</v>
      </c>
      <c r="BA53" s="4">
        <f t="shared" si="108"/>
        <v>24.401</v>
      </c>
      <c r="BB53" s="4">
        <v>40.59</v>
      </c>
      <c r="BC53" s="4">
        <v>3.69</v>
      </c>
      <c r="BD53" s="4">
        <f t="shared" si="109"/>
        <v>-0.00999999999999979</v>
      </c>
      <c r="BE53" s="4">
        <f t="shared" si="1"/>
        <v>3.217</v>
      </c>
      <c r="BF53" s="4">
        <v>24.85</v>
      </c>
      <c r="BG53" s="4">
        <f t="shared" si="110"/>
        <v>0.109999999999999</v>
      </c>
      <c r="BH53" s="4">
        <f t="shared" si="2"/>
        <v>24.377</v>
      </c>
      <c r="BI53">
        <v>119</v>
      </c>
      <c r="BL53" s="2">
        <f t="shared" si="3"/>
        <v>7.77649769585253</v>
      </c>
      <c r="BM53" s="2">
        <f t="shared" si="4"/>
        <v>13.3049040511727</v>
      </c>
      <c r="BN53" s="2">
        <f t="shared" si="5"/>
        <v>13.3049040511727</v>
      </c>
      <c r="BO53" s="2">
        <f t="shared" si="6"/>
        <v>1.78970000000001</v>
      </c>
      <c r="BP53" s="2">
        <f t="shared" si="55"/>
        <v>4.30924075584091</v>
      </c>
      <c r="BQ53" s="2">
        <f t="shared" si="7"/>
        <v>6.09894075584092</v>
      </c>
      <c r="BR53" s="2">
        <f t="shared" si="111"/>
        <v>4.41243768259481</v>
      </c>
      <c r="BS53" s="2">
        <f t="shared" si="112"/>
        <v>6.20213768259482</v>
      </c>
      <c r="BT53" s="2">
        <f t="shared" si="8"/>
        <v>7.67045454545454</v>
      </c>
      <c r="BU53" s="2">
        <f t="shared" si="9"/>
        <v>13.3049040511727</v>
      </c>
      <c r="BV53" s="2">
        <f t="shared" si="10"/>
        <v>13.3049040511727</v>
      </c>
      <c r="BW53" s="2">
        <f t="shared" si="11"/>
        <v>1.78970000000001</v>
      </c>
      <c r="BX53" s="2">
        <f t="shared" si="12"/>
        <v>4.4119790667908</v>
      </c>
      <c r="BY53" s="2">
        <f t="shared" si="13"/>
        <v>6.20167906679081</v>
      </c>
      <c r="BZ53" s="2">
        <f t="shared" si="14"/>
        <v>8.65384615384615</v>
      </c>
      <c r="CA53" s="2">
        <f t="shared" si="15"/>
        <v>13.2569296375267</v>
      </c>
      <c r="CB53" s="2">
        <f t="shared" si="16"/>
        <v>13.2569296375267</v>
      </c>
      <c r="CC53" s="2">
        <f t="shared" si="17"/>
        <v>1.78970000000001</v>
      </c>
      <c r="CD53" s="2">
        <f t="shared" si="58"/>
        <v>3.65034838707616</v>
      </c>
      <c r="CE53" s="2">
        <f t="shared" si="18"/>
        <v>5.44004838707617</v>
      </c>
      <c r="CF53" s="2">
        <f t="shared" si="113"/>
        <v>3.84496737905328</v>
      </c>
      <c r="CG53" s="2">
        <f t="shared" si="114"/>
        <v>5.63466737905329</v>
      </c>
      <c r="CH53" s="2">
        <f t="shared" si="19"/>
        <v>8.30462598425196</v>
      </c>
      <c r="CI53" s="2">
        <f t="shared" si="20"/>
        <v>13.2569296375267</v>
      </c>
      <c r="CJ53" s="2">
        <f t="shared" si="21"/>
        <v>13.2569296375267</v>
      </c>
      <c r="CK53" s="2">
        <f t="shared" si="22"/>
        <v>1.78970000000001</v>
      </c>
      <c r="CL53" s="2">
        <f t="shared" si="23"/>
        <v>3.86160021130918</v>
      </c>
      <c r="CM53" s="2">
        <f t="shared" si="24"/>
        <v>5.65130021130919</v>
      </c>
      <c r="CN53" s="2">
        <f t="shared" si="25"/>
        <v>8.65384615384615</v>
      </c>
      <c r="CO53" s="2">
        <f t="shared" si="26"/>
        <v>13.2462686567164</v>
      </c>
      <c r="CP53" s="2">
        <f t="shared" si="27"/>
        <v>13.2462686567164</v>
      </c>
      <c r="CQ53" s="2">
        <f t="shared" si="28"/>
        <v>1.78970000000001</v>
      </c>
      <c r="CR53" s="2">
        <f t="shared" si="61"/>
        <v>3.64400370338484</v>
      </c>
      <c r="CS53" s="2">
        <f t="shared" si="29"/>
        <v>5.43370370338485</v>
      </c>
      <c r="CT53" s="2">
        <f t="shared" si="115"/>
        <v>3.83797152932377</v>
      </c>
      <c r="CU53" s="2">
        <f t="shared" si="116"/>
        <v>5.62767152932378</v>
      </c>
      <c r="CV53" s="2">
        <f t="shared" si="30"/>
        <v>8.31485587583148</v>
      </c>
      <c r="CW53" s="2">
        <f t="shared" si="31"/>
        <v>13.2462686567164</v>
      </c>
      <c r="CX53" s="2">
        <f t="shared" si="32"/>
        <v>13.2462686567164</v>
      </c>
      <c r="CY53" s="2">
        <f t="shared" si="33"/>
        <v>1.78970000000001</v>
      </c>
      <c r="CZ53" s="2">
        <f t="shared" si="34"/>
        <v>3.84783688796478</v>
      </c>
      <c r="DA53" s="2">
        <f t="shared" si="35"/>
        <v>5.63753688796479</v>
      </c>
      <c r="DB53">
        <f t="shared" si="36"/>
        <v>5.82813</v>
      </c>
      <c r="DC53">
        <f t="shared" si="37"/>
        <v>5.86973</v>
      </c>
      <c r="DD53">
        <f t="shared" si="117"/>
        <v>5.78373</v>
      </c>
      <c r="DE53">
        <f t="shared" si="38"/>
        <v>5.78033</v>
      </c>
      <c r="DF53">
        <f t="shared" si="39"/>
        <v>5.88073</v>
      </c>
      <c r="DG53">
        <f t="shared" si="40"/>
        <v>5.72793</v>
      </c>
      <c r="DH53">
        <f t="shared" si="41"/>
        <v>5.86273</v>
      </c>
    </row>
    <row r="54" spans="3:112">
      <c r="C54">
        <v>1</v>
      </c>
      <c r="D54">
        <v>2</v>
      </c>
      <c r="E54" s="1">
        <v>18</v>
      </c>
      <c r="F54" s="2">
        <v>0.094</v>
      </c>
      <c r="G54" s="3">
        <v>17</v>
      </c>
      <c r="H54" s="3">
        <v>8</v>
      </c>
      <c r="I54" s="3">
        <v>11</v>
      </c>
      <c r="J54">
        <v>0.15</v>
      </c>
      <c r="K54">
        <f t="shared" ref="K54:O54" si="136">LOG(1/J54)</f>
        <v>0.823908740944319</v>
      </c>
      <c r="L54">
        <v>1.2</v>
      </c>
      <c r="M54">
        <f t="shared" si="136"/>
        <v>-0.0791812460476248</v>
      </c>
      <c r="N54">
        <v>1.2</v>
      </c>
      <c r="O54">
        <f t="shared" si="136"/>
        <v>-0.0791812460476248</v>
      </c>
      <c r="P54" s="4">
        <v>-3.25</v>
      </c>
      <c r="Q54" s="4">
        <v>-0.5</v>
      </c>
      <c r="R54" s="4">
        <v>-0.25</v>
      </c>
      <c r="S54" s="8">
        <v>0</v>
      </c>
      <c r="T54" s="4">
        <v>0.25</v>
      </c>
      <c r="U54" s="4">
        <v>0</v>
      </c>
      <c r="V54" s="4">
        <v>2.94</v>
      </c>
      <c r="W54" s="2">
        <v>0.548</v>
      </c>
      <c r="X54" s="2">
        <f t="shared" si="98"/>
        <v>3.488</v>
      </c>
      <c r="Y54" s="4">
        <v>43.6</v>
      </c>
      <c r="Z54" s="4">
        <v>44.2</v>
      </c>
      <c r="AA54" s="4">
        <v>7.64</v>
      </c>
      <c r="AB54" s="4">
        <v>2.91</v>
      </c>
      <c r="AC54" s="2">
        <v>0.469</v>
      </c>
      <c r="AD54" s="2">
        <f t="shared" si="99"/>
        <v>3.379</v>
      </c>
      <c r="AE54" s="2">
        <f t="shared" si="100"/>
        <v>0.109</v>
      </c>
      <c r="AF54" s="4">
        <v>38.8</v>
      </c>
      <c r="AG54" s="4">
        <v>40.4</v>
      </c>
      <c r="AH54" s="4">
        <v>8.35</v>
      </c>
      <c r="AI54" s="4">
        <v>2.78</v>
      </c>
      <c r="AJ54" s="2">
        <v>0.467</v>
      </c>
      <c r="AK54" s="2">
        <f t="shared" si="101"/>
        <v>3.247</v>
      </c>
      <c r="AL54" s="2">
        <f t="shared" si="102"/>
        <v>0.241</v>
      </c>
      <c r="AM54" s="4">
        <v>38.5</v>
      </c>
      <c r="AN54" s="4">
        <v>40.2</v>
      </c>
      <c r="AO54" s="4">
        <v>8.4</v>
      </c>
      <c r="AP54" s="4">
        <v>44.205</v>
      </c>
      <c r="AQ54" s="4">
        <v>3.61</v>
      </c>
      <c r="AR54" s="4">
        <f t="shared" si="103"/>
        <v>3.062</v>
      </c>
      <c r="AS54" s="4">
        <v>24.77</v>
      </c>
      <c r="AT54" s="4">
        <f t="shared" si="104"/>
        <v>24.222</v>
      </c>
      <c r="AU54" s="4">
        <v>40.57</v>
      </c>
      <c r="AV54" s="4">
        <v>3.4</v>
      </c>
      <c r="AW54" s="4">
        <f t="shared" si="105"/>
        <v>0.21</v>
      </c>
      <c r="AX54" s="4">
        <f t="shared" si="106"/>
        <v>2.931</v>
      </c>
      <c r="AY54" s="4">
        <v>24.67</v>
      </c>
      <c r="AZ54" s="4">
        <f t="shared" si="107"/>
        <v>0.0999999999999979</v>
      </c>
      <c r="BA54" s="4">
        <f t="shared" si="108"/>
        <v>24.201</v>
      </c>
      <c r="BB54" s="4">
        <v>40.32</v>
      </c>
      <c r="BC54" s="4">
        <v>3.49</v>
      </c>
      <c r="BD54" s="4">
        <f t="shared" si="109"/>
        <v>0.12</v>
      </c>
      <c r="BE54" s="4">
        <f t="shared" si="1"/>
        <v>3.023</v>
      </c>
      <c r="BF54" s="4">
        <v>24.66</v>
      </c>
      <c r="BG54" s="4">
        <f t="shared" si="110"/>
        <v>0.109999999999999</v>
      </c>
      <c r="BH54" s="4">
        <f t="shared" si="2"/>
        <v>24.193</v>
      </c>
      <c r="BI54">
        <v>119</v>
      </c>
      <c r="BL54" s="2">
        <f t="shared" si="3"/>
        <v>7.74082568807339</v>
      </c>
      <c r="BM54" s="2">
        <f t="shared" si="4"/>
        <v>13.2036247334755</v>
      </c>
      <c r="BN54" s="2">
        <f t="shared" si="5"/>
        <v>13.2036247334755</v>
      </c>
      <c r="BO54" s="2">
        <f t="shared" si="6"/>
        <v>1.78970000000001</v>
      </c>
      <c r="BP54" s="2">
        <f t="shared" si="55"/>
        <v>4.2589875162108</v>
      </c>
      <c r="BQ54" s="2">
        <f t="shared" si="7"/>
        <v>6.04868751621081</v>
      </c>
      <c r="BR54" s="2">
        <f t="shared" si="111"/>
        <v>4.35478563999502</v>
      </c>
      <c r="BS54" s="2">
        <f t="shared" si="112"/>
        <v>6.14448563999503</v>
      </c>
      <c r="BT54" s="2">
        <f t="shared" si="8"/>
        <v>7.63488293179504</v>
      </c>
      <c r="BU54" s="2">
        <f t="shared" si="9"/>
        <v>13.2036247334755</v>
      </c>
      <c r="BV54" s="2">
        <f t="shared" si="10"/>
        <v>13.2036247334755</v>
      </c>
      <c r="BW54" s="2">
        <f t="shared" si="11"/>
        <v>1.78970000000001</v>
      </c>
      <c r="BX54" s="2">
        <f t="shared" si="12"/>
        <v>4.35984566253625</v>
      </c>
      <c r="BY54" s="2">
        <f t="shared" si="13"/>
        <v>6.14954566253626</v>
      </c>
      <c r="BZ54" s="2">
        <f t="shared" si="14"/>
        <v>8.69845360824742</v>
      </c>
      <c r="CA54" s="2">
        <f t="shared" si="15"/>
        <v>13.1503198294243</v>
      </c>
      <c r="CB54" s="2">
        <f t="shared" si="16"/>
        <v>13.1503198294243</v>
      </c>
      <c r="CC54" s="2">
        <f t="shared" si="17"/>
        <v>1.78970000000001</v>
      </c>
      <c r="CD54" s="2">
        <f t="shared" si="58"/>
        <v>3.56368695185183</v>
      </c>
      <c r="CE54" s="2">
        <f t="shared" si="18"/>
        <v>5.35338695185184</v>
      </c>
      <c r="CF54" s="2">
        <f t="shared" si="113"/>
        <v>3.76317844723926</v>
      </c>
      <c r="CG54" s="2">
        <f t="shared" si="114"/>
        <v>5.55287844723927</v>
      </c>
      <c r="CH54" s="2">
        <f t="shared" si="19"/>
        <v>8.31895489277791</v>
      </c>
      <c r="CI54" s="2">
        <f t="shared" si="20"/>
        <v>13.1503198294243</v>
      </c>
      <c r="CJ54" s="2">
        <f t="shared" si="21"/>
        <v>13.1503198294243</v>
      </c>
      <c r="CK54" s="2">
        <f t="shared" si="22"/>
        <v>1.78970000000001</v>
      </c>
      <c r="CL54" s="2">
        <f t="shared" si="23"/>
        <v>3.7826540182184</v>
      </c>
      <c r="CM54" s="2">
        <f t="shared" si="24"/>
        <v>5.57235401821841</v>
      </c>
      <c r="CN54" s="2">
        <f t="shared" si="25"/>
        <v>8.76623376623376</v>
      </c>
      <c r="CO54" s="2">
        <f t="shared" si="26"/>
        <v>13.1449893390192</v>
      </c>
      <c r="CP54" s="2">
        <f t="shared" si="27"/>
        <v>13.1449893390192</v>
      </c>
      <c r="CQ54" s="2">
        <f t="shared" si="28"/>
        <v>1.78970000000001</v>
      </c>
      <c r="CR54" s="2">
        <f t="shared" si="61"/>
        <v>3.52544345253297</v>
      </c>
      <c r="CS54" s="2">
        <f t="shared" si="29"/>
        <v>5.31514345253298</v>
      </c>
      <c r="CT54" s="2">
        <f t="shared" si="115"/>
        <v>3.72910009469997</v>
      </c>
      <c r="CU54" s="2">
        <f t="shared" si="116"/>
        <v>5.51880009469998</v>
      </c>
      <c r="CV54" s="2">
        <f t="shared" si="30"/>
        <v>8.37053571428571</v>
      </c>
      <c r="CW54" s="2">
        <f t="shared" si="31"/>
        <v>13.1449893390192</v>
      </c>
      <c r="CX54" s="2">
        <f t="shared" si="32"/>
        <v>13.1449893390192</v>
      </c>
      <c r="CY54" s="2">
        <f t="shared" si="33"/>
        <v>1.78970000000001</v>
      </c>
      <c r="CZ54" s="2">
        <f t="shared" si="34"/>
        <v>3.74708300750806</v>
      </c>
      <c r="DA54" s="2">
        <f t="shared" si="35"/>
        <v>5.53678300750807</v>
      </c>
      <c r="DB54">
        <f t="shared" si="36"/>
        <v>5.77393</v>
      </c>
      <c r="DC54">
        <f t="shared" si="37"/>
        <v>5.82273</v>
      </c>
      <c r="DD54">
        <f t="shared" si="117"/>
        <v>5.72873</v>
      </c>
      <c r="DE54">
        <f t="shared" si="38"/>
        <v>5.72033</v>
      </c>
      <c r="DF54">
        <f t="shared" si="39"/>
        <v>5.72873</v>
      </c>
      <c r="DG54">
        <f t="shared" si="40"/>
        <v>5.66653</v>
      </c>
      <c r="DH54">
        <f t="shared" si="41"/>
        <v>5.76373</v>
      </c>
    </row>
    <row r="55" spans="1:112">
      <c r="A55" t="s">
        <v>148</v>
      </c>
      <c r="B55" t="s">
        <v>149</v>
      </c>
      <c r="C55">
        <v>1</v>
      </c>
      <c r="D55">
        <v>1</v>
      </c>
      <c r="E55" s="1">
        <v>30</v>
      </c>
      <c r="F55" s="2">
        <v>0.113</v>
      </c>
      <c r="G55" s="3">
        <v>14</v>
      </c>
      <c r="H55" s="3">
        <v>16</v>
      </c>
      <c r="I55" s="3">
        <v>13</v>
      </c>
      <c r="J55">
        <v>0.12</v>
      </c>
      <c r="K55">
        <f t="shared" ref="K55:O55" si="137">LOG(1/J55)</f>
        <v>0.920818753952375</v>
      </c>
      <c r="L55">
        <v>1</v>
      </c>
      <c r="M55">
        <f t="shared" si="137"/>
        <v>0</v>
      </c>
      <c r="N55">
        <v>1.2</v>
      </c>
      <c r="O55">
        <f t="shared" si="137"/>
        <v>-0.0791812460476248</v>
      </c>
      <c r="P55" s="4">
        <v>-5.5</v>
      </c>
      <c r="Q55" s="4">
        <v>-0.25</v>
      </c>
      <c r="R55" s="4">
        <v>0.5</v>
      </c>
      <c r="S55" s="8">
        <v>0</v>
      </c>
      <c r="T55" s="4">
        <v>-0.25</v>
      </c>
      <c r="U55" s="4">
        <v>0</v>
      </c>
      <c r="V55" s="4">
        <v>3.52</v>
      </c>
      <c r="W55" s="2">
        <v>0.557</v>
      </c>
      <c r="X55" s="2">
        <f t="shared" si="98"/>
        <v>4.077</v>
      </c>
      <c r="Y55" s="4">
        <v>42.5</v>
      </c>
      <c r="Z55" s="4">
        <v>43.2</v>
      </c>
      <c r="AA55" s="4">
        <v>7.82</v>
      </c>
      <c r="AB55" s="4">
        <v>3.35</v>
      </c>
      <c r="AC55" s="2">
        <v>0.457</v>
      </c>
      <c r="AD55" s="2">
        <f t="shared" si="99"/>
        <v>3.807</v>
      </c>
      <c r="AE55" s="2">
        <f t="shared" si="100"/>
        <v>0.27</v>
      </c>
      <c r="AF55" s="4">
        <v>36.8</v>
      </c>
      <c r="AG55" s="4">
        <v>38.9</v>
      </c>
      <c r="AH55" s="4">
        <v>8.68</v>
      </c>
      <c r="AI55" s="4">
        <v>3.41</v>
      </c>
      <c r="AJ55" s="2">
        <v>0.459</v>
      </c>
      <c r="AK55" s="2">
        <f t="shared" si="101"/>
        <v>3.869</v>
      </c>
      <c r="AL55" s="2">
        <f t="shared" si="102"/>
        <v>0.208</v>
      </c>
      <c r="AM55" s="4">
        <v>36.8</v>
      </c>
      <c r="AN55" s="4">
        <v>38.3</v>
      </c>
      <c r="AO55" s="4">
        <v>8.69</v>
      </c>
      <c r="AP55" s="4">
        <v>43.49</v>
      </c>
      <c r="AQ55" s="4">
        <v>4.08</v>
      </c>
      <c r="AR55" s="4">
        <f t="shared" si="103"/>
        <v>3.523</v>
      </c>
      <c r="AS55" s="4">
        <v>26.02</v>
      </c>
      <c r="AT55" s="4">
        <f t="shared" si="104"/>
        <v>25.463</v>
      </c>
      <c r="AU55" s="4">
        <v>38.4</v>
      </c>
      <c r="AV55" s="4">
        <v>4</v>
      </c>
      <c r="AW55" s="4">
        <f t="shared" si="105"/>
        <v>0.0800000000000001</v>
      </c>
      <c r="AX55" s="4">
        <f t="shared" si="106"/>
        <v>3.543</v>
      </c>
      <c r="AY55" s="4">
        <v>25.9</v>
      </c>
      <c r="AZ55" s="4">
        <f t="shared" si="107"/>
        <v>0.120000000000001</v>
      </c>
      <c r="BA55" s="4">
        <f t="shared" si="108"/>
        <v>25.443</v>
      </c>
      <c r="BB55" s="4">
        <v>38.62</v>
      </c>
      <c r="BC55" s="4">
        <v>3.91</v>
      </c>
      <c r="BD55" s="4">
        <f t="shared" si="109"/>
        <v>0.17</v>
      </c>
      <c r="BE55" s="4">
        <f t="shared" si="1"/>
        <v>3.451</v>
      </c>
      <c r="BF55" s="4">
        <v>25.89</v>
      </c>
      <c r="BG55" s="4">
        <f t="shared" si="110"/>
        <v>0.129999999999999</v>
      </c>
      <c r="BH55" s="4">
        <f t="shared" si="2"/>
        <v>25.431</v>
      </c>
      <c r="BI55">
        <v>119</v>
      </c>
      <c r="BL55" s="2">
        <f t="shared" si="3"/>
        <v>7.94117647058823</v>
      </c>
      <c r="BM55" s="2">
        <f t="shared" si="4"/>
        <v>13.8699360341151</v>
      </c>
      <c r="BN55" s="2">
        <f t="shared" si="5"/>
        <v>13.5</v>
      </c>
      <c r="BO55" s="2">
        <f t="shared" si="6"/>
        <v>1.78970000000001</v>
      </c>
      <c r="BP55" s="2">
        <f t="shared" si="55"/>
        <v>4.3179021863673</v>
      </c>
      <c r="BQ55" s="2">
        <f t="shared" si="7"/>
        <v>6.10760218636731</v>
      </c>
      <c r="BR55" s="2">
        <f t="shared" si="111"/>
        <v>4.43159525884187</v>
      </c>
      <c r="BS55" s="2">
        <f t="shared" si="112"/>
        <v>6.22129525884188</v>
      </c>
      <c r="BT55" s="2">
        <f t="shared" si="8"/>
        <v>7.7604046907335</v>
      </c>
      <c r="BU55" s="2">
        <f t="shared" si="9"/>
        <v>13.8699360341151</v>
      </c>
      <c r="BV55" s="2">
        <f t="shared" si="10"/>
        <v>13.5</v>
      </c>
      <c r="BW55" s="2">
        <f t="shared" si="11"/>
        <v>1.78970000000001</v>
      </c>
      <c r="BX55" s="2">
        <f t="shared" si="12"/>
        <v>4.49138641394785</v>
      </c>
      <c r="BY55" s="2">
        <f t="shared" si="13"/>
        <v>6.28108641394787</v>
      </c>
      <c r="BZ55" s="2">
        <f t="shared" si="14"/>
        <v>9.17119565217391</v>
      </c>
      <c r="CA55" s="2">
        <f t="shared" si="15"/>
        <v>13.8059701492537</v>
      </c>
      <c r="CB55" s="2">
        <f t="shared" si="16"/>
        <v>13.5</v>
      </c>
      <c r="CC55" s="2">
        <f t="shared" si="17"/>
        <v>1.78970000000001</v>
      </c>
      <c r="CD55" s="2">
        <f t="shared" si="58"/>
        <v>3.52246553318391</v>
      </c>
      <c r="CE55" s="2">
        <f t="shared" si="18"/>
        <v>5.31216553318392</v>
      </c>
      <c r="CF55" s="2">
        <f t="shared" si="113"/>
        <v>3.78290370251724</v>
      </c>
      <c r="CG55" s="2">
        <f t="shared" si="114"/>
        <v>5.57260370251725</v>
      </c>
      <c r="CH55" s="2">
        <f t="shared" si="19"/>
        <v>8.7890625</v>
      </c>
      <c r="CI55" s="2">
        <f t="shared" si="20"/>
        <v>13.8059701492537</v>
      </c>
      <c r="CJ55" s="2">
        <f t="shared" si="21"/>
        <v>13.5</v>
      </c>
      <c r="CK55" s="2">
        <f t="shared" si="22"/>
        <v>1.78970000000001</v>
      </c>
      <c r="CL55" s="2">
        <f t="shared" si="23"/>
        <v>3.72010881135535</v>
      </c>
      <c r="CM55" s="2">
        <f t="shared" si="24"/>
        <v>5.50980881135536</v>
      </c>
      <c r="CN55" s="2">
        <f t="shared" si="25"/>
        <v>9.17119565217391</v>
      </c>
      <c r="CO55" s="2">
        <f t="shared" si="26"/>
        <v>13.8006396588486</v>
      </c>
      <c r="CP55" s="2">
        <f t="shared" si="27"/>
        <v>13.5</v>
      </c>
      <c r="CQ55" s="2">
        <f t="shared" si="28"/>
        <v>1.78970000000001</v>
      </c>
      <c r="CR55" s="2">
        <f t="shared" si="61"/>
        <v>3.52246553318391</v>
      </c>
      <c r="CS55" s="2">
        <f t="shared" si="29"/>
        <v>5.31216553318392</v>
      </c>
      <c r="CT55" s="2">
        <f t="shared" si="115"/>
        <v>3.77701178513968</v>
      </c>
      <c r="CU55" s="2">
        <f t="shared" si="116"/>
        <v>5.56671178513969</v>
      </c>
      <c r="CV55" s="2">
        <f t="shared" si="30"/>
        <v>8.73899533920248</v>
      </c>
      <c r="CW55" s="2">
        <f t="shared" si="31"/>
        <v>13.8006396588486</v>
      </c>
      <c r="CX55" s="2">
        <f t="shared" si="32"/>
        <v>13.5</v>
      </c>
      <c r="CY55" s="2">
        <f t="shared" si="33"/>
        <v>1.78970000000001</v>
      </c>
      <c r="CZ55" s="2">
        <f t="shared" si="34"/>
        <v>3.74854134528426</v>
      </c>
      <c r="DA55" s="2">
        <f t="shared" si="35"/>
        <v>5.53824134528427</v>
      </c>
      <c r="DB55">
        <f t="shared" si="36"/>
        <v>6.13453</v>
      </c>
      <c r="DC55">
        <f t="shared" si="37"/>
        <v>6.13573</v>
      </c>
      <c r="DD55">
        <f t="shared" si="117"/>
        <v>6.02273</v>
      </c>
      <c r="DE55">
        <f t="shared" si="38"/>
        <v>6.01453</v>
      </c>
      <c r="DF55">
        <f t="shared" si="39"/>
        <v>6.09173</v>
      </c>
      <c r="DG55">
        <f t="shared" si="40"/>
        <v>6.03833</v>
      </c>
      <c r="DH55">
        <f t="shared" si="41"/>
        <v>6.05473</v>
      </c>
    </row>
    <row r="56" spans="3:112">
      <c r="C56">
        <v>1</v>
      </c>
      <c r="D56">
        <v>2</v>
      </c>
      <c r="E56" s="1">
        <v>30</v>
      </c>
      <c r="F56" s="2">
        <v>0.112</v>
      </c>
      <c r="G56" s="3">
        <v>14</v>
      </c>
      <c r="H56" s="3">
        <v>14</v>
      </c>
      <c r="I56" s="3">
        <v>13</v>
      </c>
      <c r="J56">
        <v>0.1</v>
      </c>
      <c r="K56">
        <f t="shared" ref="K56:O56" si="138">LOG(1/J56)</f>
        <v>1</v>
      </c>
      <c r="L56">
        <v>1</v>
      </c>
      <c r="M56">
        <f t="shared" si="138"/>
        <v>0</v>
      </c>
      <c r="N56">
        <v>1.2</v>
      </c>
      <c r="O56">
        <f t="shared" si="138"/>
        <v>-0.0791812460476248</v>
      </c>
      <c r="P56" s="4">
        <v>-5</v>
      </c>
      <c r="Q56" s="4">
        <v>-0.5</v>
      </c>
      <c r="R56" s="4">
        <v>-0.5</v>
      </c>
      <c r="S56" s="4">
        <v>-0.25</v>
      </c>
      <c r="T56" s="4">
        <v>-0.5</v>
      </c>
      <c r="U56" s="4">
        <v>0.25</v>
      </c>
      <c r="V56" s="4">
        <v>3.52</v>
      </c>
      <c r="W56" s="2">
        <v>0.548</v>
      </c>
      <c r="X56" s="2">
        <f t="shared" si="98"/>
        <v>4.068</v>
      </c>
      <c r="Y56" s="4">
        <v>42.9</v>
      </c>
      <c r="Z56" s="4">
        <v>43.7</v>
      </c>
      <c r="AA56" s="4">
        <v>7.72</v>
      </c>
      <c r="AB56" s="4">
        <v>3.44</v>
      </c>
      <c r="AC56" s="2">
        <v>0.458</v>
      </c>
      <c r="AD56" s="2">
        <f t="shared" si="99"/>
        <v>3.898</v>
      </c>
      <c r="AE56" s="2">
        <f t="shared" si="100"/>
        <v>0.169999999999999</v>
      </c>
      <c r="AF56" s="4">
        <v>37.5</v>
      </c>
      <c r="AG56" s="4">
        <v>39.2</v>
      </c>
      <c r="AH56" s="4">
        <v>8.6</v>
      </c>
      <c r="AI56" s="4">
        <v>3.41</v>
      </c>
      <c r="AJ56" s="2">
        <v>0.452</v>
      </c>
      <c r="AK56" s="2">
        <f t="shared" si="101"/>
        <v>3.862</v>
      </c>
      <c r="AL56" s="2">
        <f t="shared" si="102"/>
        <v>0.206</v>
      </c>
      <c r="AM56" s="4">
        <v>37.8</v>
      </c>
      <c r="AN56" s="4">
        <v>39.4</v>
      </c>
      <c r="AO56" s="4">
        <v>8.57</v>
      </c>
      <c r="AP56" s="4">
        <v>42.97</v>
      </c>
      <c r="AQ56" s="4">
        <v>4.16</v>
      </c>
      <c r="AR56" s="4">
        <f t="shared" si="103"/>
        <v>3.612</v>
      </c>
      <c r="AS56" s="4">
        <v>25.79</v>
      </c>
      <c r="AT56" s="4">
        <f t="shared" si="104"/>
        <v>25.242</v>
      </c>
      <c r="AU56" s="4">
        <v>39.335</v>
      </c>
      <c r="AV56" s="4">
        <v>4.04</v>
      </c>
      <c r="AW56" s="4">
        <f t="shared" si="105"/>
        <v>0.12</v>
      </c>
      <c r="AX56" s="4">
        <f t="shared" si="106"/>
        <v>3.582</v>
      </c>
      <c r="AY56" s="4">
        <v>25.7</v>
      </c>
      <c r="AZ56" s="4">
        <f t="shared" si="107"/>
        <v>0.0899999999999999</v>
      </c>
      <c r="BA56" s="4">
        <f t="shared" si="108"/>
        <v>25.242</v>
      </c>
      <c r="BB56" s="4">
        <v>39.705</v>
      </c>
      <c r="BC56" s="4">
        <v>3.91</v>
      </c>
      <c r="BD56" s="4">
        <f t="shared" si="109"/>
        <v>0.25</v>
      </c>
      <c r="BE56" s="4">
        <f t="shared" si="1"/>
        <v>3.458</v>
      </c>
      <c r="BF56" s="4">
        <v>25.71</v>
      </c>
      <c r="BG56" s="4">
        <f t="shared" si="110"/>
        <v>0.0799999999999983</v>
      </c>
      <c r="BH56" s="4">
        <f t="shared" si="2"/>
        <v>25.258</v>
      </c>
      <c r="BI56">
        <v>119</v>
      </c>
      <c r="BL56" s="2">
        <f t="shared" si="3"/>
        <v>7.86713286713286</v>
      </c>
      <c r="BM56" s="2">
        <f t="shared" si="4"/>
        <v>13.7473347547974</v>
      </c>
      <c r="BN56" s="2">
        <f t="shared" si="5"/>
        <v>13.5</v>
      </c>
      <c r="BO56" s="2">
        <f t="shared" si="6"/>
        <v>1.78970000000001</v>
      </c>
      <c r="BP56" s="2">
        <f t="shared" si="55"/>
        <v>4.38618253965763</v>
      </c>
      <c r="BQ56" s="2">
        <f t="shared" si="7"/>
        <v>6.17588253965764</v>
      </c>
      <c r="BR56" s="2">
        <f t="shared" si="111"/>
        <v>4.53354834543404</v>
      </c>
      <c r="BS56" s="2">
        <f t="shared" si="112"/>
        <v>6.32324834543405</v>
      </c>
      <c r="BT56" s="2">
        <f t="shared" si="8"/>
        <v>7.85431696532464</v>
      </c>
      <c r="BU56" s="2">
        <f t="shared" si="9"/>
        <v>13.7473347547974</v>
      </c>
      <c r="BV56" s="2">
        <f t="shared" si="10"/>
        <v>13.5</v>
      </c>
      <c r="BW56" s="2">
        <f t="shared" si="11"/>
        <v>1.78970000000001</v>
      </c>
      <c r="BX56" s="2">
        <f t="shared" si="12"/>
        <v>4.39837436217573</v>
      </c>
      <c r="BY56" s="2">
        <f t="shared" si="13"/>
        <v>6.18807436217574</v>
      </c>
      <c r="BZ56" s="2">
        <f t="shared" si="14"/>
        <v>9</v>
      </c>
      <c r="CA56" s="2">
        <f t="shared" si="15"/>
        <v>13.6993603411514</v>
      </c>
      <c r="CB56" s="2">
        <f t="shared" si="16"/>
        <v>13.5</v>
      </c>
      <c r="CC56" s="2">
        <f t="shared" si="17"/>
        <v>1.78970000000001</v>
      </c>
      <c r="CD56" s="2">
        <f t="shared" si="58"/>
        <v>3.60705955010467</v>
      </c>
      <c r="CE56" s="2">
        <f t="shared" si="18"/>
        <v>5.39675955010468</v>
      </c>
      <c r="CF56" s="2">
        <f t="shared" si="113"/>
        <v>3.8310695256928</v>
      </c>
      <c r="CG56" s="2">
        <f t="shared" si="114"/>
        <v>5.62076952569281</v>
      </c>
      <c r="CH56" s="2">
        <f t="shared" si="19"/>
        <v>8.58014490911402</v>
      </c>
      <c r="CI56" s="2">
        <f t="shared" si="20"/>
        <v>13.6993603411514</v>
      </c>
      <c r="CJ56" s="2">
        <f t="shared" si="21"/>
        <v>13.5</v>
      </c>
      <c r="CK56" s="2">
        <f t="shared" si="22"/>
        <v>1.78970000000001</v>
      </c>
      <c r="CL56" s="2">
        <f t="shared" si="23"/>
        <v>3.84331692801106</v>
      </c>
      <c r="CM56" s="2">
        <f t="shared" si="24"/>
        <v>5.63301692801108</v>
      </c>
      <c r="CN56" s="2">
        <f t="shared" si="25"/>
        <v>8.92857142857143</v>
      </c>
      <c r="CO56" s="2">
        <f t="shared" si="26"/>
        <v>13.7046908315565</v>
      </c>
      <c r="CP56" s="2">
        <f t="shared" si="27"/>
        <v>13.5</v>
      </c>
      <c r="CQ56" s="2">
        <f t="shared" si="28"/>
        <v>1.78970000000001</v>
      </c>
      <c r="CR56" s="2">
        <f t="shared" si="61"/>
        <v>3.64418200322492</v>
      </c>
      <c r="CS56" s="2">
        <f t="shared" si="29"/>
        <v>5.43388200322493</v>
      </c>
      <c r="CT56" s="2">
        <f t="shared" si="115"/>
        <v>3.84962122570738</v>
      </c>
      <c r="CU56" s="2">
        <f t="shared" si="116"/>
        <v>5.63932122570739</v>
      </c>
      <c r="CV56" s="2">
        <f t="shared" si="30"/>
        <v>8.50018889308651</v>
      </c>
      <c r="CW56" s="2">
        <f t="shared" si="31"/>
        <v>13.7046908315565</v>
      </c>
      <c r="CX56" s="2">
        <f t="shared" si="32"/>
        <v>13.5</v>
      </c>
      <c r="CY56" s="2">
        <f t="shared" si="33"/>
        <v>1.78970000000001</v>
      </c>
      <c r="CZ56" s="2">
        <f t="shared" si="34"/>
        <v>3.89388351901586</v>
      </c>
      <c r="DA56" s="2">
        <f t="shared" si="35"/>
        <v>5.68358351901587</v>
      </c>
      <c r="DB56">
        <f t="shared" si="36"/>
        <v>6.10793</v>
      </c>
      <c r="DC56">
        <f t="shared" si="37"/>
        <v>6.14473</v>
      </c>
      <c r="DD56">
        <f t="shared" si="117"/>
        <v>6.03273</v>
      </c>
      <c r="DE56">
        <f t="shared" si="38"/>
        <v>6.03093</v>
      </c>
      <c r="DF56">
        <f t="shared" si="39"/>
        <v>6.08773</v>
      </c>
      <c r="DG56">
        <f t="shared" si="40"/>
        <v>6.01753</v>
      </c>
      <c r="DH56">
        <f t="shared" si="41"/>
        <v>6.03673</v>
      </c>
    </row>
    <row r="57" spans="1:112">
      <c r="A57" t="s">
        <v>150</v>
      </c>
      <c r="B57" t="s">
        <v>151</v>
      </c>
      <c r="C57">
        <v>1</v>
      </c>
      <c r="D57">
        <v>1</v>
      </c>
      <c r="E57" s="1">
        <v>21</v>
      </c>
      <c r="F57" s="2">
        <v>0.074</v>
      </c>
      <c r="G57" s="3">
        <v>14</v>
      </c>
      <c r="H57" s="3">
        <v>10</v>
      </c>
      <c r="I57" s="3">
        <v>9</v>
      </c>
      <c r="J57">
        <v>0.3</v>
      </c>
      <c r="K57">
        <f t="shared" ref="K57:O57" si="139">LOG(1/J57)</f>
        <v>0.522878745280338</v>
      </c>
      <c r="L57">
        <v>1</v>
      </c>
      <c r="M57">
        <f t="shared" si="139"/>
        <v>0</v>
      </c>
      <c r="N57">
        <v>1</v>
      </c>
      <c r="O57">
        <f t="shared" si="139"/>
        <v>0</v>
      </c>
      <c r="P57" s="4">
        <v>-3</v>
      </c>
      <c r="Q57" s="4">
        <v>-0.5</v>
      </c>
      <c r="R57" s="4">
        <v>-0.25</v>
      </c>
      <c r="S57" s="4">
        <v>-0.25</v>
      </c>
      <c r="T57" s="4">
        <v>-1</v>
      </c>
      <c r="U57" s="4">
        <v>-1.25</v>
      </c>
      <c r="V57" s="4">
        <v>3.21</v>
      </c>
      <c r="W57" s="2">
        <v>0.528</v>
      </c>
      <c r="X57" s="2">
        <f t="shared" si="98"/>
        <v>3.738</v>
      </c>
      <c r="Y57" s="4">
        <v>41.7</v>
      </c>
      <c r="Z57" s="4">
        <v>41.9</v>
      </c>
      <c r="AA57" s="4">
        <v>8.05</v>
      </c>
      <c r="AB57" s="4">
        <v>3.09</v>
      </c>
      <c r="AC57" s="2">
        <v>0.475</v>
      </c>
      <c r="AD57" s="2">
        <f t="shared" si="99"/>
        <v>3.565</v>
      </c>
      <c r="AE57" s="2">
        <f t="shared" si="100"/>
        <v>0.173</v>
      </c>
      <c r="AF57" s="4">
        <v>38.8</v>
      </c>
      <c r="AG57" s="4">
        <v>39.6</v>
      </c>
      <c r="AH57" s="4">
        <v>8.52</v>
      </c>
      <c r="AI57" s="4">
        <v>3.17</v>
      </c>
      <c r="AJ57" s="2">
        <v>0.47</v>
      </c>
      <c r="AK57" s="2">
        <f t="shared" si="101"/>
        <v>3.64</v>
      </c>
      <c r="AL57" s="2">
        <f t="shared" si="102"/>
        <v>0.0980000000000003</v>
      </c>
      <c r="AM57" s="4">
        <v>38.4</v>
      </c>
      <c r="AN57" s="4">
        <v>39.3</v>
      </c>
      <c r="AO57" s="4">
        <v>8.59</v>
      </c>
      <c r="AP57" s="4">
        <v>42.225</v>
      </c>
      <c r="AQ57" s="4">
        <v>3.85</v>
      </c>
      <c r="AR57" s="4">
        <f t="shared" si="103"/>
        <v>3.322</v>
      </c>
      <c r="AS57" s="4">
        <v>25.68</v>
      </c>
      <c r="AT57" s="4">
        <f t="shared" si="104"/>
        <v>25.152</v>
      </c>
      <c r="AU57" s="4">
        <v>39.805</v>
      </c>
      <c r="AV57" s="4">
        <v>3.7</v>
      </c>
      <c r="AW57" s="4">
        <f t="shared" si="105"/>
        <v>0.15</v>
      </c>
      <c r="AX57" s="4">
        <f t="shared" si="106"/>
        <v>3.225</v>
      </c>
      <c r="AY57" s="4">
        <v>25.63</v>
      </c>
      <c r="AZ57" s="4">
        <f t="shared" si="107"/>
        <v>0.0500000000000007</v>
      </c>
      <c r="BA57" s="4">
        <f t="shared" si="108"/>
        <v>25.155</v>
      </c>
      <c r="BB57" s="4">
        <v>39.365</v>
      </c>
      <c r="BC57" s="4">
        <v>3.72</v>
      </c>
      <c r="BD57" s="4">
        <f t="shared" si="109"/>
        <v>0.13</v>
      </c>
      <c r="BE57" s="4">
        <f t="shared" si="1"/>
        <v>3.25</v>
      </c>
      <c r="BF57" s="4">
        <v>25.66</v>
      </c>
      <c r="BG57" s="4">
        <f t="shared" si="110"/>
        <v>0.0199999999999996</v>
      </c>
      <c r="BH57" s="4">
        <f t="shared" si="2"/>
        <v>25.19</v>
      </c>
      <c r="BI57">
        <v>119</v>
      </c>
      <c r="BL57" s="2">
        <f t="shared" si="3"/>
        <v>8.09352517985611</v>
      </c>
      <c r="BM57" s="2">
        <f t="shared" si="4"/>
        <v>13.6886993603412</v>
      </c>
      <c r="BN57" s="2">
        <f t="shared" si="5"/>
        <v>13.5</v>
      </c>
      <c r="BO57" s="2">
        <f t="shared" si="6"/>
        <v>1.78970000000001</v>
      </c>
      <c r="BP57" s="2">
        <f t="shared" si="55"/>
        <v>4.1878057711869</v>
      </c>
      <c r="BQ57" s="2">
        <f t="shared" si="7"/>
        <v>5.97750577118691</v>
      </c>
      <c r="BR57" s="2">
        <f t="shared" si="111"/>
        <v>4.22365756010774</v>
      </c>
      <c r="BS57" s="2">
        <f t="shared" si="112"/>
        <v>6.01335756010775</v>
      </c>
      <c r="BT57" s="2">
        <f t="shared" si="8"/>
        <v>7.99289520426287</v>
      </c>
      <c r="BU57" s="2">
        <f t="shared" si="9"/>
        <v>13.6886993603412</v>
      </c>
      <c r="BV57" s="2">
        <f t="shared" si="10"/>
        <v>13.5</v>
      </c>
      <c r="BW57" s="2">
        <f t="shared" si="11"/>
        <v>1.78970000000001</v>
      </c>
      <c r="BX57" s="2">
        <f t="shared" si="12"/>
        <v>4.27225579567816</v>
      </c>
      <c r="BY57" s="2">
        <f t="shared" si="13"/>
        <v>6.06195579567817</v>
      </c>
      <c r="BZ57" s="2">
        <f t="shared" si="14"/>
        <v>8.69845360824742</v>
      </c>
      <c r="CA57" s="2">
        <f t="shared" si="15"/>
        <v>13.6620469083156</v>
      </c>
      <c r="CB57" s="2">
        <f t="shared" si="16"/>
        <v>13.5</v>
      </c>
      <c r="CC57" s="2">
        <f t="shared" si="17"/>
        <v>1.78970000000001</v>
      </c>
      <c r="CD57" s="2">
        <f t="shared" si="58"/>
        <v>3.77205267732444</v>
      </c>
      <c r="CE57" s="2">
        <f t="shared" si="18"/>
        <v>5.56175267732445</v>
      </c>
      <c r="CF57" s="2">
        <f t="shared" si="113"/>
        <v>3.88116359172555</v>
      </c>
      <c r="CG57" s="2">
        <f t="shared" si="114"/>
        <v>5.67086359172556</v>
      </c>
      <c r="CH57" s="2">
        <f t="shared" si="19"/>
        <v>8.47883431729682</v>
      </c>
      <c r="CI57" s="2">
        <f t="shared" si="20"/>
        <v>13.6620469083156</v>
      </c>
      <c r="CJ57" s="2">
        <f t="shared" si="21"/>
        <v>13.5</v>
      </c>
      <c r="CK57" s="2">
        <f t="shared" si="22"/>
        <v>1.78970000000001</v>
      </c>
      <c r="CL57" s="2">
        <f t="shared" si="23"/>
        <v>3.90773975763704</v>
      </c>
      <c r="CM57" s="2">
        <f t="shared" si="24"/>
        <v>5.69743975763705</v>
      </c>
      <c r="CN57" s="2">
        <f t="shared" si="25"/>
        <v>8.7890625</v>
      </c>
      <c r="CO57" s="2">
        <f t="shared" si="26"/>
        <v>13.6780383795309</v>
      </c>
      <c r="CP57" s="2">
        <f t="shared" si="27"/>
        <v>13.5</v>
      </c>
      <c r="CQ57" s="2">
        <f t="shared" si="28"/>
        <v>1.78970000000001</v>
      </c>
      <c r="CR57" s="2">
        <f t="shared" si="61"/>
        <v>3.72010881135535</v>
      </c>
      <c r="CS57" s="2">
        <f t="shared" si="29"/>
        <v>5.50980881135536</v>
      </c>
      <c r="CT57" s="2">
        <f t="shared" si="115"/>
        <v>3.83722294840071</v>
      </c>
      <c r="CU57" s="2">
        <f t="shared" si="116"/>
        <v>5.62692294840073</v>
      </c>
      <c r="CV57" s="2">
        <f t="shared" si="30"/>
        <v>8.57360599517337</v>
      </c>
      <c r="CW57" s="2">
        <f t="shared" si="31"/>
        <v>13.6780383795309</v>
      </c>
      <c r="CX57" s="2">
        <f t="shared" si="32"/>
        <v>13.5</v>
      </c>
      <c r="CY57" s="2">
        <f t="shared" si="33"/>
        <v>1.78970000000001</v>
      </c>
      <c r="CZ57" s="2">
        <f t="shared" si="34"/>
        <v>3.84737673789813</v>
      </c>
      <c r="DA57" s="2">
        <f t="shared" si="35"/>
        <v>5.63707673789814</v>
      </c>
      <c r="DB57">
        <f t="shared" si="36"/>
        <v>5.96493</v>
      </c>
      <c r="DC57">
        <f t="shared" si="37"/>
        <v>6.00973</v>
      </c>
      <c r="DD57">
        <f t="shared" si="117"/>
        <v>5.93573</v>
      </c>
      <c r="DE57">
        <f t="shared" si="38"/>
        <v>5.89073</v>
      </c>
      <c r="DF57">
        <f t="shared" si="39"/>
        <v>5.94473</v>
      </c>
      <c r="DG57">
        <f t="shared" si="40"/>
        <v>5.92373</v>
      </c>
      <c r="DH57">
        <f t="shared" si="41"/>
        <v>5.95573</v>
      </c>
    </row>
    <row r="58" spans="3:112">
      <c r="C58">
        <v>1</v>
      </c>
      <c r="D58">
        <v>2</v>
      </c>
      <c r="E58" s="1">
        <v>21</v>
      </c>
      <c r="F58" s="2">
        <v>0.069</v>
      </c>
      <c r="G58" s="3">
        <v>14</v>
      </c>
      <c r="H58" s="3">
        <v>8</v>
      </c>
      <c r="I58" s="3">
        <v>8</v>
      </c>
      <c r="J58">
        <v>0.3</v>
      </c>
      <c r="K58">
        <f t="shared" ref="K58:O58" si="140">LOG(1/J58)</f>
        <v>0.522878745280338</v>
      </c>
      <c r="L58">
        <v>1</v>
      </c>
      <c r="M58">
        <f t="shared" si="140"/>
        <v>0</v>
      </c>
      <c r="N58">
        <v>1.2</v>
      </c>
      <c r="O58">
        <f t="shared" si="140"/>
        <v>-0.0791812460476248</v>
      </c>
      <c r="P58" s="4">
        <v>-3</v>
      </c>
      <c r="Q58" s="4">
        <v>-0.5</v>
      </c>
      <c r="R58" s="4">
        <v>-0.5</v>
      </c>
      <c r="S58" s="4">
        <v>-0.75</v>
      </c>
      <c r="T58" s="4">
        <v>-0.75</v>
      </c>
      <c r="U58" s="4">
        <v>-1.25</v>
      </c>
      <c r="V58" s="4">
        <v>3.29</v>
      </c>
      <c r="W58" s="2">
        <v>0.526</v>
      </c>
      <c r="X58" s="2">
        <f t="shared" si="98"/>
        <v>3.816</v>
      </c>
      <c r="Y58" s="4">
        <v>41.3</v>
      </c>
      <c r="Z58" s="4">
        <v>41.7</v>
      </c>
      <c r="AA58" s="4">
        <v>8.09</v>
      </c>
      <c r="AB58" s="4">
        <v>3.18</v>
      </c>
      <c r="AC58" s="2">
        <v>0.477</v>
      </c>
      <c r="AD58" s="2">
        <f t="shared" si="99"/>
        <v>3.657</v>
      </c>
      <c r="AE58" s="2">
        <f t="shared" si="100"/>
        <v>0.159</v>
      </c>
      <c r="AF58" s="4">
        <v>39</v>
      </c>
      <c r="AG58" s="4">
        <v>39.5</v>
      </c>
      <c r="AH58" s="4">
        <v>8.55</v>
      </c>
      <c r="AI58" s="4">
        <v>3.25</v>
      </c>
      <c r="AJ58" s="2">
        <v>0.463</v>
      </c>
      <c r="AK58" s="2">
        <f t="shared" si="101"/>
        <v>3.713</v>
      </c>
      <c r="AL58" s="2">
        <f t="shared" si="102"/>
        <v>0.103</v>
      </c>
      <c r="AM58" s="4">
        <v>38.4</v>
      </c>
      <c r="AN58" s="4">
        <v>39.3</v>
      </c>
      <c r="AO58" s="4">
        <v>8.59</v>
      </c>
      <c r="AP58" s="4">
        <v>41.99</v>
      </c>
      <c r="AQ58" s="4">
        <v>3.82</v>
      </c>
      <c r="AR58" s="4">
        <f t="shared" si="103"/>
        <v>3.294</v>
      </c>
      <c r="AS58" s="4">
        <v>25.65</v>
      </c>
      <c r="AT58" s="4">
        <f t="shared" si="104"/>
        <v>25.124</v>
      </c>
      <c r="AU58" s="4">
        <v>39.71</v>
      </c>
      <c r="AV58" s="4">
        <v>3.71</v>
      </c>
      <c r="AW58" s="4">
        <f t="shared" si="105"/>
        <v>0.11</v>
      </c>
      <c r="AX58" s="4">
        <f t="shared" si="106"/>
        <v>3.233</v>
      </c>
      <c r="AY58" s="4">
        <v>25.61</v>
      </c>
      <c r="AZ58" s="4">
        <f t="shared" si="107"/>
        <v>0.0399999999999991</v>
      </c>
      <c r="BA58" s="4">
        <f t="shared" si="108"/>
        <v>25.133</v>
      </c>
      <c r="BB58" s="4">
        <v>39.52</v>
      </c>
      <c r="BC58" s="4">
        <v>3.76</v>
      </c>
      <c r="BD58" s="4">
        <f t="shared" si="109"/>
        <v>0.0600000000000001</v>
      </c>
      <c r="BE58" s="4">
        <f t="shared" si="1"/>
        <v>3.297</v>
      </c>
      <c r="BF58" s="4">
        <v>25.6</v>
      </c>
      <c r="BG58" s="4">
        <f t="shared" si="110"/>
        <v>0.0499999999999972</v>
      </c>
      <c r="BH58" s="4">
        <f t="shared" si="2"/>
        <v>25.137</v>
      </c>
      <c r="BI58">
        <v>119</v>
      </c>
      <c r="BL58" s="2">
        <f t="shared" si="3"/>
        <v>8.17191283292978</v>
      </c>
      <c r="BM58" s="2">
        <f t="shared" si="4"/>
        <v>13.6727078891258</v>
      </c>
      <c r="BN58" s="2">
        <f t="shared" si="5"/>
        <v>13.5</v>
      </c>
      <c r="BO58" s="2">
        <f t="shared" si="6"/>
        <v>1.78970000000001</v>
      </c>
      <c r="BP58" s="2">
        <f t="shared" si="55"/>
        <v>4.12564977606878</v>
      </c>
      <c r="BQ58" s="2">
        <f t="shared" si="7"/>
        <v>5.91534977606879</v>
      </c>
      <c r="BR58" s="2">
        <f t="shared" si="111"/>
        <v>4.19067269647091</v>
      </c>
      <c r="BS58" s="2">
        <f t="shared" si="112"/>
        <v>5.98037269647092</v>
      </c>
      <c r="BT58" s="2">
        <f t="shared" si="8"/>
        <v>8.03762800666825</v>
      </c>
      <c r="BU58" s="2">
        <f t="shared" si="9"/>
        <v>13.6727078891258</v>
      </c>
      <c r="BV58" s="2">
        <f t="shared" si="10"/>
        <v>13.5</v>
      </c>
      <c r="BW58" s="2">
        <f t="shared" si="11"/>
        <v>1.78970000000001</v>
      </c>
      <c r="BX58" s="2">
        <f t="shared" si="12"/>
        <v>4.23403270307079</v>
      </c>
      <c r="BY58" s="2">
        <f t="shared" si="13"/>
        <v>6.0237327030708</v>
      </c>
      <c r="BZ58" s="2">
        <f t="shared" si="14"/>
        <v>8.65384615384615</v>
      </c>
      <c r="CA58" s="2">
        <f t="shared" si="15"/>
        <v>13.6513859275053</v>
      </c>
      <c r="CB58" s="2">
        <f t="shared" si="16"/>
        <v>13.5</v>
      </c>
      <c r="CC58" s="2">
        <f t="shared" si="17"/>
        <v>1.78970000000001</v>
      </c>
      <c r="CD58" s="2">
        <f t="shared" si="58"/>
        <v>3.79844651444392</v>
      </c>
      <c r="CE58" s="2">
        <f t="shared" si="18"/>
        <v>5.58814651444393</v>
      </c>
      <c r="CF58" s="2">
        <f t="shared" si="113"/>
        <v>3.86214329463923</v>
      </c>
      <c r="CG58" s="2">
        <f t="shared" si="114"/>
        <v>5.65184329463924</v>
      </c>
      <c r="CH58" s="2">
        <f t="shared" si="19"/>
        <v>8.49911860992193</v>
      </c>
      <c r="CI58" s="2">
        <f t="shared" si="20"/>
        <v>13.6513859275053</v>
      </c>
      <c r="CJ58" s="2">
        <f t="shared" si="21"/>
        <v>13.5</v>
      </c>
      <c r="CK58" s="2">
        <f t="shared" si="22"/>
        <v>1.78970000000001</v>
      </c>
      <c r="CL58" s="2">
        <f t="shared" si="23"/>
        <v>3.89457437586591</v>
      </c>
      <c r="CM58" s="2">
        <f t="shared" si="24"/>
        <v>5.68427437586592</v>
      </c>
      <c r="CN58" s="2">
        <f t="shared" si="25"/>
        <v>8.7890625</v>
      </c>
      <c r="CO58" s="2">
        <f t="shared" si="26"/>
        <v>13.6460554371002</v>
      </c>
      <c r="CP58" s="2">
        <f t="shared" si="27"/>
        <v>13.5</v>
      </c>
      <c r="CQ58" s="2">
        <f t="shared" si="28"/>
        <v>1.78970000000001</v>
      </c>
      <c r="CR58" s="2">
        <f t="shared" si="61"/>
        <v>3.72010881135535</v>
      </c>
      <c r="CS58" s="2">
        <f t="shared" si="29"/>
        <v>5.50980881135536</v>
      </c>
      <c r="CT58" s="2">
        <f t="shared" si="115"/>
        <v>3.83722294840071</v>
      </c>
      <c r="CU58" s="2">
        <f t="shared" si="116"/>
        <v>5.62692294840073</v>
      </c>
      <c r="CV58" s="2">
        <f t="shared" si="30"/>
        <v>8.53997975708502</v>
      </c>
      <c r="CW58" s="2">
        <f t="shared" si="31"/>
        <v>13.6460554371002</v>
      </c>
      <c r="CX58" s="2">
        <f t="shared" si="32"/>
        <v>13.5</v>
      </c>
      <c r="CY58" s="2">
        <f t="shared" si="33"/>
        <v>1.78970000000001</v>
      </c>
      <c r="CZ58" s="2">
        <f t="shared" si="34"/>
        <v>3.868464273841</v>
      </c>
      <c r="DA58" s="2">
        <f t="shared" si="35"/>
        <v>5.65816427384101</v>
      </c>
      <c r="DB58">
        <f t="shared" si="36"/>
        <v>5.99313</v>
      </c>
      <c r="DC58">
        <f t="shared" si="37"/>
        <v>5.99473</v>
      </c>
      <c r="DD58">
        <f t="shared" si="117"/>
        <v>5.92573</v>
      </c>
      <c r="DE58">
        <f t="shared" si="38"/>
        <v>5.92553</v>
      </c>
      <c r="DF58">
        <f t="shared" si="39"/>
        <v>5.94673</v>
      </c>
      <c r="DG58">
        <f t="shared" si="40"/>
        <v>5.94693</v>
      </c>
      <c r="DH58">
        <f t="shared" si="41"/>
        <v>5.96573</v>
      </c>
    </row>
    <row r="59" spans="1:112">
      <c r="A59" t="s">
        <v>152</v>
      </c>
      <c r="B59" t="s">
        <v>153</v>
      </c>
      <c r="C59">
        <v>2</v>
      </c>
      <c r="D59">
        <v>1</v>
      </c>
      <c r="E59" s="1">
        <v>19</v>
      </c>
      <c r="F59" s="2">
        <v>0.117</v>
      </c>
      <c r="G59" s="3">
        <v>16</v>
      </c>
      <c r="H59" s="3">
        <v>10</v>
      </c>
      <c r="I59" s="3">
        <v>9</v>
      </c>
      <c r="J59">
        <v>0.1</v>
      </c>
      <c r="K59">
        <f t="shared" ref="K59:O59" si="141">LOG(1/J59)</f>
        <v>1</v>
      </c>
      <c r="L59">
        <v>1</v>
      </c>
      <c r="M59">
        <f t="shared" si="141"/>
        <v>0</v>
      </c>
      <c r="N59">
        <v>1.2</v>
      </c>
      <c r="O59">
        <f t="shared" si="141"/>
        <v>-0.0791812460476248</v>
      </c>
      <c r="P59" s="4">
        <v>-4.75</v>
      </c>
      <c r="Q59" s="4">
        <v>-0.5</v>
      </c>
      <c r="R59" s="4">
        <v>0</v>
      </c>
      <c r="S59" s="4">
        <v>0.25</v>
      </c>
      <c r="T59" s="4">
        <v>0</v>
      </c>
      <c r="U59" s="4">
        <v>0.25</v>
      </c>
      <c r="V59" s="4">
        <v>2.71</v>
      </c>
      <c r="W59" s="2">
        <v>0.557</v>
      </c>
      <c r="X59" s="2">
        <f t="shared" si="98"/>
        <v>3.267</v>
      </c>
      <c r="Y59" s="4">
        <v>42</v>
      </c>
      <c r="Z59" s="4">
        <v>42.7</v>
      </c>
      <c r="AA59" s="4">
        <v>7.91</v>
      </c>
      <c r="AB59" s="4">
        <v>2.66</v>
      </c>
      <c r="AC59" s="2">
        <v>0.448</v>
      </c>
      <c r="AD59" s="2">
        <f t="shared" si="99"/>
        <v>3.108</v>
      </c>
      <c r="AE59" s="2">
        <f t="shared" si="100"/>
        <v>0.159</v>
      </c>
      <c r="AF59" s="4">
        <v>35.8</v>
      </c>
      <c r="AG59" s="4">
        <v>37.7</v>
      </c>
      <c r="AH59" s="4">
        <v>8.95</v>
      </c>
      <c r="AI59" s="4">
        <v>2.69</v>
      </c>
      <c r="AJ59" s="2">
        <v>0.459</v>
      </c>
      <c r="AK59" s="2">
        <f t="shared" si="101"/>
        <v>3.149</v>
      </c>
      <c r="AL59" s="2">
        <f t="shared" si="102"/>
        <v>0.118</v>
      </c>
      <c r="AM59" s="4">
        <v>36.3</v>
      </c>
      <c r="AN59" s="4">
        <v>38</v>
      </c>
      <c r="AO59" s="4">
        <v>8.89</v>
      </c>
      <c r="AP59" s="4">
        <v>43.045</v>
      </c>
      <c r="AQ59" s="4">
        <v>3.25</v>
      </c>
      <c r="AR59" s="4">
        <f t="shared" si="103"/>
        <v>2.693</v>
      </c>
      <c r="AS59" s="4">
        <v>25.31</v>
      </c>
      <c r="AT59" s="4">
        <f t="shared" si="104"/>
        <v>24.753</v>
      </c>
      <c r="AU59" s="4">
        <v>37.885</v>
      </c>
      <c r="AV59" s="4">
        <v>3.12</v>
      </c>
      <c r="AW59" s="4">
        <f t="shared" si="105"/>
        <v>0.13</v>
      </c>
      <c r="AX59" s="4">
        <f t="shared" si="106"/>
        <v>2.672</v>
      </c>
      <c r="AY59" s="4">
        <v>25.17</v>
      </c>
      <c r="AZ59" s="4">
        <f t="shared" si="107"/>
        <v>0.139999999999997</v>
      </c>
      <c r="BA59" s="4">
        <f t="shared" si="108"/>
        <v>24.722</v>
      </c>
      <c r="BB59" s="4">
        <v>38.145</v>
      </c>
      <c r="BC59" s="4">
        <v>3.24</v>
      </c>
      <c r="BD59" s="4">
        <f t="shared" si="109"/>
        <v>0.00999999999999979</v>
      </c>
      <c r="BE59" s="4">
        <f t="shared" si="1"/>
        <v>2.781</v>
      </c>
      <c r="BF59" s="4">
        <v>25.25</v>
      </c>
      <c r="BG59" s="4">
        <f t="shared" si="110"/>
        <v>0.0599999999999987</v>
      </c>
      <c r="BH59" s="4">
        <f t="shared" si="2"/>
        <v>24.791</v>
      </c>
      <c r="BI59">
        <v>119</v>
      </c>
      <c r="BL59" s="2">
        <f t="shared" si="3"/>
        <v>8.03571428571428</v>
      </c>
      <c r="BM59" s="2">
        <f t="shared" si="4"/>
        <v>13.4914712153518</v>
      </c>
      <c r="BN59" s="2">
        <f t="shared" si="5"/>
        <v>13.4914712153518</v>
      </c>
      <c r="BO59" s="2">
        <f t="shared" si="6"/>
        <v>1.78970000000001</v>
      </c>
      <c r="BP59" s="2">
        <f t="shared" si="55"/>
        <v>4.22905020509553</v>
      </c>
      <c r="BQ59" s="2">
        <f t="shared" si="7"/>
        <v>6.01875020509554</v>
      </c>
      <c r="BR59" s="2">
        <f t="shared" si="111"/>
        <v>4.33924327618614</v>
      </c>
      <c r="BS59" s="2">
        <f t="shared" si="112"/>
        <v>6.12894327618615</v>
      </c>
      <c r="BT59" s="2">
        <f t="shared" si="8"/>
        <v>7.84063189685213</v>
      </c>
      <c r="BU59" s="2">
        <f t="shared" si="9"/>
        <v>13.4914712153518</v>
      </c>
      <c r="BV59" s="2">
        <f t="shared" si="10"/>
        <v>13.4914712153518</v>
      </c>
      <c r="BW59" s="2">
        <f t="shared" si="11"/>
        <v>1.78970000000001</v>
      </c>
      <c r="BX59" s="2">
        <f t="shared" si="12"/>
        <v>4.40431363459268</v>
      </c>
      <c r="BY59" s="2">
        <f t="shared" si="13"/>
        <v>6.19401363459269</v>
      </c>
      <c r="BZ59" s="2">
        <f t="shared" si="14"/>
        <v>9.42737430167598</v>
      </c>
      <c r="CA59" s="2">
        <f t="shared" si="15"/>
        <v>13.4168443496802</v>
      </c>
      <c r="CB59" s="2">
        <f t="shared" si="16"/>
        <v>13.4168443496802</v>
      </c>
      <c r="CC59" s="2">
        <f t="shared" si="17"/>
        <v>1.78970000000001</v>
      </c>
      <c r="CD59" s="2">
        <f t="shared" si="58"/>
        <v>3.36374552675098</v>
      </c>
      <c r="CE59" s="2">
        <f t="shared" si="18"/>
        <v>5.15344552675099</v>
      </c>
      <c r="CF59" s="2">
        <f t="shared" si="113"/>
        <v>3.58551083011256</v>
      </c>
      <c r="CG59" s="2">
        <f t="shared" si="114"/>
        <v>5.37521083011257</v>
      </c>
      <c r="CH59" s="2">
        <f t="shared" si="19"/>
        <v>8.90853899960406</v>
      </c>
      <c r="CI59" s="2">
        <f t="shared" si="20"/>
        <v>13.4168443496802</v>
      </c>
      <c r="CJ59" s="2">
        <f t="shared" si="21"/>
        <v>13.4168443496802</v>
      </c>
      <c r="CK59" s="2">
        <f t="shared" si="22"/>
        <v>1.78970000000001</v>
      </c>
      <c r="CL59" s="2">
        <f t="shared" si="23"/>
        <v>3.60687208382146</v>
      </c>
      <c r="CM59" s="2">
        <f t="shared" si="24"/>
        <v>5.39657208382147</v>
      </c>
      <c r="CN59" s="2">
        <f t="shared" si="25"/>
        <v>9.29752066115702</v>
      </c>
      <c r="CO59" s="2">
        <f t="shared" si="26"/>
        <v>13.4594882729211</v>
      </c>
      <c r="CP59" s="2">
        <f t="shared" si="27"/>
        <v>13.4594882729211</v>
      </c>
      <c r="CQ59" s="2">
        <f t="shared" si="28"/>
        <v>1.78970000000001</v>
      </c>
      <c r="CR59" s="2">
        <f t="shared" si="61"/>
        <v>3.44234846530628</v>
      </c>
      <c r="CS59" s="2">
        <f t="shared" si="29"/>
        <v>5.23204846530629</v>
      </c>
      <c r="CT59" s="2">
        <f t="shared" si="115"/>
        <v>3.64115813110954</v>
      </c>
      <c r="CU59" s="2">
        <f t="shared" si="116"/>
        <v>5.43085813110955</v>
      </c>
      <c r="CV59" s="2">
        <f t="shared" si="30"/>
        <v>8.84781753834054</v>
      </c>
      <c r="CW59" s="2">
        <f t="shared" si="31"/>
        <v>13.4594882729211</v>
      </c>
      <c r="CX59" s="2">
        <f t="shared" si="32"/>
        <v>13.4594882729211</v>
      </c>
      <c r="CY59" s="2">
        <f t="shared" si="33"/>
        <v>1.78970000000001</v>
      </c>
      <c r="CZ59" s="2">
        <f t="shared" si="34"/>
        <v>3.66374067172905</v>
      </c>
      <c r="DA59" s="2">
        <f t="shared" si="35"/>
        <v>5.45344067172906</v>
      </c>
      <c r="DB59">
        <f t="shared" si="36"/>
        <v>5.73953</v>
      </c>
      <c r="DC59">
        <f t="shared" si="37"/>
        <v>5.73273</v>
      </c>
      <c r="DD59">
        <f t="shared" si="117"/>
        <v>5.61573</v>
      </c>
      <c r="DE59">
        <f t="shared" si="38"/>
        <v>5.66193</v>
      </c>
      <c r="DF59">
        <f t="shared" si="39"/>
        <v>5.66673</v>
      </c>
      <c r="DG59">
        <f t="shared" si="40"/>
        <v>5.68633</v>
      </c>
      <c r="DH59">
        <f t="shared" si="41"/>
        <v>5.72273</v>
      </c>
    </row>
    <row r="60" spans="3:112">
      <c r="C60">
        <v>2</v>
      </c>
      <c r="D60">
        <v>2</v>
      </c>
      <c r="E60" s="1">
        <v>19</v>
      </c>
      <c r="F60" s="2">
        <v>0.096</v>
      </c>
      <c r="G60" s="3">
        <v>15</v>
      </c>
      <c r="H60" s="3">
        <v>10</v>
      </c>
      <c r="I60" s="3">
        <v>9</v>
      </c>
      <c r="J60">
        <v>0.15</v>
      </c>
      <c r="K60">
        <f t="shared" ref="K60:O60" si="142">LOG(1/J60)</f>
        <v>0.823908740944319</v>
      </c>
      <c r="L60">
        <v>1</v>
      </c>
      <c r="M60">
        <f t="shared" si="142"/>
        <v>0</v>
      </c>
      <c r="N60">
        <v>1.2</v>
      </c>
      <c r="O60">
        <f t="shared" si="142"/>
        <v>-0.0791812460476248</v>
      </c>
      <c r="P60" s="4">
        <v>-4.25</v>
      </c>
      <c r="Q60" s="4">
        <v>-0.25</v>
      </c>
      <c r="R60" s="4">
        <v>0</v>
      </c>
      <c r="S60" s="4">
        <v>-0.5</v>
      </c>
      <c r="T60" s="4">
        <v>-0.25</v>
      </c>
      <c r="U60" s="4">
        <v>0.25</v>
      </c>
      <c r="V60" s="4">
        <v>2.68</v>
      </c>
      <c r="W60" s="2">
        <v>0.553</v>
      </c>
      <c r="X60" s="2">
        <f t="shared" si="98"/>
        <v>3.233</v>
      </c>
      <c r="Y60" s="4">
        <v>42.1</v>
      </c>
      <c r="Z60" s="4">
        <v>42.9</v>
      </c>
      <c r="AA60" s="4">
        <v>7.87</v>
      </c>
      <c r="AB60" s="4">
        <v>2.61</v>
      </c>
      <c r="AC60" s="2">
        <v>0.465</v>
      </c>
      <c r="AD60" s="2">
        <f t="shared" si="99"/>
        <v>3.075</v>
      </c>
      <c r="AE60" s="2">
        <f t="shared" si="100"/>
        <v>0.158</v>
      </c>
      <c r="AF60" s="4">
        <v>36.6</v>
      </c>
      <c r="AG60" s="4">
        <v>38.6</v>
      </c>
      <c r="AH60" s="4">
        <v>8.74</v>
      </c>
      <c r="AI60" s="4">
        <v>2.69</v>
      </c>
      <c r="AJ60" s="2">
        <v>0.476</v>
      </c>
      <c r="AK60" s="2">
        <f t="shared" si="101"/>
        <v>3.166</v>
      </c>
      <c r="AL60" s="2">
        <f t="shared" si="102"/>
        <v>0.0670000000000002</v>
      </c>
      <c r="AM60" s="4">
        <v>37</v>
      </c>
      <c r="AN60" s="4">
        <v>38.7</v>
      </c>
      <c r="AO60" s="4">
        <v>8.71</v>
      </c>
      <c r="AP60" s="4">
        <v>43.165</v>
      </c>
      <c r="AQ60" s="4">
        <v>3.23</v>
      </c>
      <c r="AR60" s="4">
        <f t="shared" si="103"/>
        <v>2.677</v>
      </c>
      <c r="AS60" s="4">
        <v>24.87</v>
      </c>
      <c r="AT60" s="4">
        <f t="shared" si="104"/>
        <v>24.317</v>
      </c>
      <c r="AU60" s="4">
        <v>38.75</v>
      </c>
      <c r="AV60" s="4">
        <v>3.09</v>
      </c>
      <c r="AW60" s="4">
        <f t="shared" si="105"/>
        <v>0.14</v>
      </c>
      <c r="AX60" s="4">
        <f t="shared" si="106"/>
        <v>2.625</v>
      </c>
      <c r="AY60" s="4">
        <v>24.75</v>
      </c>
      <c r="AZ60" s="4">
        <f t="shared" si="107"/>
        <v>0.120000000000001</v>
      </c>
      <c r="BA60" s="4">
        <f t="shared" si="108"/>
        <v>24.285</v>
      </c>
      <c r="BB60" s="4">
        <v>38.885</v>
      </c>
      <c r="BC60" s="4">
        <v>3.21</v>
      </c>
      <c r="BD60" s="4">
        <f t="shared" si="109"/>
        <v>0.02</v>
      </c>
      <c r="BE60" s="4">
        <f t="shared" si="1"/>
        <v>2.734</v>
      </c>
      <c r="BF60" s="4">
        <v>24.8</v>
      </c>
      <c r="BG60" s="4">
        <f t="shared" si="110"/>
        <v>0.0700000000000003</v>
      </c>
      <c r="BH60" s="4">
        <f t="shared" si="2"/>
        <v>24.324</v>
      </c>
      <c r="BI60">
        <v>119</v>
      </c>
      <c r="BL60" s="2">
        <f t="shared" si="3"/>
        <v>8.0166270783848</v>
      </c>
      <c r="BM60" s="2">
        <f t="shared" si="4"/>
        <v>13.2569296375267</v>
      </c>
      <c r="BN60" s="2">
        <f t="shared" si="5"/>
        <v>13.2569296375267</v>
      </c>
      <c r="BO60" s="2">
        <f t="shared" si="6"/>
        <v>1.78970000000001</v>
      </c>
      <c r="BP60" s="2">
        <f t="shared" si="55"/>
        <v>4.06777313749148</v>
      </c>
      <c r="BQ60" s="2">
        <f t="shared" si="7"/>
        <v>5.85747313749149</v>
      </c>
      <c r="BR60" s="2">
        <f t="shared" si="111"/>
        <v>4.18731757653056</v>
      </c>
      <c r="BS60" s="2">
        <f t="shared" si="112"/>
        <v>5.97701757653057</v>
      </c>
      <c r="BT60" s="2">
        <f t="shared" si="8"/>
        <v>7.81883470404262</v>
      </c>
      <c r="BU60" s="2">
        <f t="shared" si="9"/>
        <v>13.2569296375267</v>
      </c>
      <c r="BV60" s="2">
        <f t="shared" si="10"/>
        <v>13.2569296375267</v>
      </c>
      <c r="BW60" s="2">
        <f t="shared" si="11"/>
        <v>1.78970000000001</v>
      </c>
      <c r="BX60" s="2">
        <f t="shared" si="12"/>
        <v>4.23183213886881</v>
      </c>
      <c r="BY60" s="2">
        <f t="shared" si="13"/>
        <v>6.02153213886882</v>
      </c>
      <c r="BZ60" s="2">
        <f t="shared" si="14"/>
        <v>9.22131147540983</v>
      </c>
      <c r="CA60" s="2">
        <f t="shared" si="15"/>
        <v>13.1929637526652</v>
      </c>
      <c r="CB60" s="2">
        <f t="shared" si="16"/>
        <v>13.1929637526652</v>
      </c>
      <c r="CC60" s="2">
        <f t="shared" si="17"/>
        <v>1.78970000000001</v>
      </c>
      <c r="CD60" s="2">
        <f t="shared" si="58"/>
        <v>3.33778664952918</v>
      </c>
      <c r="CE60" s="2">
        <f t="shared" si="18"/>
        <v>5.12748664952919</v>
      </c>
      <c r="CF60" s="2">
        <f t="shared" si="113"/>
        <v>3.56641239229612</v>
      </c>
      <c r="CG60" s="2">
        <f t="shared" si="114"/>
        <v>5.35611239229613</v>
      </c>
      <c r="CH60" s="2">
        <f t="shared" si="19"/>
        <v>8.70967741935484</v>
      </c>
      <c r="CI60" s="2">
        <f t="shared" si="20"/>
        <v>13.1929637526652</v>
      </c>
      <c r="CJ60" s="2">
        <f t="shared" si="21"/>
        <v>13.1929637526652</v>
      </c>
      <c r="CK60" s="2">
        <f t="shared" si="22"/>
        <v>1.78970000000001</v>
      </c>
      <c r="CL60" s="2">
        <f t="shared" si="23"/>
        <v>3.58241906365877</v>
      </c>
      <c r="CM60" s="2">
        <f t="shared" si="24"/>
        <v>5.37211906365878</v>
      </c>
      <c r="CN60" s="2">
        <f t="shared" si="25"/>
        <v>9.12162162162162</v>
      </c>
      <c r="CO60" s="2">
        <f t="shared" si="26"/>
        <v>13.2196162046908</v>
      </c>
      <c r="CP60" s="2">
        <f t="shared" si="27"/>
        <v>13.2196162046908</v>
      </c>
      <c r="CQ60" s="2">
        <f t="shared" si="28"/>
        <v>1.78970000000001</v>
      </c>
      <c r="CR60" s="2">
        <f t="shared" si="61"/>
        <v>3.39557215807109</v>
      </c>
      <c r="CS60" s="2">
        <f t="shared" si="29"/>
        <v>5.1852721580711</v>
      </c>
      <c r="CT60" s="2">
        <f t="shared" si="115"/>
        <v>3.59773970535827</v>
      </c>
      <c r="CU60" s="2">
        <f t="shared" si="116"/>
        <v>5.38743970535828</v>
      </c>
      <c r="CV60" s="2">
        <f t="shared" si="30"/>
        <v>8.67943937250868</v>
      </c>
      <c r="CW60" s="2">
        <f t="shared" si="31"/>
        <v>13.2196162046908</v>
      </c>
      <c r="CX60" s="2">
        <f t="shared" si="32"/>
        <v>13.2196162046908</v>
      </c>
      <c r="CY60" s="2">
        <f t="shared" si="33"/>
        <v>1.78970000000001</v>
      </c>
      <c r="CZ60" s="2">
        <f t="shared" si="34"/>
        <v>3.61421896160719</v>
      </c>
      <c r="DA60" s="2">
        <f t="shared" si="35"/>
        <v>5.4039189616072</v>
      </c>
      <c r="DB60">
        <f t="shared" si="36"/>
        <v>5.68193</v>
      </c>
      <c r="DC60">
        <f t="shared" si="37"/>
        <v>5.68073</v>
      </c>
      <c r="DD60">
        <f t="shared" si="117"/>
        <v>5.58473</v>
      </c>
      <c r="DE60">
        <f t="shared" si="38"/>
        <v>5.60673</v>
      </c>
      <c r="DF60">
        <f t="shared" si="39"/>
        <v>5.61273</v>
      </c>
      <c r="DG60">
        <f t="shared" si="40"/>
        <v>5.64813</v>
      </c>
      <c r="DH60">
        <f t="shared" si="41"/>
        <v>5.66573</v>
      </c>
    </row>
    <row r="61" spans="1:112">
      <c r="A61" t="s">
        <v>154</v>
      </c>
      <c r="B61" t="s">
        <v>155</v>
      </c>
      <c r="C61">
        <v>2</v>
      </c>
      <c r="D61">
        <v>1</v>
      </c>
      <c r="E61" s="1">
        <v>18</v>
      </c>
      <c r="F61" s="2">
        <v>0.083</v>
      </c>
      <c r="G61" s="3">
        <v>15</v>
      </c>
      <c r="H61" s="3">
        <v>8</v>
      </c>
      <c r="I61" s="3">
        <v>10</v>
      </c>
      <c r="J61">
        <v>0.12</v>
      </c>
      <c r="K61">
        <f t="shared" ref="K61:O61" si="143">LOG(1/J61)</f>
        <v>0.920818753952375</v>
      </c>
      <c r="L61">
        <v>1.2</v>
      </c>
      <c r="M61">
        <f t="shared" si="143"/>
        <v>-0.0791812460476248</v>
      </c>
      <c r="N61">
        <v>1.2</v>
      </c>
      <c r="O61">
        <f t="shared" si="143"/>
        <v>-0.0791812460476248</v>
      </c>
      <c r="P61" s="4">
        <v>-4</v>
      </c>
      <c r="Q61" s="4">
        <v>-0.5</v>
      </c>
      <c r="R61" s="4">
        <v>0.25</v>
      </c>
      <c r="S61" s="4">
        <v>0</v>
      </c>
      <c r="T61" s="4">
        <v>0.25</v>
      </c>
      <c r="U61" s="4">
        <v>0.25</v>
      </c>
      <c r="V61" s="4">
        <v>3.08</v>
      </c>
      <c r="W61" s="2">
        <v>0.581</v>
      </c>
      <c r="X61" s="2">
        <f t="shared" si="98"/>
        <v>3.661</v>
      </c>
      <c r="Y61" s="4">
        <v>43.8</v>
      </c>
      <c r="Z61" s="4">
        <v>44.5</v>
      </c>
      <c r="AA61" s="4">
        <v>7.58</v>
      </c>
      <c r="AB61" s="4">
        <v>3.08</v>
      </c>
      <c r="AC61" s="2">
        <v>0.501</v>
      </c>
      <c r="AD61" s="2">
        <f t="shared" si="99"/>
        <v>3.581</v>
      </c>
      <c r="AE61" s="2">
        <f t="shared" si="100"/>
        <v>0.0800000000000001</v>
      </c>
      <c r="AF61" s="4">
        <v>39.6</v>
      </c>
      <c r="AG61" s="4">
        <v>40.8</v>
      </c>
      <c r="AH61" s="4">
        <v>8.28</v>
      </c>
      <c r="AI61" s="4">
        <v>3.04</v>
      </c>
      <c r="AJ61" s="2">
        <v>0.506</v>
      </c>
      <c r="AK61" s="2">
        <f t="shared" si="101"/>
        <v>3.546</v>
      </c>
      <c r="AL61" s="2">
        <f t="shared" si="102"/>
        <v>0.115</v>
      </c>
      <c r="AM61" s="4">
        <v>39.8</v>
      </c>
      <c r="AN61" s="4">
        <v>40.9</v>
      </c>
      <c r="AO61" s="4">
        <v>8.25</v>
      </c>
      <c r="AP61" s="4">
        <v>44.79</v>
      </c>
      <c r="AQ61" s="4">
        <v>3.76</v>
      </c>
      <c r="AR61" s="4">
        <f t="shared" si="103"/>
        <v>3.179</v>
      </c>
      <c r="AS61" s="4">
        <v>24.92</v>
      </c>
      <c r="AT61" s="4">
        <f t="shared" si="104"/>
        <v>24.339</v>
      </c>
      <c r="AU61" s="4">
        <v>40.815</v>
      </c>
      <c r="AV61" s="4">
        <v>3.63</v>
      </c>
      <c r="AW61" s="4">
        <f t="shared" si="105"/>
        <v>0.13</v>
      </c>
      <c r="AX61" s="4">
        <f t="shared" si="106"/>
        <v>3.129</v>
      </c>
      <c r="AY61" s="4">
        <v>24.81</v>
      </c>
      <c r="AZ61" s="4">
        <f t="shared" si="107"/>
        <v>0.110000000000003</v>
      </c>
      <c r="BA61" s="4">
        <f t="shared" si="108"/>
        <v>24.309</v>
      </c>
      <c r="BB61" s="4">
        <v>40.89</v>
      </c>
      <c r="BC61" s="4">
        <v>3.65</v>
      </c>
      <c r="BD61" s="4">
        <f t="shared" si="109"/>
        <v>0.11</v>
      </c>
      <c r="BE61" s="4">
        <f t="shared" si="1"/>
        <v>3.144</v>
      </c>
      <c r="BF61" s="4">
        <v>24.83</v>
      </c>
      <c r="BG61" s="4">
        <f t="shared" si="110"/>
        <v>0.0900000000000034</v>
      </c>
      <c r="BH61" s="4">
        <f t="shared" si="2"/>
        <v>24.324</v>
      </c>
      <c r="BI61">
        <v>119</v>
      </c>
      <c r="BL61" s="2">
        <f t="shared" si="3"/>
        <v>7.70547945205479</v>
      </c>
      <c r="BM61" s="2">
        <f t="shared" si="4"/>
        <v>13.2835820895522</v>
      </c>
      <c r="BN61" s="2">
        <f t="shared" si="5"/>
        <v>13.2835820895522</v>
      </c>
      <c r="BO61" s="2">
        <f t="shared" si="6"/>
        <v>1.78970000000001</v>
      </c>
      <c r="BP61" s="2">
        <f t="shared" si="55"/>
        <v>4.3589432236844</v>
      </c>
      <c r="BQ61" s="2">
        <f t="shared" si="7"/>
        <v>6.14864322368441</v>
      </c>
      <c r="BR61" s="2">
        <f t="shared" si="111"/>
        <v>4.48719125637106</v>
      </c>
      <c r="BS61" s="2">
        <f t="shared" si="112"/>
        <v>6.27689125637107</v>
      </c>
      <c r="BT61" s="2">
        <f t="shared" si="8"/>
        <v>7.53516409912927</v>
      </c>
      <c r="BU61" s="2">
        <f t="shared" si="9"/>
        <v>13.2835820895522</v>
      </c>
      <c r="BV61" s="2">
        <f t="shared" si="10"/>
        <v>13.2835820895522</v>
      </c>
      <c r="BW61" s="2">
        <f t="shared" si="11"/>
        <v>1.78970000000001</v>
      </c>
      <c r="BX61" s="2">
        <f t="shared" si="12"/>
        <v>4.53632865500737</v>
      </c>
      <c r="BY61" s="2">
        <f t="shared" si="13"/>
        <v>6.32602865500738</v>
      </c>
      <c r="BZ61" s="2">
        <f t="shared" si="14"/>
        <v>8.52272727272727</v>
      </c>
      <c r="CA61" s="2">
        <f t="shared" si="15"/>
        <v>13.2249466950959</v>
      </c>
      <c r="CB61" s="2">
        <f t="shared" si="16"/>
        <v>13.2249466950959</v>
      </c>
      <c r="CC61" s="2">
        <f t="shared" si="17"/>
        <v>1.78970000000001</v>
      </c>
      <c r="CD61" s="2">
        <f t="shared" si="58"/>
        <v>3.7057321645598</v>
      </c>
      <c r="CE61" s="2">
        <f t="shared" si="18"/>
        <v>5.49543216455981</v>
      </c>
      <c r="CF61" s="2">
        <f t="shared" si="113"/>
        <v>3.85666815995884</v>
      </c>
      <c r="CG61" s="2">
        <f t="shared" si="114"/>
        <v>5.64636815995885</v>
      </c>
      <c r="CH61" s="2">
        <f t="shared" si="19"/>
        <v>8.26901874310915</v>
      </c>
      <c r="CI61" s="2">
        <f t="shared" si="20"/>
        <v>13.2249466950959</v>
      </c>
      <c r="CJ61" s="2">
        <f t="shared" si="21"/>
        <v>13.2249466950959</v>
      </c>
      <c r="CK61" s="2">
        <f t="shared" si="22"/>
        <v>1.78970000000001</v>
      </c>
      <c r="CL61" s="2">
        <f t="shared" si="23"/>
        <v>3.86395407063427</v>
      </c>
      <c r="CM61" s="2">
        <f t="shared" si="24"/>
        <v>5.65365407063428</v>
      </c>
      <c r="CN61" s="2">
        <f t="shared" si="25"/>
        <v>8.47989949748744</v>
      </c>
      <c r="CO61" s="2">
        <f t="shared" si="26"/>
        <v>13.2356076759062</v>
      </c>
      <c r="CP61" s="2">
        <f t="shared" si="27"/>
        <v>13.2356076759062</v>
      </c>
      <c r="CQ61" s="2">
        <f t="shared" si="28"/>
        <v>1.78970000000001</v>
      </c>
      <c r="CR61" s="2">
        <f t="shared" si="61"/>
        <v>3.73769544163849</v>
      </c>
      <c r="CS61" s="2">
        <f t="shared" si="29"/>
        <v>5.5273954416385</v>
      </c>
      <c r="CT61" s="2">
        <f t="shared" si="115"/>
        <v>3.88382781844024</v>
      </c>
      <c r="CU61" s="2">
        <f t="shared" si="116"/>
        <v>5.67352781844025</v>
      </c>
      <c r="CV61" s="2">
        <f t="shared" si="30"/>
        <v>8.2538517975055</v>
      </c>
      <c r="CW61" s="2">
        <f t="shared" si="31"/>
        <v>13.2356076759062</v>
      </c>
      <c r="CX61" s="2">
        <f t="shared" si="32"/>
        <v>13.2356076759062</v>
      </c>
      <c r="CY61" s="2">
        <f t="shared" si="33"/>
        <v>1.78970000000001</v>
      </c>
      <c r="CZ61" s="2">
        <f t="shared" si="34"/>
        <v>3.88123161574023</v>
      </c>
      <c r="DA61" s="2">
        <f t="shared" si="35"/>
        <v>5.67093161574024</v>
      </c>
      <c r="DB61">
        <f t="shared" si="36"/>
        <v>5.85813</v>
      </c>
      <c r="DC61">
        <f t="shared" si="37"/>
        <v>5.89773</v>
      </c>
      <c r="DD61">
        <f t="shared" si="117"/>
        <v>5.81473</v>
      </c>
      <c r="DE61">
        <f t="shared" si="38"/>
        <v>5.81513</v>
      </c>
      <c r="DF61">
        <f t="shared" si="39"/>
        <v>5.83473</v>
      </c>
      <c r="DG61">
        <f t="shared" si="40"/>
        <v>5.80313</v>
      </c>
      <c r="DH61">
        <f t="shared" si="41"/>
        <v>5.84473</v>
      </c>
    </row>
    <row r="62" spans="3:112">
      <c r="C62">
        <v>2</v>
      </c>
      <c r="D62">
        <v>2</v>
      </c>
      <c r="E62" s="1">
        <v>18</v>
      </c>
      <c r="F62" s="2">
        <v>0.094</v>
      </c>
      <c r="G62" s="3">
        <v>15</v>
      </c>
      <c r="H62" s="3">
        <v>9</v>
      </c>
      <c r="I62" s="3">
        <v>11</v>
      </c>
      <c r="J62">
        <v>0.15</v>
      </c>
      <c r="K62">
        <f t="shared" ref="K62:O62" si="144">LOG(1/J62)</f>
        <v>0.823908740944319</v>
      </c>
      <c r="L62">
        <v>1.2</v>
      </c>
      <c r="M62">
        <f t="shared" si="144"/>
        <v>-0.0791812460476248</v>
      </c>
      <c r="N62">
        <v>1.2</v>
      </c>
      <c r="O62">
        <f t="shared" si="144"/>
        <v>-0.0791812460476248</v>
      </c>
      <c r="P62" s="4">
        <v>-4.75</v>
      </c>
      <c r="Q62" s="4">
        <v>-0.5</v>
      </c>
      <c r="R62" s="4">
        <v>0.25</v>
      </c>
      <c r="S62" s="8">
        <v>0.25</v>
      </c>
      <c r="T62" s="4">
        <v>0.5</v>
      </c>
      <c r="U62" s="4">
        <v>0.25</v>
      </c>
      <c r="V62" s="4">
        <v>2.95</v>
      </c>
      <c r="W62" s="2">
        <v>0.592</v>
      </c>
      <c r="X62" s="2">
        <f t="shared" si="98"/>
        <v>3.542</v>
      </c>
      <c r="Y62" s="4">
        <v>44.2</v>
      </c>
      <c r="Z62" s="4">
        <v>44.8</v>
      </c>
      <c r="AA62" s="4">
        <v>7.54</v>
      </c>
      <c r="AB62" s="4">
        <v>2.94</v>
      </c>
      <c r="AC62" s="2">
        <v>0.498</v>
      </c>
      <c r="AD62" s="2">
        <f t="shared" si="99"/>
        <v>3.438</v>
      </c>
      <c r="AE62" s="2">
        <f t="shared" si="100"/>
        <v>0.104000000000001</v>
      </c>
      <c r="AF62" s="4">
        <v>39</v>
      </c>
      <c r="AG62" s="4">
        <v>40.7</v>
      </c>
      <c r="AH62" s="4">
        <v>8.3</v>
      </c>
      <c r="AI62" s="4">
        <v>2.83</v>
      </c>
      <c r="AJ62" s="2">
        <v>0.492</v>
      </c>
      <c r="AK62" s="2">
        <f t="shared" si="101"/>
        <v>3.322</v>
      </c>
      <c r="AL62" s="2">
        <f t="shared" si="102"/>
        <v>0.22</v>
      </c>
      <c r="AM62" s="4">
        <v>39</v>
      </c>
      <c r="AN62" s="4">
        <v>40.6</v>
      </c>
      <c r="AO62" s="4">
        <v>8.32</v>
      </c>
      <c r="AP62" s="4">
        <v>44.82</v>
      </c>
      <c r="AQ62" s="4">
        <v>3.71</v>
      </c>
      <c r="AR62" s="4">
        <f t="shared" si="103"/>
        <v>3.118</v>
      </c>
      <c r="AS62" s="4">
        <v>24.7</v>
      </c>
      <c r="AT62" s="4">
        <f t="shared" si="104"/>
        <v>24.108</v>
      </c>
      <c r="AU62" s="4">
        <v>40.79</v>
      </c>
      <c r="AV62" s="4">
        <v>3.42</v>
      </c>
      <c r="AW62" s="4">
        <f t="shared" si="105"/>
        <v>0.29</v>
      </c>
      <c r="AX62" s="4">
        <f t="shared" si="106"/>
        <v>2.922</v>
      </c>
      <c r="AY62" s="4">
        <v>24.64</v>
      </c>
      <c r="AZ62" s="4">
        <f t="shared" si="107"/>
        <v>0.0599999999999987</v>
      </c>
      <c r="BA62" s="4">
        <f t="shared" si="108"/>
        <v>24.142</v>
      </c>
      <c r="BB62" s="4">
        <v>40.715</v>
      </c>
      <c r="BC62" s="4">
        <v>3.43</v>
      </c>
      <c r="BD62" s="4">
        <f t="shared" si="109"/>
        <v>0.28</v>
      </c>
      <c r="BE62" s="4">
        <f t="shared" si="1"/>
        <v>2.938</v>
      </c>
      <c r="BF62" s="4">
        <v>24.66</v>
      </c>
      <c r="BG62" s="4">
        <f t="shared" si="110"/>
        <v>0.0399999999999991</v>
      </c>
      <c r="BH62" s="4">
        <f t="shared" si="2"/>
        <v>24.168</v>
      </c>
      <c r="BI62">
        <v>119</v>
      </c>
      <c r="BL62" s="2">
        <f t="shared" si="3"/>
        <v>7.63574660633484</v>
      </c>
      <c r="BM62" s="2">
        <f t="shared" si="4"/>
        <v>13.1663113006397</v>
      </c>
      <c r="BN62" s="2">
        <f t="shared" si="5"/>
        <v>13.1663113006397</v>
      </c>
      <c r="BO62" s="2">
        <f t="shared" si="6"/>
        <v>1.78970000000001</v>
      </c>
      <c r="BP62" s="2">
        <f t="shared" si="55"/>
        <v>4.32706622152452</v>
      </c>
      <c r="BQ62" s="2">
        <f t="shared" si="7"/>
        <v>6.11676622152453</v>
      </c>
      <c r="BR62" s="2">
        <f t="shared" si="111"/>
        <v>4.42390673626718</v>
      </c>
      <c r="BS62" s="2">
        <f t="shared" si="112"/>
        <v>6.21360673626719</v>
      </c>
      <c r="BT62" s="2">
        <f t="shared" si="8"/>
        <v>7.53012048192771</v>
      </c>
      <c r="BU62" s="2">
        <f t="shared" si="9"/>
        <v>13.1663113006397</v>
      </c>
      <c r="BV62" s="2">
        <f t="shared" si="10"/>
        <v>13.1663113006397</v>
      </c>
      <c r="BW62" s="2">
        <f t="shared" si="11"/>
        <v>1.78970000000001</v>
      </c>
      <c r="BX62" s="2">
        <f t="shared" si="12"/>
        <v>4.43433381473701</v>
      </c>
      <c r="BY62" s="2">
        <f t="shared" si="13"/>
        <v>6.22403381473702</v>
      </c>
      <c r="BZ62" s="2">
        <f t="shared" si="14"/>
        <v>8.65384615384615</v>
      </c>
      <c r="CA62" s="2">
        <f t="shared" si="15"/>
        <v>13.134328358209</v>
      </c>
      <c r="CB62" s="2">
        <f t="shared" si="16"/>
        <v>13.134328358209</v>
      </c>
      <c r="CC62" s="2">
        <f t="shared" si="17"/>
        <v>1.78970000000001</v>
      </c>
      <c r="CD62" s="2">
        <f t="shared" si="58"/>
        <v>3.57812012261248</v>
      </c>
      <c r="CE62" s="2">
        <f t="shared" si="18"/>
        <v>5.36782012261249</v>
      </c>
      <c r="CF62" s="2">
        <f t="shared" si="113"/>
        <v>3.78433702412318</v>
      </c>
      <c r="CG62" s="2">
        <f t="shared" si="114"/>
        <v>5.57403702412319</v>
      </c>
      <c r="CH62" s="2">
        <f t="shared" si="19"/>
        <v>8.27408678597695</v>
      </c>
      <c r="CI62" s="2">
        <f t="shared" si="20"/>
        <v>13.134328358209</v>
      </c>
      <c r="CJ62" s="2">
        <f t="shared" si="21"/>
        <v>13.134328358209</v>
      </c>
      <c r="CK62" s="2">
        <f t="shared" si="22"/>
        <v>1.78970000000001</v>
      </c>
      <c r="CL62" s="2">
        <f t="shared" si="23"/>
        <v>3.80091017606494</v>
      </c>
      <c r="CM62" s="2">
        <f t="shared" si="24"/>
        <v>5.59061017606495</v>
      </c>
      <c r="CN62" s="2">
        <f t="shared" si="25"/>
        <v>8.65384615384615</v>
      </c>
      <c r="CO62" s="2">
        <f t="shared" si="26"/>
        <v>13.1449893390192</v>
      </c>
      <c r="CP62" s="2">
        <f t="shared" si="27"/>
        <v>13.1449893390192</v>
      </c>
      <c r="CQ62" s="2">
        <f t="shared" si="28"/>
        <v>1.78970000000001</v>
      </c>
      <c r="CR62" s="2">
        <f t="shared" si="61"/>
        <v>3.58433755418083</v>
      </c>
      <c r="CS62" s="2">
        <f t="shared" si="29"/>
        <v>5.37403755418084</v>
      </c>
      <c r="CT62" s="2">
        <f t="shared" si="115"/>
        <v>3.77855767265101</v>
      </c>
      <c r="CU62" s="2">
        <f t="shared" si="116"/>
        <v>5.56825767265102</v>
      </c>
      <c r="CV62" s="2">
        <f t="shared" si="30"/>
        <v>8.28932825739899</v>
      </c>
      <c r="CW62" s="2">
        <f t="shared" si="31"/>
        <v>13.1449893390192</v>
      </c>
      <c r="CX62" s="2">
        <f t="shared" si="32"/>
        <v>13.1449893390192</v>
      </c>
      <c r="CY62" s="2">
        <f t="shared" si="33"/>
        <v>1.78970000000001</v>
      </c>
      <c r="CZ62" s="2">
        <f t="shared" si="34"/>
        <v>3.79806338826162</v>
      </c>
      <c r="DA62" s="2">
        <f t="shared" si="35"/>
        <v>5.58776338826164</v>
      </c>
      <c r="DB62">
        <f t="shared" si="36"/>
        <v>5.78853</v>
      </c>
      <c r="DC62">
        <f t="shared" si="37"/>
        <v>5.85573</v>
      </c>
      <c r="DD62">
        <f t="shared" si="117"/>
        <v>5.76173</v>
      </c>
      <c r="DE62">
        <f t="shared" si="38"/>
        <v>5.74093</v>
      </c>
      <c r="DF62">
        <f t="shared" si="39"/>
        <v>5.73373</v>
      </c>
      <c r="DG62">
        <f t="shared" si="40"/>
        <v>5.69653</v>
      </c>
      <c r="DH62">
        <f t="shared" si="41"/>
        <v>5.73973</v>
      </c>
    </row>
    <row r="63" spans="1:112">
      <c r="A63" t="s">
        <v>156</v>
      </c>
      <c r="B63" t="s">
        <v>157</v>
      </c>
      <c r="C63">
        <v>2</v>
      </c>
      <c r="D63">
        <v>1</v>
      </c>
      <c r="E63" s="1">
        <v>29</v>
      </c>
      <c r="F63" s="2">
        <v>0.094</v>
      </c>
      <c r="G63" s="3">
        <v>17</v>
      </c>
      <c r="H63" s="3">
        <v>11</v>
      </c>
      <c r="I63" s="3">
        <v>10</v>
      </c>
      <c r="J63">
        <v>0.08</v>
      </c>
      <c r="K63">
        <f t="shared" ref="K63:O63" si="145">LOG(1/J63)</f>
        <v>1.09691001300806</v>
      </c>
      <c r="L63">
        <v>1.2</v>
      </c>
      <c r="M63">
        <f t="shared" si="145"/>
        <v>-0.0791812460476248</v>
      </c>
      <c r="N63">
        <v>1.2</v>
      </c>
      <c r="O63">
        <f t="shared" si="145"/>
        <v>-0.0791812460476248</v>
      </c>
      <c r="P63" s="4">
        <v>-3.5</v>
      </c>
      <c r="Q63" s="4">
        <v>0.5</v>
      </c>
      <c r="R63" s="4">
        <v>-0.25</v>
      </c>
      <c r="S63" s="8">
        <v>-0.25</v>
      </c>
      <c r="T63" s="4">
        <v>-0.25</v>
      </c>
      <c r="U63" s="4">
        <v>-0.25</v>
      </c>
      <c r="V63" s="4">
        <v>3.56</v>
      </c>
      <c r="W63" s="2">
        <v>0.53</v>
      </c>
      <c r="X63" s="2">
        <f t="shared" si="98"/>
        <v>4.09</v>
      </c>
      <c r="Y63" s="4">
        <v>43.2</v>
      </c>
      <c r="Z63" s="4">
        <v>43.7</v>
      </c>
      <c r="AA63" s="4">
        <v>7.72</v>
      </c>
      <c r="AB63" s="4">
        <v>3.45</v>
      </c>
      <c r="AC63" s="2">
        <v>0.45</v>
      </c>
      <c r="AD63" s="2">
        <f t="shared" si="99"/>
        <v>3.9</v>
      </c>
      <c r="AE63" s="2">
        <f t="shared" si="100"/>
        <v>0.19</v>
      </c>
      <c r="AF63" s="4">
        <v>38.8</v>
      </c>
      <c r="AG63" s="4">
        <v>40.1</v>
      </c>
      <c r="AH63" s="4">
        <v>8.41</v>
      </c>
      <c r="AI63" s="4">
        <v>3.49</v>
      </c>
      <c r="AJ63" s="2">
        <v>0.461</v>
      </c>
      <c r="AK63" s="2">
        <f t="shared" si="101"/>
        <v>3.951</v>
      </c>
      <c r="AL63" s="2">
        <f t="shared" si="102"/>
        <v>0.139</v>
      </c>
      <c r="AM63" s="4">
        <v>39.1</v>
      </c>
      <c r="AN63" s="4">
        <v>40.4</v>
      </c>
      <c r="AO63" s="4">
        <v>8.35</v>
      </c>
      <c r="AP63" s="4">
        <v>43.835</v>
      </c>
      <c r="AQ63" s="4">
        <v>4.16</v>
      </c>
      <c r="AR63" s="4">
        <f t="shared" si="103"/>
        <v>3.63</v>
      </c>
      <c r="AS63" s="4">
        <v>24.69</v>
      </c>
      <c r="AT63" s="4">
        <f t="shared" si="104"/>
        <v>24.16</v>
      </c>
      <c r="AU63" s="4">
        <v>40.255</v>
      </c>
      <c r="AV63" s="4">
        <v>3.92</v>
      </c>
      <c r="AW63" s="4">
        <f t="shared" si="105"/>
        <v>0.24</v>
      </c>
      <c r="AX63" s="4">
        <f t="shared" si="106"/>
        <v>3.47</v>
      </c>
      <c r="AY63" s="4">
        <v>24.56</v>
      </c>
      <c r="AZ63" s="4">
        <f t="shared" si="107"/>
        <v>0.130000000000003</v>
      </c>
      <c r="BA63" s="4">
        <f t="shared" si="108"/>
        <v>24.11</v>
      </c>
      <c r="BB63" s="4">
        <v>40.275</v>
      </c>
      <c r="BC63" s="4">
        <v>4.04</v>
      </c>
      <c r="BD63" s="4">
        <f t="shared" si="109"/>
        <v>0.12</v>
      </c>
      <c r="BE63" s="4">
        <f t="shared" si="1"/>
        <v>3.579</v>
      </c>
      <c r="BF63" s="4">
        <v>24.59</v>
      </c>
      <c r="BG63" s="4">
        <f t="shared" si="110"/>
        <v>0.100000000000001</v>
      </c>
      <c r="BH63" s="4">
        <f t="shared" si="2"/>
        <v>24.129</v>
      </c>
      <c r="BI63">
        <v>119</v>
      </c>
      <c r="BL63" s="2">
        <f t="shared" si="3"/>
        <v>7.8125</v>
      </c>
      <c r="BM63" s="2">
        <f t="shared" si="4"/>
        <v>13.1609808102345</v>
      </c>
      <c r="BN63" s="2">
        <f t="shared" si="5"/>
        <v>13.1609808102345</v>
      </c>
      <c r="BO63" s="2">
        <f t="shared" si="6"/>
        <v>1.78970000000001</v>
      </c>
      <c r="BP63" s="2">
        <f t="shared" si="55"/>
        <v>4.16152597037698</v>
      </c>
      <c r="BQ63" s="2">
        <f t="shared" si="7"/>
        <v>5.95122597037699</v>
      </c>
      <c r="BR63" s="2">
        <f t="shared" si="111"/>
        <v>4.24322578930158</v>
      </c>
      <c r="BS63" s="2">
        <f t="shared" si="112"/>
        <v>6.0329257893016</v>
      </c>
      <c r="BT63" s="2">
        <f t="shared" si="8"/>
        <v>7.69932702178624</v>
      </c>
      <c r="BU63" s="2">
        <f t="shared" si="9"/>
        <v>13.1609808102345</v>
      </c>
      <c r="BV63" s="2">
        <f t="shared" si="10"/>
        <v>13.1609808102345</v>
      </c>
      <c r="BW63" s="2">
        <f t="shared" si="11"/>
        <v>1.78970000000001</v>
      </c>
      <c r="BX63" s="2">
        <f t="shared" si="12"/>
        <v>4.26223024830585</v>
      </c>
      <c r="BY63" s="2">
        <f t="shared" si="13"/>
        <v>6.05193024830586</v>
      </c>
      <c r="BZ63" s="2">
        <f t="shared" si="14"/>
        <v>8.69845360824742</v>
      </c>
      <c r="CA63" s="2">
        <f t="shared" si="15"/>
        <v>13.091684434968</v>
      </c>
      <c r="CB63" s="2">
        <f t="shared" si="16"/>
        <v>13.091684434968</v>
      </c>
      <c r="CC63" s="2">
        <f t="shared" si="17"/>
        <v>1.78970000000001</v>
      </c>
      <c r="CD63" s="2">
        <f t="shared" si="58"/>
        <v>3.53001186213211</v>
      </c>
      <c r="CE63" s="2">
        <f t="shared" si="18"/>
        <v>5.31971186213212</v>
      </c>
      <c r="CF63" s="2">
        <f t="shared" si="113"/>
        <v>3.68984378414766</v>
      </c>
      <c r="CG63" s="2">
        <f t="shared" si="114"/>
        <v>5.47954378414767</v>
      </c>
      <c r="CH63" s="2">
        <f t="shared" si="19"/>
        <v>8.38405167059992</v>
      </c>
      <c r="CI63" s="2">
        <f t="shared" si="20"/>
        <v>13.091684434968</v>
      </c>
      <c r="CJ63" s="2">
        <f t="shared" si="21"/>
        <v>13.091684434968</v>
      </c>
      <c r="CK63" s="2">
        <f t="shared" si="22"/>
        <v>1.78970000000001</v>
      </c>
      <c r="CL63" s="2">
        <f t="shared" si="23"/>
        <v>3.70532357314216</v>
      </c>
      <c r="CM63" s="2">
        <f t="shared" si="24"/>
        <v>5.49502357314217</v>
      </c>
      <c r="CN63" s="2">
        <f t="shared" si="25"/>
        <v>8.63171355498721</v>
      </c>
      <c r="CO63" s="2">
        <f t="shared" si="26"/>
        <v>13.1076759061834</v>
      </c>
      <c r="CP63" s="2">
        <f t="shared" si="27"/>
        <v>13.1076759061834</v>
      </c>
      <c r="CQ63" s="2">
        <f t="shared" si="28"/>
        <v>1.78970000000001</v>
      </c>
      <c r="CR63" s="2">
        <f t="shared" si="61"/>
        <v>3.57444669467472</v>
      </c>
      <c r="CS63" s="2">
        <f t="shared" si="29"/>
        <v>5.36414669467473</v>
      </c>
      <c r="CT63" s="2">
        <f t="shared" si="115"/>
        <v>3.73605488194794</v>
      </c>
      <c r="CU63" s="2">
        <f t="shared" si="116"/>
        <v>5.52575488194794</v>
      </c>
      <c r="CV63" s="2">
        <f t="shared" si="30"/>
        <v>8.37988826815642</v>
      </c>
      <c r="CW63" s="2">
        <f t="shared" si="31"/>
        <v>13.1076759061834</v>
      </c>
      <c r="CX63" s="2">
        <f t="shared" si="32"/>
        <v>13.1076759061834</v>
      </c>
      <c r="CY63" s="2">
        <f t="shared" si="33"/>
        <v>1.78970000000001</v>
      </c>
      <c r="CZ63" s="2">
        <f t="shared" si="34"/>
        <v>3.71784504051069</v>
      </c>
      <c r="DA63" s="2">
        <f t="shared" si="35"/>
        <v>5.5075450405107</v>
      </c>
      <c r="DB63">
        <f t="shared" si="36"/>
        <v>6.00673</v>
      </c>
      <c r="DC63">
        <f t="shared" si="37"/>
        <v>6.03473</v>
      </c>
      <c r="DD63">
        <f t="shared" si="117"/>
        <v>5.94073</v>
      </c>
      <c r="DE63">
        <f t="shared" si="38"/>
        <v>5.91773</v>
      </c>
      <c r="DF63">
        <f t="shared" si="39"/>
        <v>5.92573</v>
      </c>
      <c r="DG63">
        <f t="shared" si="40"/>
        <v>5.94113</v>
      </c>
      <c r="DH63">
        <f t="shared" si="41"/>
        <v>5.97673</v>
      </c>
    </row>
    <row r="64" spans="3:112">
      <c r="C64">
        <v>2</v>
      </c>
      <c r="D64">
        <v>2</v>
      </c>
      <c r="E64" s="1">
        <v>29</v>
      </c>
      <c r="F64" s="2">
        <v>0.087</v>
      </c>
      <c r="G64" s="3">
        <v>16</v>
      </c>
      <c r="H64" s="3">
        <v>9</v>
      </c>
      <c r="I64" s="3">
        <v>10</v>
      </c>
      <c r="J64">
        <v>0.1</v>
      </c>
      <c r="K64">
        <f t="shared" ref="K64:O64" si="146">LOG(1/J64)</f>
        <v>1</v>
      </c>
      <c r="L64">
        <v>1.2</v>
      </c>
      <c r="M64">
        <f t="shared" si="146"/>
        <v>-0.0791812460476248</v>
      </c>
      <c r="N64">
        <v>1.2</v>
      </c>
      <c r="O64">
        <f t="shared" si="146"/>
        <v>-0.0791812460476248</v>
      </c>
      <c r="P64" s="4">
        <v>-3.25</v>
      </c>
      <c r="Q64" s="4">
        <v>-0.5</v>
      </c>
      <c r="R64" s="4">
        <v>0</v>
      </c>
      <c r="S64" s="4">
        <v>0.5</v>
      </c>
      <c r="T64" s="4">
        <v>0.25</v>
      </c>
      <c r="U64" s="4">
        <v>0</v>
      </c>
      <c r="V64" s="4">
        <v>3.64</v>
      </c>
      <c r="W64" s="2">
        <v>0.544</v>
      </c>
      <c r="X64" s="2">
        <f t="shared" si="98"/>
        <v>4.184</v>
      </c>
      <c r="Y64" s="4">
        <v>43</v>
      </c>
      <c r="Z64" s="4">
        <v>43.7</v>
      </c>
      <c r="AA64" s="4">
        <v>7.73</v>
      </c>
      <c r="AB64" s="4">
        <v>3.48</v>
      </c>
      <c r="AC64" s="2">
        <v>0.463</v>
      </c>
      <c r="AD64" s="2">
        <f t="shared" si="99"/>
        <v>3.943</v>
      </c>
      <c r="AE64" s="2">
        <f t="shared" si="100"/>
        <v>0.241</v>
      </c>
      <c r="AF64" s="4">
        <v>38.8</v>
      </c>
      <c r="AG64" s="4">
        <v>40.5</v>
      </c>
      <c r="AH64" s="4">
        <v>8.32</v>
      </c>
      <c r="AI64" s="4">
        <v>3.52</v>
      </c>
      <c r="AJ64" s="2">
        <v>0.47</v>
      </c>
      <c r="AK64" s="2">
        <f t="shared" si="101"/>
        <v>3.99</v>
      </c>
      <c r="AL64" s="2">
        <f t="shared" si="102"/>
        <v>0.194</v>
      </c>
      <c r="AM64" s="4">
        <v>39.2</v>
      </c>
      <c r="AN64" s="4">
        <v>40.7</v>
      </c>
      <c r="AO64" s="4">
        <v>8.3</v>
      </c>
      <c r="AP64" s="4">
        <v>43.98</v>
      </c>
      <c r="AQ64" s="4">
        <v>4.2</v>
      </c>
      <c r="AR64" s="4">
        <f t="shared" si="103"/>
        <v>3.656</v>
      </c>
      <c r="AS64" s="4">
        <v>24.7</v>
      </c>
      <c r="AT64" s="4">
        <f t="shared" si="104"/>
        <v>24.156</v>
      </c>
      <c r="AU64" s="4">
        <v>40.86</v>
      </c>
      <c r="AV64" s="4">
        <v>4.01</v>
      </c>
      <c r="AW64" s="4">
        <f t="shared" si="105"/>
        <v>0.19</v>
      </c>
      <c r="AX64" s="4">
        <f t="shared" si="106"/>
        <v>3.547</v>
      </c>
      <c r="AY64" s="4">
        <v>24.61</v>
      </c>
      <c r="AZ64" s="4">
        <f t="shared" si="107"/>
        <v>0.0899999999999999</v>
      </c>
      <c r="BA64" s="4">
        <f t="shared" si="108"/>
        <v>24.147</v>
      </c>
      <c r="BB64" s="4">
        <v>40.54</v>
      </c>
      <c r="BC64" s="4">
        <v>4.02</v>
      </c>
      <c r="BD64" s="4">
        <f t="shared" si="109"/>
        <v>0.180000000000001</v>
      </c>
      <c r="BE64" s="4">
        <f t="shared" si="1"/>
        <v>3.55</v>
      </c>
      <c r="BF64" s="4">
        <v>24.64</v>
      </c>
      <c r="BG64" s="4">
        <f t="shared" si="110"/>
        <v>0.0599999999999987</v>
      </c>
      <c r="BH64" s="4">
        <f t="shared" si="2"/>
        <v>24.17</v>
      </c>
      <c r="BI64">
        <v>119</v>
      </c>
      <c r="BL64" s="2">
        <f t="shared" si="3"/>
        <v>7.84883720930232</v>
      </c>
      <c r="BM64" s="2">
        <f t="shared" si="4"/>
        <v>13.1663113006397</v>
      </c>
      <c r="BN64" s="2">
        <f t="shared" si="5"/>
        <v>13.1663113006397</v>
      </c>
      <c r="BO64" s="2">
        <f t="shared" si="6"/>
        <v>1.78970000000001</v>
      </c>
      <c r="BP64" s="2">
        <f t="shared" si="55"/>
        <v>4.13492714686643</v>
      </c>
      <c r="BQ64" s="2">
        <f t="shared" si="7"/>
        <v>5.92462714686644</v>
      </c>
      <c r="BR64" s="2">
        <f t="shared" si="111"/>
        <v>4.23846181263686</v>
      </c>
      <c r="BS64" s="2">
        <f t="shared" si="112"/>
        <v>6.02816181263687</v>
      </c>
      <c r="BT64" s="2">
        <f t="shared" si="8"/>
        <v>7.67394270122783</v>
      </c>
      <c r="BU64" s="2">
        <f t="shared" si="9"/>
        <v>13.1663113006397</v>
      </c>
      <c r="BV64" s="2">
        <f t="shared" si="10"/>
        <v>13.1663113006397</v>
      </c>
      <c r="BW64" s="2">
        <f t="shared" si="11"/>
        <v>1.78970000000001</v>
      </c>
      <c r="BX64" s="2">
        <f t="shared" si="12"/>
        <v>4.29040897303557</v>
      </c>
      <c r="BY64" s="2">
        <f t="shared" si="13"/>
        <v>6.08010897303558</v>
      </c>
      <c r="BZ64" s="2">
        <f t="shared" si="14"/>
        <v>8.69845360824742</v>
      </c>
      <c r="CA64" s="2">
        <f t="shared" si="15"/>
        <v>13.1183368869936</v>
      </c>
      <c r="CB64" s="2">
        <f t="shared" si="16"/>
        <v>13.1183368869936</v>
      </c>
      <c r="CC64" s="2">
        <f t="shared" si="17"/>
        <v>1.78970000000001</v>
      </c>
      <c r="CD64" s="2">
        <f t="shared" si="58"/>
        <v>3.54527546428339</v>
      </c>
      <c r="CE64" s="2">
        <f t="shared" si="18"/>
        <v>5.3349754642834</v>
      </c>
      <c r="CF64" s="2">
        <f t="shared" si="113"/>
        <v>3.76143483680868</v>
      </c>
      <c r="CG64" s="2">
        <f t="shared" si="114"/>
        <v>5.55113483680869</v>
      </c>
      <c r="CH64" s="2">
        <f t="shared" si="19"/>
        <v>8.25991189427313</v>
      </c>
      <c r="CI64" s="2">
        <f t="shared" si="20"/>
        <v>13.1183368869936</v>
      </c>
      <c r="CJ64" s="2">
        <f t="shared" si="21"/>
        <v>13.1183368869936</v>
      </c>
      <c r="CK64" s="2">
        <f t="shared" si="22"/>
        <v>1.78970000000001</v>
      </c>
      <c r="CL64" s="2">
        <f t="shared" si="23"/>
        <v>3.79960773705412</v>
      </c>
      <c r="CM64" s="2">
        <f t="shared" si="24"/>
        <v>5.58930773705413</v>
      </c>
      <c r="CN64" s="2">
        <f t="shared" si="25"/>
        <v>8.60969387755102</v>
      </c>
      <c r="CO64" s="2">
        <f t="shared" si="26"/>
        <v>13.134328358209</v>
      </c>
      <c r="CP64" s="2">
        <f t="shared" si="27"/>
        <v>13.134328358209</v>
      </c>
      <c r="CQ64" s="2">
        <f t="shared" si="28"/>
        <v>1.78970000000001</v>
      </c>
      <c r="CR64" s="2">
        <f t="shared" si="61"/>
        <v>3.60200285614668</v>
      </c>
      <c r="CS64" s="2">
        <f t="shared" si="29"/>
        <v>5.39170285614669</v>
      </c>
      <c r="CT64" s="2">
        <f t="shared" si="115"/>
        <v>3.78433702412318</v>
      </c>
      <c r="CU64" s="2">
        <f t="shared" si="116"/>
        <v>5.57403702412319</v>
      </c>
      <c r="CV64" s="2">
        <f t="shared" si="30"/>
        <v>8.32511100148002</v>
      </c>
      <c r="CW64" s="2">
        <f t="shared" si="31"/>
        <v>13.134328358209</v>
      </c>
      <c r="CX64" s="2">
        <f t="shared" si="32"/>
        <v>13.134328358209</v>
      </c>
      <c r="CY64" s="2">
        <f t="shared" si="33"/>
        <v>1.78970000000001</v>
      </c>
      <c r="CZ64" s="2">
        <f t="shared" si="34"/>
        <v>3.76848830367919</v>
      </c>
      <c r="DA64" s="2">
        <f t="shared" si="35"/>
        <v>5.5581883036792</v>
      </c>
      <c r="DB64">
        <f t="shared" si="36"/>
        <v>6.04533</v>
      </c>
      <c r="DC64">
        <f t="shared" si="37"/>
        <v>6.05173</v>
      </c>
      <c r="DD64">
        <f t="shared" si="117"/>
        <v>5.96473</v>
      </c>
      <c r="DE64">
        <f t="shared" si="38"/>
        <v>5.93993</v>
      </c>
      <c r="DF64">
        <f t="shared" si="39"/>
        <v>5.96673</v>
      </c>
      <c r="DG64">
        <f t="shared" si="40"/>
        <v>5.96173</v>
      </c>
      <c r="DH64">
        <f t="shared" si="41"/>
        <v>5.97373</v>
      </c>
    </row>
    <row r="65" spans="1:112">
      <c r="A65" t="s">
        <v>158</v>
      </c>
      <c r="B65" t="s">
        <v>159</v>
      </c>
      <c r="C65">
        <v>2</v>
      </c>
      <c r="D65">
        <v>1</v>
      </c>
      <c r="E65" s="1">
        <v>21</v>
      </c>
      <c r="F65" s="2">
        <v>0.103</v>
      </c>
      <c r="G65" s="3">
        <v>18</v>
      </c>
      <c r="H65" s="3">
        <v>14</v>
      </c>
      <c r="I65" s="3">
        <v>9</v>
      </c>
      <c r="J65">
        <v>0.1</v>
      </c>
      <c r="K65">
        <f t="shared" ref="K65:O65" si="147">LOG(1/J65)</f>
        <v>1</v>
      </c>
      <c r="L65">
        <v>1</v>
      </c>
      <c r="M65">
        <f t="shared" si="147"/>
        <v>0</v>
      </c>
      <c r="N65">
        <v>1.2</v>
      </c>
      <c r="O65">
        <f t="shared" si="147"/>
        <v>-0.0791812460476248</v>
      </c>
      <c r="P65" s="4">
        <v>-4.75</v>
      </c>
      <c r="Q65" s="4">
        <v>-0.5</v>
      </c>
      <c r="R65" s="4">
        <v>-0.5</v>
      </c>
      <c r="S65" s="4">
        <v>-0.25</v>
      </c>
      <c r="T65" s="4">
        <v>-0.25</v>
      </c>
      <c r="U65" s="4">
        <v>0.25</v>
      </c>
      <c r="V65" s="4">
        <v>3.18</v>
      </c>
      <c r="W65" s="2">
        <v>0.524</v>
      </c>
      <c r="X65" s="2">
        <f t="shared" si="98"/>
        <v>3.704</v>
      </c>
      <c r="Y65" s="4">
        <v>40.9</v>
      </c>
      <c r="Z65" s="4">
        <v>41.6</v>
      </c>
      <c r="AA65" s="4">
        <v>8.12</v>
      </c>
      <c r="AB65" s="4">
        <v>3.16</v>
      </c>
      <c r="AC65" s="2">
        <v>0.439</v>
      </c>
      <c r="AD65" s="2">
        <f t="shared" si="99"/>
        <v>3.599</v>
      </c>
      <c r="AE65" s="2">
        <f t="shared" si="100"/>
        <v>0.105</v>
      </c>
      <c r="AF65" s="4">
        <v>35.9</v>
      </c>
      <c r="AG65" s="4">
        <v>37.4</v>
      </c>
      <c r="AH65" s="4">
        <v>9.01</v>
      </c>
      <c r="AI65" s="4">
        <v>3.14</v>
      </c>
      <c r="AJ65" s="2">
        <v>0.445</v>
      </c>
      <c r="AK65" s="2">
        <f t="shared" si="101"/>
        <v>3.585</v>
      </c>
      <c r="AL65" s="2">
        <f t="shared" si="102"/>
        <v>0.119</v>
      </c>
      <c r="AM65" s="4">
        <v>35.9</v>
      </c>
      <c r="AN65" s="4">
        <v>37.4</v>
      </c>
      <c r="AO65" s="4">
        <v>9.02</v>
      </c>
      <c r="AP65" s="4">
        <v>42.01</v>
      </c>
      <c r="AQ65" s="4">
        <v>3.78</v>
      </c>
      <c r="AR65" s="4">
        <f t="shared" si="103"/>
        <v>3.256</v>
      </c>
      <c r="AS65" s="4">
        <v>25.9</v>
      </c>
      <c r="AT65" s="4">
        <f t="shared" si="104"/>
        <v>25.376</v>
      </c>
      <c r="AU65" s="4">
        <v>37.44</v>
      </c>
      <c r="AV65" s="4">
        <v>3.71</v>
      </c>
      <c r="AW65" s="4">
        <f t="shared" si="105"/>
        <v>0.0699999999999998</v>
      </c>
      <c r="AX65" s="4">
        <f t="shared" si="106"/>
        <v>3.271</v>
      </c>
      <c r="AY65" s="4">
        <v>25.77</v>
      </c>
      <c r="AZ65" s="4">
        <f t="shared" si="107"/>
        <v>0.129999999999999</v>
      </c>
      <c r="BA65" s="4">
        <f t="shared" si="108"/>
        <v>25.331</v>
      </c>
      <c r="BB65" s="4">
        <v>37.44</v>
      </c>
      <c r="BC65" s="4">
        <v>3.64</v>
      </c>
      <c r="BD65" s="4">
        <f t="shared" si="109"/>
        <v>0.14</v>
      </c>
      <c r="BE65" s="4">
        <f t="shared" si="1"/>
        <v>3.195</v>
      </c>
      <c r="BF65" s="4">
        <v>25.76</v>
      </c>
      <c r="BG65" s="4">
        <f t="shared" si="110"/>
        <v>0.139999999999997</v>
      </c>
      <c r="BH65" s="4">
        <f t="shared" si="2"/>
        <v>25.315</v>
      </c>
      <c r="BI65">
        <v>119</v>
      </c>
      <c r="BL65" s="2">
        <f t="shared" si="3"/>
        <v>8.25183374083129</v>
      </c>
      <c r="BM65" s="2">
        <f t="shared" si="4"/>
        <v>13.8059701492537</v>
      </c>
      <c r="BN65" s="2">
        <f t="shared" si="5"/>
        <v>13.5</v>
      </c>
      <c r="BO65" s="2">
        <f t="shared" si="6"/>
        <v>1.78970000000001</v>
      </c>
      <c r="BP65" s="2">
        <f t="shared" si="55"/>
        <v>4.06522862914128</v>
      </c>
      <c r="BQ65" s="2">
        <f t="shared" si="7"/>
        <v>5.85492862914129</v>
      </c>
      <c r="BR65" s="2">
        <f t="shared" si="111"/>
        <v>4.16647587798625</v>
      </c>
      <c r="BS65" s="2">
        <f t="shared" si="112"/>
        <v>5.95617587798626</v>
      </c>
      <c r="BT65" s="2">
        <f t="shared" si="8"/>
        <v>8.03380147583908</v>
      </c>
      <c r="BU65" s="2">
        <f t="shared" si="9"/>
        <v>13.8059701492537</v>
      </c>
      <c r="BV65" s="2">
        <f t="shared" si="10"/>
        <v>13.5</v>
      </c>
      <c r="BW65" s="2">
        <f t="shared" si="11"/>
        <v>1.78970000000001</v>
      </c>
      <c r="BX65" s="2">
        <f t="shared" si="12"/>
        <v>4.23725856279504</v>
      </c>
      <c r="BY65" s="2">
        <f t="shared" si="13"/>
        <v>6.02695856279505</v>
      </c>
      <c r="BZ65" s="2">
        <f t="shared" si="14"/>
        <v>9.40111420612813</v>
      </c>
      <c r="CA65" s="2">
        <f t="shared" si="15"/>
        <v>13.7366737739872</v>
      </c>
      <c r="CB65" s="2">
        <f t="shared" si="16"/>
        <v>13.5</v>
      </c>
      <c r="CC65" s="2">
        <f t="shared" si="17"/>
        <v>1.78970000000001</v>
      </c>
      <c r="CD65" s="2">
        <f t="shared" si="58"/>
        <v>3.41753351076996</v>
      </c>
      <c r="CE65" s="2">
        <f t="shared" si="18"/>
        <v>5.20723351076997</v>
      </c>
      <c r="CF65" s="2">
        <f t="shared" si="113"/>
        <v>3.60195174282245</v>
      </c>
      <c r="CG65" s="2">
        <f t="shared" si="114"/>
        <v>5.39165174282246</v>
      </c>
      <c r="CH65" s="2">
        <f t="shared" si="19"/>
        <v>9.01442307692307</v>
      </c>
      <c r="CI65" s="2">
        <f t="shared" si="20"/>
        <v>13.7366737739872</v>
      </c>
      <c r="CJ65" s="2">
        <f t="shared" si="21"/>
        <v>13.5</v>
      </c>
      <c r="CK65" s="2">
        <f t="shared" si="22"/>
        <v>1.78970000000001</v>
      </c>
      <c r="CL65" s="2">
        <f t="shared" si="23"/>
        <v>3.59969936701286</v>
      </c>
      <c r="CM65" s="2">
        <f t="shared" si="24"/>
        <v>5.38939936701287</v>
      </c>
      <c r="CN65" s="2">
        <f t="shared" si="25"/>
        <v>9.40111420612813</v>
      </c>
      <c r="CO65" s="2">
        <f t="shared" si="26"/>
        <v>13.7313432835821</v>
      </c>
      <c r="CP65" s="2">
        <f t="shared" si="27"/>
        <v>13.5</v>
      </c>
      <c r="CQ65" s="2">
        <f t="shared" si="28"/>
        <v>1.78970000000001</v>
      </c>
      <c r="CR65" s="2">
        <f t="shared" si="61"/>
        <v>3.41753351076996</v>
      </c>
      <c r="CS65" s="2">
        <f t="shared" si="29"/>
        <v>5.20723351076997</v>
      </c>
      <c r="CT65" s="2">
        <f t="shared" si="115"/>
        <v>3.59686537005894</v>
      </c>
      <c r="CU65" s="2">
        <f t="shared" si="116"/>
        <v>5.38656537005895</v>
      </c>
      <c r="CV65" s="2">
        <f t="shared" si="30"/>
        <v>9.01442307692307</v>
      </c>
      <c r="CW65" s="2">
        <f t="shared" si="31"/>
        <v>13.7313432835821</v>
      </c>
      <c r="CX65" s="2">
        <f t="shared" si="32"/>
        <v>13.5</v>
      </c>
      <c r="CY65" s="2">
        <f t="shared" si="33"/>
        <v>1.78970000000001</v>
      </c>
      <c r="CZ65" s="2">
        <f t="shared" si="34"/>
        <v>3.59969936701286</v>
      </c>
      <c r="DA65" s="2">
        <f t="shared" si="35"/>
        <v>5.38939936701287</v>
      </c>
      <c r="DB65">
        <f t="shared" si="36"/>
        <v>5.97333</v>
      </c>
      <c r="DC65">
        <f t="shared" si="37"/>
        <v>6.00373</v>
      </c>
      <c r="DD65">
        <f t="shared" si="117"/>
        <v>5.90073</v>
      </c>
      <c r="DE65">
        <f t="shared" si="38"/>
        <v>5.91833</v>
      </c>
      <c r="DF65">
        <f t="shared" si="39"/>
        <v>5.96273</v>
      </c>
      <c r="DG65">
        <f t="shared" si="40"/>
        <v>5.91173</v>
      </c>
      <c r="DH65">
        <f t="shared" si="41"/>
        <v>5.93373</v>
      </c>
    </row>
    <row r="66" spans="3:112">
      <c r="C66">
        <v>2</v>
      </c>
      <c r="D66">
        <v>2</v>
      </c>
      <c r="E66" s="1">
        <v>21</v>
      </c>
      <c r="F66" s="2">
        <v>0.115</v>
      </c>
      <c r="G66" s="3">
        <v>19</v>
      </c>
      <c r="H66" s="3">
        <v>17</v>
      </c>
      <c r="I66" s="3">
        <v>9</v>
      </c>
      <c r="J66">
        <v>0.1</v>
      </c>
      <c r="K66">
        <f t="shared" ref="K66:O66" si="148">LOG(1/J66)</f>
        <v>1</v>
      </c>
      <c r="L66">
        <v>1</v>
      </c>
      <c r="M66">
        <f t="shared" si="148"/>
        <v>0</v>
      </c>
      <c r="N66">
        <v>1.2</v>
      </c>
      <c r="O66">
        <f t="shared" si="148"/>
        <v>-0.0791812460476248</v>
      </c>
      <c r="P66" s="4">
        <v>-5.75</v>
      </c>
      <c r="Q66" s="4">
        <v>-0.5</v>
      </c>
      <c r="R66" s="4">
        <v>-0.5</v>
      </c>
      <c r="S66" s="4">
        <v>-0.25</v>
      </c>
      <c r="T66" s="4">
        <v>-0.75</v>
      </c>
      <c r="U66" s="4">
        <v>0.25</v>
      </c>
      <c r="V66" s="4">
        <v>3.2</v>
      </c>
      <c r="W66" s="2">
        <v>0.525</v>
      </c>
      <c r="X66" s="2">
        <f t="shared" si="98"/>
        <v>3.725</v>
      </c>
      <c r="Y66" s="4">
        <v>41</v>
      </c>
      <c r="Z66" s="4">
        <v>41.6</v>
      </c>
      <c r="AA66" s="4">
        <v>8.12</v>
      </c>
      <c r="AB66" s="4">
        <v>3.15</v>
      </c>
      <c r="AC66" s="2">
        <v>0.423</v>
      </c>
      <c r="AD66" s="2">
        <f t="shared" si="99"/>
        <v>3.573</v>
      </c>
      <c r="AE66" s="2">
        <f t="shared" si="100"/>
        <v>0.152</v>
      </c>
      <c r="AF66" s="4">
        <v>35.4</v>
      </c>
      <c r="AG66" s="4">
        <v>36.8</v>
      </c>
      <c r="AH66" s="4">
        <v>9.17</v>
      </c>
      <c r="AI66" s="4">
        <v>3.18</v>
      </c>
      <c r="AJ66" s="2">
        <v>0.435</v>
      </c>
      <c r="AK66" s="2">
        <f t="shared" si="101"/>
        <v>3.615</v>
      </c>
      <c r="AL66" s="2">
        <f t="shared" si="102"/>
        <v>0.11</v>
      </c>
      <c r="AM66" s="4">
        <v>35.3</v>
      </c>
      <c r="AN66" s="4">
        <v>36.9</v>
      </c>
      <c r="AO66" s="4">
        <v>9.16</v>
      </c>
      <c r="AP66" s="4">
        <v>42.035</v>
      </c>
      <c r="AQ66" s="4">
        <v>3.81</v>
      </c>
      <c r="AR66" s="4">
        <f t="shared" si="103"/>
        <v>3.285</v>
      </c>
      <c r="AS66" s="4">
        <v>26.36</v>
      </c>
      <c r="AT66" s="4">
        <f t="shared" si="104"/>
        <v>25.835</v>
      </c>
      <c r="AU66" s="4">
        <v>36.75</v>
      </c>
      <c r="AV66" s="4">
        <v>3.72</v>
      </c>
      <c r="AW66" s="4">
        <f t="shared" si="105"/>
        <v>0.0899999999999999</v>
      </c>
      <c r="AX66" s="4">
        <f t="shared" si="106"/>
        <v>3.297</v>
      </c>
      <c r="AY66" s="4">
        <v>26.22</v>
      </c>
      <c r="AZ66" s="4">
        <f t="shared" si="107"/>
        <v>0.140000000000001</v>
      </c>
      <c r="BA66" s="4">
        <f t="shared" si="108"/>
        <v>25.797</v>
      </c>
      <c r="BB66" s="4">
        <v>37.015</v>
      </c>
      <c r="BC66" s="4">
        <v>3.65</v>
      </c>
      <c r="BD66" s="4">
        <f t="shared" si="109"/>
        <v>0.16</v>
      </c>
      <c r="BE66" s="4">
        <f t="shared" ref="BE66:BE70" si="149">BC66-AJ66</f>
        <v>3.215</v>
      </c>
      <c r="BF66" s="4">
        <v>26.21</v>
      </c>
      <c r="BG66" s="4">
        <f t="shared" si="110"/>
        <v>0.149999999999999</v>
      </c>
      <c r="BH66" s="4">
        <f t="shared" ref="BH66:BH70" si="150">BF66-AJ66</f>
        <v>25.775</v>
      </c>
      <c r="BI66">
        <v>119</v>
      </c>
      <c r="BL66" s="2">
        <f t="shared" ref="BL66:BL70" si="151">(1000*(1.3375-1))/Y66</f>
        <v>8.23170731707317</v>
      </c>
      <c r="BM66" s="2">
        <f t="shared" ref="BM66:BM70" si="152">AS66*12.5*(1/23.45)</f>
        <v>14.0511727078891</v>
      </c>
      <c r="BN66" s="2">
        <f t="shared" ref="BN66:BN70" si="153">IF(BM66&gt;13.5,13.5,BM66)</f>
        <v>13.5</v>
      </c>
      <c r="BO66" s="2">
        <f t="shared" ref="BO66:BO70" si="154">BI66*0.5663-65.6</f>
        <v>1.78970000000001</v>
      </c>
      <c r="BP66" s="2">
        <f t="shared" ref="BP66:BP70" si="155">0.56+BL66-((BL66^2)-((BN66^2)/4))^0.5</f>
        <v>4.08017833446509</v>
      </c>
      <c r="BQ66" s="2">
        <f t="shared" ref="BQ66:BQ70" si="156">BP66+BO66</f>
        <v>5.8698783344651</v>
      </c>
      <c r="BR66" s="2">
        <f t="shared" si="111"/>
        <v>4.16647587798625</v>
      </c>
      <c r="BS66" s="2">
        <f t="shared" si="112"/>
        <v>5.95617587798626</v>
      </c>
      <c r="BT66" s="2">
        <f t="shared" ref="BT66:BT70" si="157">(1000*(1.3375-1))/AP66</f>
        <v>8.02902343285357</v>
      </c>
      <c r="BU66" s="2">
        <f t="shared" ref="BU66:BU70" si="158">AS66*12.5*(1/23.45)</f>
        <v>14.0511727078891</v>
      </c>
      <c r="BV66" s="2">
        <f t="shared" ref="BV66:BV70" si="159">IF(BU66&gt;13.5,13.5,BU66)</f>
        <v>13.5</v>
      </c>
      <c r="BW66" s="2">
        <f t="shared" ref="BW66:BW70" si="160">BI66*0.5663-65.6</f>
        <v>1.78970000000001</v>
      </c>
      <c r="BX66" s="2">
        <f t="shared" ref="BX66:BX70" si="161">0.56+BT66-((BT66^2)-((BV66^2)/4))^0.5</f>
        <v>4.2412979027273</v>
      </c>
      <c r="BY66" s="2">
        <f t="shared" ref="BY66:BY70" si="162">BX66+BW66</f>
        <v>6.03099790272731</v>
      </c>
      <c r="BZ66" s="2">
        <f t="shared" ref="BZ66:BZ70" si="163">(1000*(1.3375-1))/AF66</f>
        <v>9.53389830508474</v>
      </c>
      <c r="CA66" s="2">
        <f t="shared" ref="CA66:CA70" si="164">AY66*12.5*(1/23.45)</f>
        <v>13.9765458422175</v>
      </c>
      <c r="CB66" s="2">
        <f t="shared" ref="CB66:CB70" si="165">IF(CA66&gt;13.5,13.5,CA66)</f>
        <v>13.5</v>
      </c>
      <c r="CC66" s="2">
        <f t="shared" ref="CC66:CC70" si="166">BI66*0.5663-65.6</f>
        <v>1.78970000000001</v>
      </c>
      <c r="CD66" s="2">
        <f t="shared" ref="CD66:CD70" si="167">0.56+BZ66-((BZ66^2)-((CB66^2)/4))^0.5</f>
        <v>3.3609407906118</v>
      </c>
      <c r="CE66" s="2">
        <f t="shared" ref="CE66:CE70" si="168">CD66+CC66</f>
        <v>5.15064079061181</v>
      </c>
      <c r="CF66" s="2">
        <f t="shared" si="113"/>
        <v>3.52303616894701</v>
      </c>
      <c r="CG66" s="2">
        <f t="shared" si="114"/>
        <v>5.31273616894702</v>
      </c>
      <c r="CH66" s="2">
        <f t="shared" ref="CH66:CH70" si="169">(1000*(1.3375-1))/AU66</f>
        <v>9.18367346938775</v>
      </c>
      <c r="CI66" s="2">
        <f t="shared" ref="CI66:CI70" si="170">AY66*12.5*(1/23.45)</f>
        <v>13.9765458422175</v>
      </c>
      <c r="CJ66" s="2">
        <f t="shared" ref="CJ66:CJ70" si="171">IF(CI66&gt;13.5,13.5,CI66)</f>
        <v>13.5</v>
      </c>
      <c r="CK66" s="2">
        <f t="shared" ref="CK66:CK70" si="172">BI66*0.5663-65.6</f>
        <v>1.78970000000001</v>
      </c>
      <c r="CL66" s="2">
        <f t="shared" ref="CL66:CL70" si="173">0.56+CH66-((CH66^2)-((CJ66^2)/4))^0.5</f>
        <v>3.51652657917098</v>
      </c>
      <c r="CM66" s="2">
        <f t="shared" ref="CM66:CM70" si="174">CL66+CK66</f>
        <v>5.30622657917099</v>
      </c>
      <c r="CN66" s="2">
        <f t="shared" ref="CN66:CN70" si="175">(1000*(1.3375-1))/AM66</f>
        <v>9.56090651558073</v>
      </c>
      <c r="CO66" s="2">
        <f t="shared" ref="CO66:CO70" si="176">BF66*12.5*(1/23.45)</f>
        <v>13.9712153518124</v>
      </c>
      <c r="CP66" s="2">
        <f t="shared" ref="CP66:CP70" si="177">IF(CO66&gt;13.5,13.5,CO66)</f>
        <v>13.5</v>
      </c>
      <c r="CQ66" s="2">
        <f t="shared" ref="CQ66:CQ70" si="178">BI66*0.5663-65.6</f>
        <v>1.78970000000001</v>
      </c>
      <c r="CR66" s="2">
        <f t="shared" ref="CR66:CR70" si="179">0.56+CN66-((CN66^2)-((CP66^2)/4))^0.5</f>
        <v>3.34975938974791</v>
      </c>
      <c r="CS66" s="2">
        <f t="shared" ref="CS66:CS70" si="180">CR66+CQ66</f>
        <v>5.13945938974792</v>
      </c>
      <c r="CT66" s="2">
        <f t="shared" si="115"/>
        <v>3.52781944707682</v>
      </c>
      <c r="CU66" s="2">
        <f t="shared" si="116"/>
        <v>5.31751944707683</v>
      </c>
      <c r="CV66" s="2">
        <f t="shared" ref="CV66:CV70" si="181">(1000*(1.3375-1))/BB66</f>
        <v>9.11792516547345</v>
      </c>
      <c r="CW66" s="2">
        <f t="shared" ref="CW66:CW70" si="182">BF66*12.5*(1/23.45)</f>
        <v>13.9712153518124</v>
      </c>
      <c r="CX66" s="2">
        <f t="shared" ref="CX66:CX70" si="183">IF(CW66&gt;13.5,13.5,CW66)</f>
        <v>13.5</v>
      </c>
      <c r="CY66" s="2">
        <f t="shared" ref="CY66:CY70" si="184">BI66*0.5663-65.6</f>
        <v>1.78970000000001</v>
      </c>
      <c r="CZ66" s="2">
        <f t="shared" ref="CZ66:CZ70" si="185">0.56+CV66-((CV66^2)-((CX66^2)/4))^0.5</f>
        <v>3.5481568726932</v>
      </c>
      <c r="DA66" s="2">
        <f t="shared" ref="DA66:DA70" si="186">CZ66+CY66</f>
        <v>5.33785687269321</v>
      </c>
      <c r="DB66">
        <f t="shared" ref="DB66:DB70" si="187">SUM(1.90173,X66*0.4,AS66*0.1)</f>
        <v>6.02773</v>
      </c>
      <c r="DC66">
        <f t="shared" ref="DC66:DC70" si="188">SUM(1.90173,AQ66*0.4,AS66*0.1)</f>
        <v>6.06173</v>
      </c>
      <c r="DD66">
        <f t="shared" si="117"/>
        <v>5.94673</v>
      </c>
      <c r="DE66">
        <f t="shared" ref="DE66:DE70" si="189">SUM(1.90173,AD66*0.4,AY66*0.1)</f>
        <v>5.95293</v>
      </c>
      <c r="DF66">
        <f t="shared" ref="DF66:DF70" si="190">SUM(1.90173,AV66*0.4,AY66*0.1)</f>
        <v>6.01173</v>
      </c>
      <c r="DG66">
        <f t="shared" ref="DG66:DG70" si="191">SUM(1.90173,AK66*0.4,BF66*0.1)</f>
        <v>5.96873</v>
      </c>
      <c r="DH66">
        <f t="shared" ref="DH66:DH70" si="192">SUM(1.90173,BC66*0.4,BF66*0.1)</f>
        <v>5.98273</v>
      </c>
    </row>
    <row r="67" spans="1:112">
      <c r="A67" t="s">
        <v>160</v>
      </c>
      <c r="B67" t="s">
        <v>161</v>
      </c>
      <c r="C67">
        <v>1</v>
      </c>
      <c r="D67">
        <v>1</v>
      </c>
      <c r="E67" s="1">
        <v>36</v>
      </c>
      <c r="F67" s="2">
        <v>0.087</v>
      </c>
      <c r="G67" s="3">
        <v>11</v>
      </c>
      <c r="H67" s="3">
        <v>8</v>
      </c>
      <c r="I67" s="3">
        <v>9</v>
      </c>
      <c r="J67">
        <v>0.3</v>
      </c>
      <c r="K67">
        <f t="shared" ref="K67:O67" si="193">LOG(1/J67)</f>
        <v>0.522878745280338</v>
      </c>
      <c r="L67">
        <v>1</v>
      </c>
      <c r="M67">
        <f t="shared" si="193"/>
        <v>0</v>
      </c>
      <c r="N67">
        <v>1.2</v>
      </c>
      <c r="O67">
        <f t="shared" si="193"/>
        <v>-0.0791812460476248</v>
      </c>
      <c r="P67" s="4">
        <v>-4.25</v>
      </c>
      <c r="Q67" s="4">
        <v>-0.5</v>
      </c>
      <c r="R67" s="4">
        <v>-0.25</v>
      </c>
      <c r="S67" s="8">
        <v>-0.5</v>
      </c>
      <c r="T67" s="4">
        <v>-0.5</v>
      </c>
      <c r="U67" s="4">
        <v>0.25</v>
      </c>
      <c r="V67" s="4">
        <v>3.3</v>
      </c>
      <c r="W67" s="2">
        <v>0.523</v>
      </c>
      <c r="X67" s="2">
        <f t="shared" si="98"/>
        <v>3.823</v>
      </c>
      <c r="Y67" s="4">
        <v>42.2</v>
      </c>
      <c r="Z67" s="4">
        <v>42.6</v>
      </c>
      <c r="AA67" s="4">
        <v>7.93</v>
      </c>
      <c r="AB67" s="4">
        <v>3.32</v>
      </c>
      <c r="AC67" s="2">
        <v>0.448</v>
      </c>
      <c r="AD67" s="2">
        <f t="shared" si="99"/>
        <v>3.768</v>
      </c>
      <c r="AE67" s="2">
        <f t="shared" si="100"/>
        <v>0.0550000000000002</v>
      </c>
      <c r="AF67" s="4">
        <v>38.4</v>
      </c>
      <c r="AG67" s="4">
        <v>39.7</v>
      </c>
      <c r="AH67" s="4">
        <v>8.5</v>
      </c>
      <c r="AI67" s="4">
        <v>3.21</v>
      </c>
      <c r="AJ67" s="2">
        <v>0.444</v>
      </c>
      <c r="AK67" s="2">
        <f t="shared" si="101"/>
        <v>3.654</v>
      </c>
      <c r="AL67" s="2">
        <f t="shared" si="102"/>
        <v>0.169</v>
      </c>
      <c r="AM67" s="4">
        <v>38.2</v>
      </c>
      <c r="AN67" s="4">
        <v>39.4</v>
      </c>
      <c r="AO67" s="4">
        <v>8.57</v>
      </c>
      <c r="AP67" s="4">
        <v>42.805</v>
      </c>
      <c r="AQ67" s="4">
        <v>3.96</v>
      </c>
      <c r="AR67" s="4">
        <f t="shared" si="103"/>
        <v>3.437</v>
      </c>
      <c r="AS67" s="4">
        <v>26.11</v>
      </c>
      <c r="AT67" s="4">
        <f t="shared" si="104"/>
        <v>25.587</v>
      </c>
      <c r="AU67" s="4">
        <v>39.8</v>
      </c>
      <c r="AV67" s="4">
        <v>3.85</v>
      </c>
      <c r="AW67" s="4">
        <f t="shared" si="105"/>
        <v>0.11</v>
      </c>
      <c r="AX67" s="4">
        <f t="shared" si="106"/>
        <v>3.402</v>
      </c>
      <c r="AY67" s="4">
        <v>26.03</v>
      </c>
      <c r="AZ67" s="4">
        <f t="shared" si="107"/>
        <v>0.0799999999999983</v>
      </c>
      <c r="BA67" s="4">
        <f t="shared" si="108"/>
        <v>25.582</v>
      </c>
      <c r="BB67" s="4">
        <v>39.43</v>
      </c>
      <c r="BC67" s="4">
        <v>3.84</v>
      </c>
      <c r="BD67" s="4">
        <f t="shared" si="109"/>
        <v>0.12</v>
      </c>
      <c r="BE67" s="4">
        <f t="shared" si="149"/>
        <v>3.396</v>
      </c>
      <c r="BF67" s="4">
        <v>25.99</v>
      </c>
      <c r="BG67" s="4">
        <f t="shared" si="110"/>
        <v>0.120000000000001</v>
      </c>
      <c r="BH67" s="4">
        <f t="shared" si="150"/>
        <v>25.546</v>
      </c>
      <c r="BI67">
        <v>119</v>
      </c>
      <c r="BL67" s="2">
        <f t="shared" si="151"/>
        <v>7.99763033175355</v>
      </c>
      <c r="BM67" s="2">
        <f t="shared" si="152"/>
        <v>13.9179104477612</v>
      </c>
      <c r="BN67" s="2">
        <f t="shared" si="153"/>
        <v>13.5</v>
      </c>
      <c r="BO67" s="2">
        <f t="shared" si="154"/>
        <v>1.78970000000001</v>
      </c>
      <c r="BP67" s="2">
        <f t="shared" si="155"/>
        <v>4.26815589735201</v>
      </c>
      <c r="BQ67" s="2">
        <f t="shared" si="156"/>
        <v>6.05785589735202</v>
      </c>
      <c r="BR67" s="2">
        <f t="shared" si="111"/>
        <v>4.32798125905229</v>
      </c>
      <c r="BS67" s="2">
        <f t="shared" si="112"/>
        <v>6.1176812590523</v>
      </c>
      <c r="BT67" s="2">
        <f t="shared" si="157"/>
        <v>7.88459292138769</v>
      </c>
      <c r="BU67" s="2">
        <f t="shared" si="158"/>
        <v>13.9179104477612</v>
      </c>
      <c r="BV67" s="2">
        <f t="shared" si="159"/>
        <v>13.5</v>
      </c>
      <c r="BW67" s="2">
        <f t="shared" si="160"/>
        <v>1.78970000000001</v>
      </c>
      <c r="BX67" s="2">
        <f t="shared" si="161"/>
        <v>4.36975482202757</v>
      </c>
      <c r="BY67" s="2">
        <f t="shared" si="162"/>
        <v>6.15945482202758</v>
      </c>
      <c r="BZ67" s="2">
        <f t="shared" si="163"/>
        <v>8.7890625</v>
      </c>
      <c r="CA67" s="2">
        <f t="shared" si="164"/>
        <v>13.8752665245203</v>
      </c>
      <c r="CB67" s="2">
        <f t="shared" si="165"/>
        <v>13.5</v>
      </c>
      <c r="CC67" s="2">
        <f t="shared" si="166"/>
        <v>1.78970000000001</v>
      </c>
      <c r="CD67" s="2">
        <f t="shared" si="167"/>
        <v>3.72010881135535</v>
      </c>
      <c r="CE67" s="2">
        <f t="shared" si="168"/>
        <v>5.50980881135536</v>
      </c>
      <c r="CF67" s="2">
        <f t="shared" si="113"/>
        <v>3.89400542005704</v>
      </c>
      <c r="CG67" s="2">
        <f t="shared" si="114"/>
        <v>5.68370542005705</v>
      </c>
      <c r="CH67" s="2">
        <f t="shared" si="169"/>
        <v>8.47989949748744</v>
      </c>
      <c r="CI67" s="2">
        <f t="shared" si="170"/>
        <v>13.8752665245203</v>
      </c>
      <c r="CJ67" s="2">
        <f t="shared" si="171"/>
        <v>13.5</v>
      </c>
      <c r="CK67" s="2">
        <f t="shared" si="172"/>
        <v>1.78970000000001</v>
      </c>
      <c r="CL67" s="2">
        <f t="shared" si="173"/>
        <v>3.90704498099394</v>
      </c>
      <c r="CM67" s="2">
        <f t="shared" si="174"/>
        <v>5.69674498099395</v>
      </c>
      <c r="CN67" s="2">
        <f t="shared" si="175"/>
        <v>8.83507853403141</v>
      </c>
      <c r="CO67" s="2">
        <f t="shared" si="176"/>
        <v>13.8539445628998</v>
      </c>
      <c r="CP67" s="2">
        <f t="shared" si="177"/>
        <v>13.5</v>
      </c>
      <c r="CQ67" s="2">
        <f t="shared" si="178"/>
        <v>1.78970000000001</v>
      </c>
      <c r="CR67" s="2">
        <f t="shared" si="179"/>
        <v>3.69454235727552</v>
      </c>
      <c r="CS67" s="2">
        <f t="shared" si="180"/>
        <v>5.48424235727554</v>
      </c>
      <c r="CT67" s="2">
        <f t="shared" si="115"/>
        <v>3.84962122570738</v>
      </c>
      <c r="CU67" s="2">
        <f t="shared" si="116"/>
        <v>5.63932122570739</v>
      </c>
      <c r="CV67" s="2">
        <f t="shared" si="181"/>
        <v>8.55947248288105</v>
      </c>
      <c r="CW67" s="2">
        <f t="shared" si="182"/>
        <v>13.8539445628998</v>
      </c>
      <c r="CX67" s="2">
        <f t="shared" si="183"/>
        <v>13.5</v>
      </c>
      <c r="CY67" s="2">
        <f t="shared" si="184"/>
        <v>1.78970000000001</v>
      </c>
      <c r="CZ67" s="2">
        <f t="shared" si="185"/>
        <v>3.85619696423319</v>
      </c>
      <c r="DA67" s="2">
        <f t="shared" si="186"/>
        <v>5.6458969642332</v>
      </c>
      <c r="DB67">
        <f t="shared" si="187"/>
        <v>6.04193</v>
      </c>
      <c r="DC67">
        <f t="shared" si="188"/>
        <v>6.09673</v>
      </c>
      <c r="DD67">
        <f>DC67-F67</f>
        <v>6.00973</v>
      </c>
      <c r="DE67">
        <f t="shared" si="189"/>
        <v>6.01193</v>
      </c>
      <c r="DF67">
        <f t="shared" si="190"/>
        <v>6.04473</v>
      </c>
      <c r="DG67">
        <f t="shared" si="191"/>
        <v>5.96233</v>
      </c>
      <c r="DH67">
        <f t="shared" si="192"/>
        <v>6.03673</v>
      </c>
    </row>
    <row r="68" spans="3:112">
      <c r="C68">
        <v>1</v>
      </c>
      <c r="D68">
        <v>2</v>
      </c>
      <c r="E68" s="1">
        <v>24</v>
      </c>
      <c r="F68" s="2">
        <v>0.08</v>
      </c>
      <c r="G68" s="3">
        <v>18</v>
      </c>
      <c r="H68" s="3">
        <v>11</v>
      </c>
      <c r="I68" s="3">
        <v>10</v>
      </c>
      <c r="J68">
        <v>0.3</v>
      </c>
      <c r="K68">
        <f t="shared" ref="K68:O68" si="194">LOG(1/J68)</f>
        <v>0.522878745280338</v>
      </c>
      <c r="L68">
        <v>1.2</v>
      </c>
      <c r="M68">
        <f t="shared" si="194"/>
        <v>-0.0791812460476248</v>
      </c>
      <c r="N68">
        <v>1.2</v>
      </c>
      <c r="O68">
        <f t="shared" si="194"/>
        <v>-0.0791812460476248</v>
      </c>
      <c r="P68" s="4">
        <v>-3.75</v>
      </c>
      <c r="Q68" s="4">
        <v>-0.25</v>
      </c>
      <c r="R68" s="4">
        <v>0.25</v>
      </c>
      <c r="S68" s="8">
        <v>0</v>
      </c>
      <c r="T68" s="4">
        <v>0</v>
      </c>
      <c r="U68" s="4">
        <v>0.25</v>
      </c>
      <c r="V68" s="4">
        <v>3.34</v>
      </c>
      <c r="W68" s="2">
        <v>0.532</v>
      </c>
      <c r="X68" s="2">
        <f t="shared" si="98"/>
        <v>3.872</v>
      </c>
      <c r="Y68" s="4">
        <v>42.3</v>
      </c>
      <c r="Z68" s="4">
        <v>42.8</v>
      </c>
      <c r="AA68" s="4">
        <v>7.89</v>
      </c>
      <c r="AB68" s="4">
        <v>3.4</v>
      </c>
      <c r="AC68" s="2">
        <v>0.424</v>
      </c>
      <c r="AD68" s="2">
        <f t="shared" si="99"/>
        <v>3.824</v>
      </c>
      <c r="AE68" s="2">
        <f t="shared" si="100"/>
        <v>0.048</v>
      </c>
      <c r="AF68" s="4">
        <v>37.1</v>
      </c>
      <c r="AG68" s="4">
        <v>38.7</v>
      </c>
      <c r="AH68" s="4">
        <v>8.72</v>
      </c>
      <c r="AI68" s="4">
        <v>3.37</v>
      </c>
      <c r="AJ68" s="2">
        <v>0.428</v>
      </c>
      <c r="AK68" s="2">
        <f t="shared" si="101"/>
        <v>3.798</v>
      </c>
      <c r="AL68" s="2">
        <f t="shared" si="102"/>
        <v>0.0739999999999998</v>
      </c>
      <c r="AM68" s="4">
        <v>36.9</v>
      </c>
      <c r="AN68" s="4">
        <v>38.3</v>
      </c>
      <c r="AO68" s="4">
        <v>8.81</v>
      </c>
      <c r="AP68" s="4">
        <v>43.01</v>
      </c>
      <c r="AQ68" s="4">
        <v>3.98</v>
      </c>
      <c r="AR68" s="4">
        <f t="shared" si="103"/>
        <v>3.448</v>
      </c>
      <c r="AS68" s="4">
        <v>26.64</v>
      </c>
      <c r="AT68" s="4">
        <f t="shared" si="104"/>
        <v>26.108</v>
      </c>
      <c r="AU68" s="4">
        <v>38.685</v>
      </c>
      <c r="AV68" s="4">
        <v>3.91</v>
      </c>
      <c r="AW68" s="4">
        <f t="shared" si="105"/>
        <v>0.0699999999999998</v>
      </c>
      <c r="AX68" s="4">
        <f t="shared" si="106"/>
        <v>3.486</v>
      </c>
      <c r="AY68" s="4">
        <v>26.51</v>
      </c>
      <c r="AZ68" s="4">
        <f t="shared" si="107"/>
        <v>0.129999999999999</v>
      </c>
      <c r="BA68" s="4">
        <f t="shared" si="108"/>
        <v>26.086</v>
      </c>
      <c r="BB68" s="4">
        <v>38.485</v>
      </c>
      <c r="BC68" s="4">
        <v>3.66</v>
      </c>
      <c r="BD68" s="4">
        <f t="shared" si="109"/>
        <v>0.32</v>
      </c>
      <c r="BE68" s="4">
        <f t="shared" si="149"/>
        <v>3.232</v>
      </c>
      <c r="BF68" s="4">
        <v>26.47</v>
      </c>
      <c r="BG68" s="4">
        <f t="shared" si="110"/>
        <v>0.170000000000002</v>
      </c>
      <c r="BH68" s="4">
        <f t="shared" si="150"/>
        <v>26.042</v>
      </c>
      <c r="BI68">
        <v>119</v>
      </c>
      <c r="BL68" s="2">
        <f t="shared" si="151"/>
        <v>7.97872340425532</v>
      </c>
      <c r="BM68" s="2">
        <f t="shared" si="152"/>
        <v>14.2004264392324</v>
      </c>
      <c r="BN68" s="2">
        <f t="shared" si="153"/>
        <v>13.5</v>
      </c>
      <c r="BO68" s="2">
        <f t="shared" si="154"/>
        <v>1.78970000000001</v>
      </c>
      <c r="BP68" s="2">
        <f t="shared" si="155"/>
        <v>4.28460455758312</v>
      </c>
      <c r="BQ68" s="2">
        <f t="shared" si="156"/>
        <v>6.07430455758313</v>
      </c>
      <c r="BR68" s="2">
        <f t="shared" si="111"/>
        <v>4.36470931266819</v>
      </c>
      <c r="BS68" s="2">
        <f t="shared" si="112"/>
        <v>6.1544093126682</v>
      </c>
      <c r="BT68" s="2">
        <f t="shared" si="157"/>
        <v>7.84701232271565</v>
      </c>
      <c r="BU68" s="2">
        <f t="shared" si="158"/>
        <v>14.2004264392324</v>
      </c>
      <c r="BV68" s="2">
        <f t="shared" si="159"/>
        <v>13.5</v>
      </c>
      <c r="BW68" s="2">
        <f t="shared" si="160"/>
        <v>1.78970000000001</v>
      </c>
      <c r="BX68" s="2">
        <f t="shared" si="161"/>
        <v>4.40537485877027</v>
      </c>
      <c r="BY68" s="2">
        <f t="shared" si="162"/>
        <v>6.19507485877028</v>
      </c>
      <c r="BZ68" s="2">
        <f t="shared" si="163"/>
        <v>9.09703504043126</v>
      </c>
      <c r="CA68" s="2">
        <f t="shared" si="164"/>
        <v>14.1311300639659</v>
      </c>
      <c r="CB68" s="2">
        <f t="shared" si="165"/>
        <v>13.5</v>
      </c>
      <c r="CC68" s="2">
        <f t="shared" si="166"/>
        <v>1.78970000000001</v>
      </c>
      <c r="CD68" s="2">
        <f t="shared" si="167"/>
        <v>3.55838383489128</v>
      </c>
      <c r="CE68" s="2">
        <f t="shared" si="168"/>
        <v>5.3480838348913</v>
      </c>
      <c r="CF68" s="2">
        <f t="shared" si="113"/>
        <v>3.75950183407331</v>
      </c>
      <c r="CG68" s="2">
        <f t="shared" si="114"/>
        <v>5.54920183407332</v>
      </c>
      <c r="CH68" s="2">
        <f t="shared" si="169"/>
        <v>8.72431174873982</v>
      </c>
      <c r="CI68" s="2">
        <f t="shared" si="170"/>
        <v>14.1311300639659</v>
      </c>
      <c r="CJ68" s="2">
        <f t="shared" si="171"/>
        <v>13.5</v>
      </c>
      <c r="CK68" s="2">
        <f t="shared" si="172"/>
        <v>1.78970000000001</v>
      </c>
      <c r="CL68" s="2">
        <f t="shared" si="173"/>
        <v>3.75700539851825</v>
      </c>
      <c r="CM68" s="2">
        <f t="shared" si="174"/>
        <v>5.54670539851827</v>
      </c>
      <c r="CN68" s="2">
        <f t="shared" si="175"/>
        <v>9.14634146341463</v>
      </c>
      <c r="CO68" s="2">
        <f t="shared" si="176"/>
        <v>14.1098081023454</v>
      </c>
      <c r="CP68" s="2">
        <f t="shared" si="177"/>
        <v>13.5</v>
      </c>
      <c r="CQ68" s="2">
        <f t="shared" si="178"/>
        <v>1.78970000000001</v>
      </c>
      <c r="CR68" s="2">
        <f t="shared" si="179"/>
        <v>3.53438373791313</v>
      </c>
      <c r="CS68" s="2">
        <f t="shared" si="180"/>
        <v>5.32408373791314</v>
      </c>
      <c r="CT68" s="2">
        <f t="shared" si="115"/>
        <v>3.70841011729037</v>
      </c>
      <c r="CU68" s="2">
        <f t="shared" si="116"/>
        <v>5.49811011729038</v>
      </c>
      <c r="CV68" s="2">
        <f t="shared" si="181"/>
        <v>8.76965051318695</v>
      </c>
      <c r="CW68" s="2">
        <f t="shared" si="182"/>
        <v>14.1098081023454</v>
      </c>
      <c r="CX68" s="2">
        <f t="shared" si="183"/>
        <v>13.5</v>
      </c>
      <c r="CY68" s="2">
        <f t="shared" si="184"/>
        <v>1.78970000000001</v>
      </c>
      <c r="CZ68" s="2">
        <f t="shared" si="185"/>
        <v>3.73105514261049</v>
      </c>
      <c r="DA68" s="2">
        <f t="shared" si="186"/>
        <v>5.5207551426105</v>
      </c>
      <c r="DB68">
        <f t="shared" si="187"/>
        <v>6.11453</v>
      </c>
      <c r="DC68">
        <f t="shared" si="188"/>
        <v>6.15773</v>
      </c>
      <c r="DD68">
        <f>DC68-F68</f>
        <v>6.07773</v>
      </c>
      <c r="DE68">
        <f t="shared" si="189"/>
        <v>6.08233</v>
      </c>
      <c r="DF68">
        <f t="shared" si="190"/>
        <v>6.11673</v>
      </c>
      <c r="DG68">
        <f t="shared" si="191"/>
        <v>6.06793</v>
      </c>
      <c r="DH68">
        <f t="shared" si="192"/>
        <v>6.01273</v>
      </c>
    </row>
    <row r="69" spans="1:112">
      <c r="A69" t="s">
        <v>162</v>
      </c>
      <c r="B69" t="s">
        <v>163</v>
      </c>
      <c r="C69">
        <v>1</v>
      </c>
      <c r="D69">
        <v>1</v>
      </c>
      <c r="E69" s="1">
        <v>24</v>
      </c>
      <c r="F69" s="2">
        <v>0.105</v>
      </c>
      <c r="G69" s="3">
        <v>17</v>
      </c>
      <c r="H69" s="3">
        <v>10</v>
      </c>
      <c r="I69" s="3">
        <v>11</v>
      </c>
      <c r="J69">
        <v>0.06</v>
      </c>
      <c r="K69">
        <f t="shared" ref="K69:O69" si="195">LOG(1/J69)</f>
        <v>1.22184874961636</v>
      </c>
      <c r="L69">
        <v>1.2</v>
      </c>
      <c r="M69">
        <f t="shared" si="195"/>
        <v>-0.0791812460476248</v>
      </c>
      <c r="N69">
        <v>1.2</v>
      </c>
      <c r="O69">
        <f t="shared" si="195"/>
        <v>-0.0791812460476248</v>
      </c>
      <c r="P69" s="4">
        <v>-4.25</v>
      </c>
      <c r="Q69" s="4">
        <v>-0.5</v>
      </c>
      <c r="R69" s="4">
        <v>0.25</v>
      </c>
      <c r="S69" s="8">
        <v>0</v>
      </c>
      <c r="T69" s="4">
        <v>0</v>
      </c>
      <c r="U69" s="4">
        <v>-0.25</v>
      </c>
      <c r="V69" s="4">
        <v>3.27</v>
      </c>
      <c r="W69" s="2">
        <v>0.565</v>
      </c>
      <c r="X69" s="2">
        <f t="shared" si="98"/>
        <v>3.835</v>
      </c>
      <c r="Y69" s="4">
        <v>41.7</v>
      </c>
      <c r="Z69" s="4">
        <v>42.2</v>
      </c>
      <c r="AA69" s="4">
        <v>8</v>
      </c>
      <c r="AB69" s="4">
        <v>2.21</v>
      </c>
      <c r="AC69" s="2">
        <v>0.477</v>
      </c>
      <c r="AD69" s="2">
        <f t="shared" si="99"/>
        <v>2.687</v>
      </c>
      <c r="AE69" s="2">
        <f t="shared" si="100"/>
        <v>1.148</v>
      </c>
      <c r="AF69" s="4">
        <v>37</v>
      </c>
      <c r="AG69" s="4">
        <v>38.3</v>
      </c>
      <c r="AH69" s="4">
        <v>8.8</v>
      </c>
      <c r="AI69" s="4">
        <v>3.18</v>
      </c>
      <c r="AJ69" s="2">
        <v>0.479</v>
      </c>
      <c r="AK69" s="2">
        <f t="shared" si="101"/>
        <v>3.659</v>
      </c>
      <c r="AL69" s="2">
        <f t="shared" si="102"/>
        <v>0.176</v>
      </c>
      <c r="AM69" s="4">
        <v>37.1</v>
      </c>
      <c r="AN69" s="4">
        <v>38.4</v>
      </c>
      <c r="AO69" s="4">
        <v>8.78</v>
      </c>
      <c r="AP69" s="4">
        <v>42.44</v>
      </c>
      <c r="AQ69" s="4">
        <v>3.79</v>
      </c>
      <c r="AR69" s="4">
        <f t="shared" si="103"/>
        <v>3.225</v>
      </c>
      <c r="AS69" s="4">
        <v>26.1</v>
      </c>
      <c r="AT69" s="4">
        <f t="shared" si="104"/>
        <v>25.535</v>
      </c>
      <c r="AU69" s="4">
        <v>38.49</v>
      </c>
      <c r="AV69" s="4">
        <v>3.67</v>
      </c>
      <c r="AW69" s="4">
        <f t="shared" si="105"/>
        <v>0.12</v>
      </c>
      <c r="AX69" s="4">
        <f t="shared" si="106"/>
        <v>3.193</v>
      </c>
      <c r="AY69" s="4">
        <v>26.03</v>
      </c>
      <c r="AZ69" s="4">
        <f t="shared" si="107"/>
        <v>0.0700000000000003</v>
      </c>
      <c r="BA69" s="4">
        <f t="shared" si="108"/>
        <v>25.553</v>
      </c>
      <c r="BB69" s="4">
        <v>38.575</v>
      </c>
      <c r="BC69" s="4">
        <v>3.67</v>
      </c>
      <c r="BD69" s="4">
        <f t="shared" si="109"/>
        <v>0.12</v>
      </c>
      <c r="BE69" s="4">
        <f t="shared" si="149"/>
        <v>3.191</v>
      </c>
      <c r="BF69" s="4">
        <v>26.03</v>
      </c>
      <c r="BG69" s="4">
        <f t="shared" si="110"/>
        <v>0.0700000000000003</v>
      </c>
      <c r="BH69" s="4">
        <f t="shared" si="150"/>
        <v>25.551</v>
      </c>
      <c r="BI69">
        <v>119</v>
      </c>
      <c r="BL69" s="2">
        <f t="shared" si="151"/>
        <v>8.09352517985611</v>
      </c>
      <c r="BM69" s="2">
        <f t="shared" si="152"/>
        <v>13.9125799573561</v>
      </c>
      <c r="BN69" s="2">
        <f t="shared" si="153"/>
        <v>13.5</v>
      </c>
      <c r="BO69" s="2">
        <f t="shared" si="154"/>
        <v>1.78970000000001</v>
      </c>
      <c r="BP69" s="2">
        <f t="shared" si="155"/>
        <v>4.1878057711869</v>
      </c>
      <c r="BQ69" s="2">
        <f t="shared" si="156"/>
        <v>5.97750577118691</v>
      </c>
      <c r="BR69" s="2">
        <f t="shared" si="111"/>
        <v>4.26610899067058</v>
      </c>
      <c r="BS69" s="2">
        <f t="shared" si="112"/>
        <v>6.05580899067059</v>
      </c>
      <c r="BT69" s="2">
        <f t="shared" si="157"/>
        <v>7.95240339302545</v>
      </c>
      <c r="BU69" s="2">
        <f t="shared" si="158"/>
        <v>13.9125799573561</v>
      </c>
      <c r="BV69" s="2">
        <f t="shared" si="159"/>
        <v>13.5</v>
      </c>
      <c r="BW69" s="2">
        <f t="shared" si="160"/>
        <v>1.78970000000001</v>
      </c>
      <c r="BX69" s="2">
        <f t="shared" si="161"/>
        <v>4.30785588759723</v>
      </c>
      <c r="BY69" s="2">
        <f t="shared" si="162"/>
        <v>6.09755588759724</v>
      </c>
      <c r="BZ69" s="2">
        <f t="shared" si="163"/>
        <v>9.12162162162162</v>
      </c>
      <c r="CA69" s="2">
        <f t="shared" si="164"/>
        <v>13.8752665245203</v>
      </c>
      <c r="CB69" s="2">
        <f t="shared" si="165"/>
        <v>13.5</v>
      </c>
      <c r="CC69" s="2">
        <f t="shared" si="166"/>
        <v>1.78970000000001</v>
      </c>
      <c r="CD69" s="2">
        <f t="shared" si="167"/>
        <v>3.54635626403235</v>
      </c>
      <c r="CE69" s="2">
        <f t="shared" si="168"/>
        <v>5.33605626403236</v>
      </c>
      <c r="CF69" s="2">
        <f t="shared" si="113"/>
        <v>3.71398370530159</v>
      </c>
      <c r="CG69" s="2">
        <f t="shared" si="114"/>
        <v>5.5036837053016</v>
      </c>
      <c r="CH69" s="2">
        <f t="shared" si="169"/>
        <v>8.76851130163679</v>
      </c>
      <c r="CI69" s="2">
        <f t="shared" si="170"/>
        <v>13.8752665245203</v>
      </c>
      <c r="CJ69" s="2">
        <f t="shared" si="171"/>
        <v>13.5</v>
      </c>
      <c r="CK69" s="2">
        <f t="shared" si="172"/>
        <v>1.78970000000001</v>
      </c>
      <c r="CL69" s="2">
        <f t="shared" si="173"/>
        <v>3.73170056274879</v>
      </c>
      <c r="CM69" s="2">
        <f t="shared" si="174"/>
        <v>5.5214005627488</v>
      </c>
      <c r="CN69" s="2">
        <f t="shared" si="175"/>
        <v>9.09703504043126</v>
      </c>
      <c r="CO69" s="2">
        <f t="shared" si="176"/>
        <v>13.8752665245203</v>
      </c>
      <c r="CP69" s="2">
        <f t="shared" si="177"/>
        <v>13.5</v>
      </c>
      <c r="CQ69" s="2">
        <f t="shared" si="178"/>
        <v>1.78970000000001</v>
      </c>
      <c r="CR69" s="2">
        <f t="shared" si="179"/>
        <v>3.55838383489128</v>
      </c>
      <c r="CS69" s="2">
        <f t="shared" si="180"/>
        <v>5.3480838348913</v>
      </c>
      <c r="CT69" s="2">
        <f t="shared" si="115"/>
        <v>3.72520703854541</v>
      </c>
      <c r="CU69" s="2">
        <f t="shared" si="116"/>
        <v>5.51490703854542</v>
      </c>
      <c r="CV69" s="2">
        <f t="shared" si="181"/>
        <v>8.74918988982501</v>
      </c>
      <c r="CW69" s="2">
        <f t="shared" si="182"/>
        <v>13.8752665245203</v>
      </c>
      <c r="CX69" s="2">
        <f t="shared" si="183"/>
        <v>13.5</v>
      </c>
      <c r="CY69" s="2">
        <f t="shared" si="184"/>
        <v>1.78970000000001</v>
      </c>
      <c r="CZ69" s="2">
        <f t="shared" si="185"/>
        <v>3.74269873935902</v>
      </c>
      <c r="DA69" s="2">
        <f t="shared" si="186"/>
        <v>5.53239873935903</v>
      </c>
      <c r="DB69">
        <f t="shared" si="187"/>
        <v>6.04573</v>
      </c>
      <c r="DC69">
        <f t="shared" si="188"/>
        <v>6.02773</v>
      </c>
      <c r="DD69">
        <f>DC69-F69</f>
        <v>5.92273</v>
      </c>
      <c r="DE69">
        <f t="shared" si="189"/>
        <v>5.57953</v>
      </c>
      <c r="DF69">
        <f t="shared" si="190"/>
        <v>5.97273</v>
      </c>
      <c r="DG69">
        <f t="shared" si="191"/>
        <v>5.96833</v>
      </c>
      <c r="DH69">
        <f t="shared" si="192"/>
        <v>5.97273</v>
      </c>
    </row>
    <row r="70" spans="3:112">
      <c r="C70">
        <v>1</v>
      </c>
      <c r="D70">
        <v>2</v>
      </c>
      <c r="E70" s="1">
        <v>21</v>
      </c>
      <c r="F70" s="2">
        <v>0.097</v>
      </c>
      <c r="G70" s="3">
        <v>17</v>
      </c>
      <c r="H70" s="3">
        <v>12</v>
      </c>
      <c r="I70" s="3">
        <v>10</v>
      </c>
      <c r="J70">
        <v>0.06</v>
      </c>
      <c r="K70">
        <f t="shared" ref="K70:O70" si="196">LOG(1/J70)</f>
        <v>1.22184874961636</v>
      </c>
      <c r="L70">
        <v>1</v>
      </c>
      <c r="M70">
        <f t="shared" si="196"/>
        <v>0</v>
      </c>
      <c r="N70" s="3">
        <v>1</v>
      </c>
      <c r="O70">
        <f t="shared" si="196"/>
        <v>0</v>
      </c>
      <c r="P70" s="4">
        <v>-3.25</v>
      </c>
      <c r="Q70" s="4">
        <v>-0.5</v>
      </c>
      <c r="R70" s="4">
        <v>0.25</v>
      </c>
      <c r="S70" s="4">
        <v>0</v>
      </c>
      <c r="T70" s="4">
        <v>-1</v>
      </c>
      <c r="U70" s="4">
        <v>0</v>
      </c>
      <c r="V70" s="4">
        <v>3.17</v>
      </c>
      <c r="W70" s="2">
        <v>0.564</v>
      </c>
      <c r="X70" s="2">
        <f t="shared" si="98"/>
        <v>3.734</v>
      </c>
      <c r="Y70" s="4">
        <v>41.8</v>
      </c>
      <c r="Z70" s="4">
        <v>42.2</v>
      </c>
      <c r="AA70" s="4">
        <v>8.01</v>
      </c>
      <c r="AB70" s="4">
        <v>3.15</v>
      </c>
      <c r="AC70" s="2">
        <v>0.482</v>
      </c>
      <c r="AD70" s="2">
        <f t="shared" si="99"/>
        <v>3.632</v>
      </c>
      <c r="AE70" s="2">
        <f t="shared" si="100"/>
        <v>0.102</v>
      </c>
      <c r="AF70" s="4">
        <v>37.7</v>
      </c>
      <c r="AG70" s="4">
        <v>38.8</v>
      </c>
      <c r="AH70" s="4">
        <v>8.7</v>
      </c>
      <c r="AI70" s="4">
        <v>3.12</v>
      </c>
      <c r="AJ70" s="2">
        <v>0.488</v>
      </c>
      <c r="AK70" s="2">
        <f t="shared" si="101"/>
        <v>3.608</v>
      </c>
      <c r="AL70" s="2">
        <f t="shared" si="102"/>
        <v>0.126</v>
      </c>
      <c r="AM70" s="4">
        <v>37.5</v>
      </c>
      <c r="AN70" s="4">
        <v>38.7</v>
      </c>
      <c r="AO70" s="4">
        <v>8.73</v>
      </c>
      <c r="AP70" s="4">
        <v>42.445</v>
      </c>
      <c r="AQ70" s="4">
        <v>3.74</v>
      </c>
      <c r="AR70" s="4">
        <f t="shared" si="103"/>
        <v>3.176</v>
      </c>
      <c r="AS70" s="4">
        <v>25.71</v>
      </c>
      <c r="AT70" s="4">
        <f t="shared" si="104"/>
        <v>25.146</v>
      </c>
      <c r="AU70" s="4">
        <v>38.82</v>
      </c>
      <c r="AV70" s="4">
        <v>3.6</v>
      </c>
      <c r="AW70" s="4">
        <f t="shared" si="105"/>
        <v>0.14</v>
      </c>
      <c r="AX70" s="4">
        <f t="shared" si="106"/>
        <v>3.118</v>
      </c>
      <c r="AY70" s="4">
        <v>25.67</v>
      </c>
      <c r="AZ70" s="4">
        <f t="shared" si="107"/>
        <v>0.0399999999999991</v>
      </c>
      <c r="BA70" s="4">
        <f t="shared" si="108"/>
        <v>25.188</v>
      </c>
      <c r="BB70" s="4">
        <v>38.755</v>
      </c>
      <c r="BC70" s="4">
        <v>3.59</v>
      </c>
      <c r="BD70" s="4">
        <f t="shared" si="109"/>
        <v>0.15</v>
      </c>
      <c r="BE70" s="4">
        <f t="shared" si="149"/>
        <v>3.102</v>
      </c>
      <c r="BF70" s="4">
        <v>25.63</v>
      </c>
      <c r="BG70" s="4">
        <f t="shared" si="110"/>
        <v>0.0800000000000018</v>
      </c>
      <c r="BH70" s="4">
        <f t="shared" si="150"/>
        <v>25.142</v>
      </c>
      <c r="BI70">
        <v>119</v>
      </c>
      <c r="BL70" s="2">
        <f t="shared" si="151"/>
        <v>8.07416267942584</v>
      </c>
      <c r="BM70" s="2">
        <f t="shared" si="152"/>
        <v>13.7046908315565</v>
      </c>
      <c r="BN70" s="2">
        <f t="shared" si="153"/>
        <v>13.5</v>
      </c>
      <c r="BO70" s="2">
        <f t="shared" si="154"/>
        <v>1.78970000000001</v>
      </c>
      <c r="BP70" s="2">
        <f t="shared" si="155"/>
        <v>4.20363190153556</v>
      </c>
      <c r="BQ70" s="2">
        <f t="shared" si="156"/>
        <v>5.99333190153557</v>
      </c>
      <c r="BR70" s="2">
        <f t="shared" si="111"/>
        <v>4.25750652174406</v>
      </c>
      <c r="BS70" s="2">
        <f t="shared" si="112"/>
        <v>6.04720652174407</v>
      </c>
      <c r="BT70" s="2">
        <f t="shared" si="157"/>
        <v>7.95146660384026</v>
      </c>
      <c r="BU70" s="2">
        <f t="shared" si="158"/>
        <v>13.7046908315565</v>
      </c>
      <c r="BV70" s="2">
        <f t="shared" si="159"/>
        <v>13.5</v>
      </c>
      <c r="BW70" s="2">
        <f t="shared" si="160"/>
        <v>1.78970000000001</v>
      </c>
      <c r="BX70" s="2">
        <f t="shared" si="161"/>
        <v>4.30869119323515</v>
      </c>
      <c r="BY70" s="2">
        <f t="shared" si="162"/>
        <v>6.09839119323516</v>
      </c>
      <c r="BZ70" s="2">
        <f t="shared" si="163"/>
        <v>8.95225464190981</v>
      </c>
      <c r="CA70" s="2">
        <f t="shared" si="164"/>
        <v>13.683368869936</v>
      </c>
      <c r="CB70" s="2">
        <f t="shared" si="165"/>
        <v>13.5</v>
      </c>
      <c r="CC70" s="2">
        <f t="shared" si="166"/>
        <v>1.78970000000001</v>
      </c>
      <c r="CD70" s="2">
        <f t="shared" si="167"/>
        <v>3.63174759118742</v>
      </c>
      <c r="CE70" s="2">
        <f t="shared" si="168"/>
        <v>5.42144759118743</v>
      </c>
      <c r="CF70" s="2">
        <f t="shared" si="113"/>
        <v>3.77114766094041</v>
      </c>
      <c r="CG70" s="2">
        <f t="shared" si="114"/>
        <v>5.56084766094042</v>
      </c>
      <c r="CH70" s="2">
        <f t="shared" si="169"/>
        <v>8.69397217928902</v>
      </c>
      <c r="CI70" s="2">
        <f t="shared" si="170"/>
        <v>13.683368869936</v>
      </c>
      <c r="CJ70" s="2">
        <f t="shared" si="171"/>
        <v>13.5</v>
      </c>
      <c r="CK70" s="2">
        <f t="shared" si="172"/>
        <v>1.78970000000001</v>
      </c>
      <c r="CL70" s="2">
        <f t="shared" si="173"/>
        <v>3.77467913599854</v>
      </c>
      <c r="CM70" s="2">
        <f t="shared" si="174"/>
        <v>5.56437913599855</v>
      </c>
      <c r="CN70" s="2">
        <f t="shared" si="175"/>
        <v>9</v>
      </c>
      <c r="CO70" s="2">
        <f t="shared" si="176"/>
        <v>13.6620469083156</v>
      </c>
      <c r="CP70" s="2">
        <f t="shared" si="177"/>
        <v>13.5</v>
      </c>
      <c r="CQ70" s="2">
        <f t="shared" si="178"/>
        <v>1.78970000000001</v>
      </c>
      <c r="CR70" s="2">
        <f t="shared" si="179"/>
        <v>3.60705955010467</v>
      </c>
      <c r="CS70" s="2">
        <f t="shared" si="180"/>
        <v>5.39675955010468</v>
      </c>
      <c r="CT70" s="2">
        <f t="shared" si="115"/>
        <v>3.75371966027731</v>
      </c>
      <c r="CU70" s="2">
        <f t="shared" si="116"/>
        <v>5.54341966027732</v>
      </c>
      <c r="CV70" s="2">
        <f t="shared" si="181"/>
        <v>8.70855373500193</v>
      </c>
      <c r="CW70" s="2">
        <f t="shared" si="182"/>
        <v>13.6620469083156</v>
      </c>
      <c r="CX70" s="2">
        <f t="shared" si="183"/>
        <v>13.5</v>
      </c>
      <c r="CY70" s="2">
        <f t="shared" si="184"/>
        <v>1.78970000000001</v>
      </c>
      <c r="CZ70" s="2">
        <f t="shared" si="185"/>
        <v>3.76615351733182</v>
      </c>
      <c r="DA70" s="2">
        <f t="shared" si="186"/>
        <v>5.55585351733183</v>
      </c>
      <c r="DB70">
        <f t="shared" si="187"/>
        <v>5.96633</v>
      </c>
      <c r="DC70">
        <f t="shared" si="188"/>
        <v>5.96873</v>
      </c>
      <c r="DD70">
        <f>DC70-F70</f>
        <v>5.87173</v>
      </c>
      <c r="DE70">
        <f t="shared" si="189"/>
        <v>5.92153</v>
      </c>
      <c r="DF70">
        <f t="shared" si="190"/>
        <v>5.90873</v>
      </c>
      <c r="DG70">
        <f t="shared" si="191"/>
        <v>5.90793</v>
      </c>
      <c r="DH70">
        <f t="shared" si="192"/>
        <v>5.90073</v>
      </c>
    </row>
  </sheetData>
  <pageMargins left="0.75" right="0.75" top="1" bottom="1" header="0.5" footer="0.5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B12" sqref="B12"/>
    </sheetView>
  </sheetViews>
  <sheetFormatPr defaultColWidth="9" defaultRowHeight="14.25" outlineLevelRow="5" outlineLevelCol="1"/>
  <sheetData>
    <row r="1" spans="1:1">
      <c r="A1" t="s">
        <v>2</v>
      </c>
    </row>
    <row r="2" spans="1:2">
      <c r="A2">
        <v>1</v>
      </c>
      <c r="B2" t="s">
        <v>164</v>
      </c>
    </row>
    <row r="3" spans="1:2">
      <c r="A3">
        <v>2</v>
      </c>
      <c r="B3" t="s">
        <v>165</v>
      </c>
    </row>
    <row r="4" spans="1:1">
      <c r="A4" t="s">
        <v>3</v>
      </c>
    </row>
    <row r="5" spans="1:2">
      <c r="A5">
        <v>1</v>
      </c>
      <c r="B5" t="s">
        <v>166</v>
      </c>
    </row>
    <row r="6" spans="1:2">
      <c r="A6">
        <v>2</v>
      </c>
      <c r="B6" t="s">
        <v>167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cong</dc:creator>
  <cp:lastModifiedBy>孙聪聪</cp:lastModifiedBy>
  <dcterms:created xsi:type="dcterms:W3CDTF">2021-01-12T13:18:00Z</dcterms:created>
  <dcterms:modified xsi:type="dcterms:W3CDTF">2021-01-13T07:20:10Z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