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00002\Documents\Business\KBM\論文\"/>
    </mc:Choice>
  </mc:AlternateContent>
  <xr:revisionPtr revIDLastSave="0" documentId="13_ncr:1_{68DE7DBC-C75C-49BF-BD65-DE1ABBEC39FA}" xr6:coauthVersionLast="47" xr6:coauthVersionMax="47" xr10:uidLastSave="{00000000-0000-0000-0000-000000000000}"/>
  <bookViews>
    <workbookView xWindow="570" yWindow="795" windowWidth="26670" windowHeight="14235" xr2:uid="{499A2155-A90C-4510-8911-79265E9A038F}"/>
  </bookViews>
  <sheets>
    <sheet name="Fig.2 a" sheetId="1" r:id="rId1"/>
    <sheet name="Fig.2 d,e" sheetId="2" r:id="rId2"/>
    <sheet name="Fig. 3 b,c,d,e" sheetId="3" r:id="rId3"/>
    <sheet name="Fig. 5 a" sheetId="4" r:id="rId4"/>
    <sheet name="Fig. 5 b" sheetId="5" r:id="rId5"/>
    <sheet name="Ext. Fig. 1 b" sheetId="6" r:id="rId6"/>
    <sheet name="Ext .Fig. 2 b" sheetId="7" r:id="rId7"/>
    <sheet name="Ext. Fig. 3" sheetId="8" r:id="rId8"/>
    <sheet name="Sup. Fig. 1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6" l="1"/>
  <c r="K8" i="6"/>
  <c r="J8" i="6"/>
  <c r="I8" i="6"/>
  <c r="L7" i="6"/>
  <c r="K7" i="6"/>
  <c r="J7" i="6"/>
  <c r="I7" i="6"/>
  <c r="L6" i="6"/>
  <c r="K6" i="6"/>
  <c r="J6" i="6"/>
  <c r="I6" i="6"/>
  <c r="L5" i="6"/>
  <c r="K5" i="6"/>
  <c r="J5" i="6"/>
  <c r="I5" i="6"/>
  <c r="J4" i="6"/>
  <c r="I4" i="6"/>
  <c r="J3" i="6"/>
  <c r="I3" i="6"/>
  <c r="AC87" i="4" l="1"/>
  <c r="AB87" i="4"/>
  <c r="AC86" i="4"/>
  <c r="AB86" i="4"/>
  <c r="AC85" i="4"/>
  <c r="AB85" i="4"/>
  <c r="AC84" i="4"/>
  <c r="AB84" i="4"/>
  <c r="AC83" i="4"/>
  <c r="AB83" i="4"/>
  <c r="AC82" i="4"/>
  <c r="AB82" i="4"/>
  <c r="AC81" i="4"/>
  <c r="AB81" i="4"/>
  <c r="AC80" i="4"/>
  <c r="AB80" i="4"/>
  <c r="AC79" i="4"/>
  <c r="AB79" i="4"/>
  <c r="AC78" i="4"/>
  <c r="AB78" i="4"/>
  <c r="AC66" i="4"/>
  <c r="AB66" i="4"/>
  <c r="AC65" i="4"/>
  <c r="AB65" i="4"/>
  <c r="AC64" i="4"/>
  <c r="AB64" i="4"/>
  <c r="AC63" i="4"/>
  <c r="AB63" i="4"/>
  <c r="AC62" i="4"/>
  <c r="AB62" i="4"/>
  <c r="AC61" i="4"/>
  <c r="AB61" i="4"/>
  <c r="AC60" i="4"/>
  <c r="AB60" i="4"/>
  <c r="AC59" i="4"/>
  <c r="AB59" i="4"/>
  <c r="AC58" i="4"/>
  <c r="AB58" i="4"/>
  <c r="AC57" i="4"/>
  <c r="AB57" i="4"/>
  <c r="AC56" i="4"/>
  <c r="AB56" i="4"/>
  <c r="AC55" i="4"/>
  <c r="AB55" i="4"/>
  <c r="AC54" i="4"/>
  <c r="AB54" i="4"/>
  <c r="AC53" i="4"/>
  <c r="AB53" i="4"/>
  <c r="AC52" i="4"/>
  <c r="AB52" i="4"/>
  <c r="AC51" i="4"/>
  <c r="AB51" i="4"/>
  <c r="AC50" i="4"/>
  <c r="AB50" i="4"/>
  <c r="AC49" i="4"/>
  <c r="AB49" i="4"/>
  <c r="AC48" i="4"/>
  <c r="AB48" i="4"/>
  <c r="AC47" i="4"/>
  <c r="AB47" i="4"/>
  <c r="AC44" i="4"/>
  <c r="AB44" i="4"/>
  <c r="AC43" i="4"/>
  <c r="AB43" i="4"/>
  <c r="AC42" i="4"/>
  <c r="AB42" i="4"/>
  <c r="AC41" i="4"/>
  <c r="AB41" i="4"/>
  <c r="AC40" i="4"/>
  <c r="AB40" i="4"/>
  <c r="AC39" i="4"/>
  <c r="AB39" i="4"/>
  <c r="AC38" i="4"/>
  <c r="AB38" i="4"/>
  <c r="AC37" i="4"/>
  <c r="AB37" i="4"/>
  <c r="AC36" i="4"/>
  <c r="AB36" i="4"/>
  <c r="AC35" i="4"/>
  <c r="AB35" i="4"/>
  <c r="AC34" i="4"/>
  <c r="AB34" i="4"/>
  <c r="AC33" i="4"/>
  <c r="AB33" i="4"/>
  <c r="AC32" i="4"/>
  <c r="AB32" i="4"/>
  <c r="AC31" i="4"/>
  <c r="AB31" i="4"/>
  <c r="AC30" i="4"/>
  <c r="AB30" i="4"/>
  <c r="AC29" i="4"/>
  <c r="AB29" i="4"/>
  <c r="AC28" i="4"/>
  <c r="AB28" i="4"/>
  <c r="AC27" i="4"/>
  <c r="AB27" i="4"/>
  <c r="AC26" i="4"/>
  <c r="AB26" i="4"/>
  <c r="AC25" i="4"/>
  <c r="AB25" i="4"/>
  <c r="AC22" i="4"/>
  <c r="AB22" i="4"/>
  <c r="AC21" i="4"/>
  <c r="AB21" i="4"/>
  <c r="AC20" i="4"/>
  <c r="AB20" i="4"/>
  <c r="AC19" i="4"/>
  <c r="AB19" i="4"/>
  <c r="AC18" i="4"/>
  <c r="AB18" i="4"/>
  <c r="AC17" i="4"/>
  <c r="AB17" i="4"/>
  <c r="AC16" i="4"/>
  <c r="AB16" i="4"/>
  <c r="AC15" i="4"/>
  <c r="AB15" i="4"/>
  <c r="AC14" i="4"/>
  <c r="AB14" i="4"/>
  <c r="AC13" i="4"/>
  <c r="AB13" i="4"/>
  <c r="AC12" i="4"/>
  <c r="AB12" i="4"/>
  <c r="AC11" i="4"/>
  <c r="AB11" i="4"/>
  <c r="AC10" i="4"/>
  <c r="AB10" i="4"/>
  <c r="AC9" i="4"/>
  <c r="AB9" i="4"/>
  <c r="AC8" i="4"/>
  <c r="AB8" i="4"/>
  <c r="AC7" i="4"/>
  <c r="AB7" i="4"/>
  <c r="AC6" i="4"/>
  <c r="AB6" i="4"/>
  <c r="AC5" i="4"/>
  <c r="AB5" i="4"/>
  <c r="AC4" i="4"/>
  <c r="AB4" i="4"/>
  <c r="AC3" i="4"/>
  <c r="AB3" i="4"/>
  <c r="G171" i="3"/>
  <c r="F171" i="3"/>
  <c r="G170" i="3"/>
  <c r="F170" i="3"/>
  <c r="G169" i="3"/>
  <c r="F169" i="3"/>
  <c r="G168" i="3"/>
  <c r="F168" i="3"/>
  <c r="G167" i="3"/>
  <c r="F167" i="3"/>
  <c r="G165" i="3"/>
  <c r="F165" i="3"/>
  <c r="G164" i="3"/>
  <c r="F164" i="3"/>
  <c r="U143" i="3"/>
  <c r="T143" i="3"/>
  <c r="N143" i="3"/>
  <c r="M143" i="3"/>
  <c r="G143" i="3"/>
  <c r="F143" i="3"/>
  <c r="U142" i="3"/>
  <c r="T142" i="3"/>
  <c r="N142" i="3"/>
  <c r="M142" i="3"/>
  <c r="G142" i="3"/>
  <c r="F142" i="3"/>
  <c r="U141" i="3"/>
  <c r="T141" i="3"/>
  <c r="N141" i="3"/>
  <c r="M141" i="3"/>
  <c r="G141" i="3"/>
  <c r="F141" i="3"/>
  <c r="U140" i="3"/>
  <c r="T140" i="3"/>
  <c r="N140" i="3"/>
  <c r="M140" i="3"/>
  <c r="G140" i="3"/>
  <c r="F140" i="3"/>
  <c r="U139" i="3"/>
  <c r="T139" i="3"/>
  <c r="N139" i="3"/>
  <c r="M139" i="3"/>
  <c r="G139" i="3"/>
  <c r="F139" i="3"/>
  <c r="U138" i="3"/>
  <c r="T138" i="3"/>
  <c r="N138" i="3"/>
  <c r="M138" i="3"/>
  <c r="G138" i="3"/>
  <c r="F138" i="3"/>
  <c r="U137" i="3"/>
  <c r="T137" i="3"/>
  <c r="N137" i="3"/>
  <c r="M137" i="3"/>
  <c r="G137" i="3"/>
  <c r="F137" i="3"/>
  <c r="U136" i="3"/>
  <c r="T136" i="3"/>
  <c r="N136" i="3"/>
  <c r="M136" i="3"/>
  <c r="G136" i="3"/>
  <c r="F136" i="3"/>
  <c r="U135" i="3"/>
  <c r="T135" i="3"/>
  <c r="N135" i="3"/>
  <c r="M135" i="3"/>
  <c r="G135" i="3"/>
  <c r="F135" i="3"/>
  <c r="U134" i="3"/>
  <c r="T134" i="3"/>
  <c r="N134" i="3"/>
  <c r="M134" i="3"/>
  <c r="G134" i="3"/>
  <c r="F134" i="3"/>
  <c r="U133" i="3"/>
  <c r="T133" i="3"/>
  <c r="N133" i="3"/>
  <c r="M133" i="3"/>
  <c r="G133" i="3"/>
  <c r="F133" i="3"/>
  <c r="U132" i="3"/>
  <c r="T132" i="3"/>
  <c r="N132" i="3"/>
  <c r="M132" i="3"/>
  <c r="G132" i="3"/>
  <c r="F132" i="3"/>
  <c r="N131" i="3"/>
  <c r="M131" i="3"/>
  <c r="G131" i="3"/>
  <c r="F131" i="3"/>
  <c r="U130" i="3"/>
  <c r="T130" i="3"/>
  <c r="N130" i="3"/>
  <c r="M130" i="3"/>
  <c r="G130" i="3"/>
  <c r="F130" i="3"/>
  <c r="N129" i="3"/>
  <c r="M129" i="3"/>
  <c r="G129" i="3"/>
  <c r="F129" i="3"/>
  <c r="U128" i="3"/>
  <c r="T128" i="3"/>
  <c r="N128" i="3"/>
  <c r="M128" i="3"/>
  <c r="G128" i="3"/>
  <c r="F128" i="3"/>
  <c r="U127" i="3"/>
  <c r="T127" i="3"/>
  <c r="N127" i="3"/>
  <c r="M127" i="3"/>
  <c r="G127" i="3"/>
  <c r="F127" i="3"/>
  <c r="U126" i="3"/>
  <c r="T126" i="3"/>
  <c r="N126" i="3"/>
  <c r="M126" i="3"/>
  <c r="G126" i="3"/>
  <c r="F126" i="3"/>
  <c r="U125" i="3"/>
  <c r="T125" i="3"/>
  <c r="N125" i="3"/>
  <c r="M125" i="3"/>
  <c r="G125" i="3"/>
  <c r="F125" i="3"/>
  <c r="U124" i="3"/>
  <c r="T124" i="3"/>
  <c r="N124" i="3"/>
  <c r="M124" i="3"/>
  <c r="G124" i="3"/>
  <c r="F124" i="3"/>
  <c r="U123" i="3"/>
  <c r="T123" i="3"/>
  <c r="N123" i="3"/>
  <c r="M123" i="3"/>
  <c r="G123" i="3"/>
  <c r="F123" i="3"/>
  <c r="U122" i="3"/>
  <c r="T122" i="3"/>
  <c r="N122" i="3"/>
  <c r="M122" i="3"/>
  <c r="G122" i="3"/>
  <c r="F122" i="3"/>
  <c r="U121" i="3"/>
  <c r="T121" i="3"/>
  <c r="N121" i="3"/>
  <c r="M121" i="3"/>
  <c r="G121" i="3"/>
  <c r="F121" i="3"/>
  <c r="U120" i="3"/>
  <c r="T120" i="3"/>
  <c r="U119" i="3"/>
  <c r="T119" i="3"/>
  <c r="N119" i="3"/>
  <c r="M119" i="3"/>
  <c r="G119" i="3"/>
  <c r="F119" i="3"/>
  <c r="U115" i="3"/>
  <c r="T115" i="3"/>
  <c r="N115" i="3"/>
  <c r="M115" i="3"/>
  <c r="G115" i="3"/>
  <c r="F115" i="3"/>
  <c r="U114" i="3"/>
  <c r="T114" i="3"/>
  <c r="N114" i="3"/>
  <c r="M114" i="3"/>
  <c r="G114" i="3"/>
  <c r="F114" i="3"/>
  <c r="U113" i="3"/>
  <c r="T113" i="3"/>
  <c r="N113" i="3"/>
  <c r="M113" i="3"/>
  <c r="G113" i="3"/>
  <c r="F113" i="3"/>
  <c r="U112" i="3"/>
  <c r="T112" i="3"/>
  <c r="N112" i="3"/>
  <c r="M112" i="3"/>
  <c r="G112" i="3"/>
  <c r="F112" i="3"/>
  <c r="U111" i="3"/>
  <c r="T111" i="3"/>
  <c r="N111" i="3"/>
  <c r="M111" i="3"/>
  <c r="G111" i="3"/>
  <c r="F111" i="3"/>
  <c r="U110" i="3"/>
  <c r="T110" i="3"/>
  <c r="N110" i="3"/>
  <c r="M110" i="3"/>
  <c r="G110" i="3"/>
  <c r="F110" i="3"/>
  <c r="U109" i="3"/>
  <c r="T109" i="3"/>
  <c r="N109" i="3"/>
  <c r="M109" i="3"/>
  <c r="G109" i="3"/>
  <c r="F109" i="3"/>
  <c r="U108" i="3"/>
  <c r="T108" i="3"/>
  <c r="N108" i="3"/>
  <c r="M108" i="3"/>
  <c r="G108" i="3"/>
  <c r="F108" i="3"/>
  <c r="U107" i="3"/>
  <c r="T107" i="3"/>
  <c r="N107" i="3"/>
  <c r="M107" i="3"/>
  <c r="G107" i="3"/>
  <c r="F107" i="3"/>
  <c r="U106" i="3"/>
  <c r="T106" i="3"/>
  <c r="N106" i="3"/>
  <c r="M106" i="3"/>
  <c r="G106" i="3"/>
  <c r="F106" i="3"/>
  <c r="U105" i="3"/>
  <c r="T105" i="3"/>
  <c r="N105" i="3"/>
  <c r="M105" i="3"/>
  <c r="G105" i="3"/>
  <c r="F105" i="3"/>
  <c r="U104" i="3"/>
  <c r="T104" i="3"/>
  <c r="N104" i="3"/>
  <c r="M104" i="3"/>
  <c r="G104" i="3"/>
  <c r="F104" i="3"/>
  <c r="U103" i="3"/>
  <c r="T103" i="3"/>
  <c r="N103" i="3"/>
  <c r="M103" i="3"/>
  <c r="G103" i="3"/>
  <c r="F103" i="3"/>
  <c r="U102" i="3"/>
  <c r="T102" i="3"/>
  <c r="N102" i="3"/>
  <c r="M102" i="3"/>
  <c r="G102" i="3"/>
  <c r="F102" i="3"/>
  <c r="U101" i="3"/>
  <c r="T101" i="3"/>
  <c r="N101" i="3"/>
  <c r="M101" i="3"/>
  <c r="G101" i="3"/>
  <c r="F101" i="3"/>
  <c r="U100" i="3"/>
  <c r="T100" i="3"/>
  <c r="N100" i="3"/>
  <c r="M100" i="3"/>
  <c r="G100" i="3"/>
  <c r="F100" i="3"/>
  <c r="U99" i="3"/>
  <c r="T99" i="3"/>
  <c r="N99" i="3"/>
  <c r="M99" i="3"/>
  <c r="G99" i="3"/>
  <c r="F99" i="3"/>
  <c r="U98" i="3"/>
  <c r="T98" i="3"/>
  <c r="N98" i="3"/>
  <c r="M98" i="3"/>
  <c r="G98" i="3"/>
  <c r="F98" i="3"/>
  <c r="U97" i="3"/>
  <c r="T97" i="3"/>
  <c r="N97" i="3"/>
  <c r="M97" i="3"/>
  <c r="G97" i="3"/>
  <c r="F97" i="3"/>
  <c r="U96" i="3"/>
  <c r="T96" i="3"/>
  <c r="N96" i="3"/>
  <c r="M96" i="3"/>
  <c r="G96" i="3"/>
  <c r="F96" i="3"/>
  <c r="U95" i="3"/>
  <c r="T95" i="3"/>
  <c r="N95" i="3"/>
  <c r="M95" i="3"/>
  <c r="G95" i="3"/>
  <c r="F95" i="3"/>
  <c r="U94" i="3"/>
  <c r="T94" i="3"/>
  <c r="N94" i="3"/>
  <c r="M94" i="3"/>
  <c r="G94" i="3"/>
  <c r="F94" i="3"/>
  <c r="U93" i="3"/>
  <c r="T93" i="3"/>
  <c r="N93" i="3"/>
  <c r="M93" i="3"/>
  <c r="G93" i="3"/>
  <c r="F93" i="3"/>
  <c r="U92" i="3"/>
  <c r="T92" i="3"/>
  <c r="N92" i="3"/>
  <c r="M92" i="3"/>
  <c r="G92" i="3"/>
  <c r="F92" i="3"/>
  <c r="U90" i="3"/>
  <c r="T90" i="3"/>
  <c r="N90" i="3"/>
  <c r="M90" i="3"/>
  <c r="G90" i="3"/>
  <c r="F90" i="3"/>
  <c r="U86" i="3"/>
  <c r="T86" i="3"/>
  <c r="N86" i="3"/>
  <c r="M86" i="3"/>
  <c r="G86" i="3"/>
  <c r="F86" i="3"/>
  <c r="U85" i="3"/>
  <c r="T85" i="3"/>
  <c r="N85" i="3"/>
  <c r="M85" i="3"/>
  <c r="G85" i="3"/>
  <c r="F85" i="3"/>
  <c r="U84" i="3"/>
  <c r="T84" i="3"/>
  <c r="N84" i="3"/>
  <c r="M84" i="3"/>
  <c r="G84" i="3"/>
  <c r="F84" i="3"/>
  <c r="U83" i="3"/>
  <c r="T83" i="3"/>
  <c r="N83" i="3"/>
  <c r="M83" i="3"/>
  <c r="G83" i="3"/>
  <c r="F83" i="3"/>
  <c r="U82" i="3"/>
  <c r="T82" i="3"/>
  <c r="N82" i="3"/>
  <c r="M82" i="3"/>
  <c r="G82" i="3"/>
  <c r="F82" i="3"/>
  <c r="U81" i="3"/>
  <c r="T81" i="3"/>
  <c r="N81" i="3"/>
  <c r="M81" i="3"/>
  <c r="G81" i="3"/>
  <c r="F81" i="3"/>
  <c r="U80" i="3"/>
  <c r="T80" i="3"/>
  <c r="N80" i="3"/>
  <c r="M80" i="3"/>
  <c r="G80" i="3"/>
  <c r="F80" i="3"/>
  <c r="U79" i="3"/>
  <c r="T79" i="3"/>
  <c r="N79" i="3"/>
  <c r="M79" i="3"/>
  <c r="G79" i="3"/>
  <c r="F79" i="3"/>
  <c r="U78" i="3"/>
  <c r="T78" i="3"/>
  <c r="N78" i="3"/>
  <c r="M78" i="3"/>
  <c r="G78" i="3"/>
  <c r="F78" i="3"/>
  <c r="U77" i="3"/>
  <c r="T77" i="3"/>
  <c r="N77" i="3"/>
  <c r="M77" i="3"/>
  <c r="G77" i="3"/>
  <c r="F77" i="3"/>
  <c r="U76" i="3"/>
  <c r="T76" i="3"/>
  <c r="N76" i="3"/>
  <c r="M76" i="3"/>
  <c r="G76" i="3"/>
  <c r="F76" i="3"/>
  <c r="U75" i="3"/>
  <c r="T75" i="3"/>
  <c r="N75" i="3"/>
  <c r="M75" i="3"/>
  <c r="G75" i="3"/>
  <c r="F75" i="3"/>
  <c r="U74" i="3"/>
  <c r="T74" i="3"/>
  <c r="N74" i="3"/>
  <c r="M74" i="3"/>
  <c r="G74" i="3"/>
  <c r="F74" i="3"/>
  <c r="U73" i="3"/>
  <c r="T73" i="3"/>
  <c r="N73" i="3"/>
  <c r="M73" i="3"/>
  <c r="G73" i="3"/>
  <c r="F73" i="3"/>
  <c r="U72" i="3"/>
  <c r="T72" i="3"/>
  <c r="N72" i="3"/>
  <c r="M72" i="3"/>
  <c r="G72" i="3"/>
  <c r="F72" i="3"/>
  <c r="U71" i="3"/>
  <c r="T71" i="3"/>
  <c r="N71" i="3"/>
  <c r="M71" i="3"/>
  <c r="G71" i="3"/>
  <c r="F71" i="3"/>
  <c r="U70" i="3"/>
  <c r="T70" i="3"/>
  <c r="N70" i="3"/>
  <c r="M70" i="3"/>
  <c r="G70" i="3"/>
  <c r="F70" i="3"/>
  <c r="U69" i="3"/>
  <c r="T69" i="3"/>
  <c r="N69" i="3"/>
  <c r="M69" i="3"/>
  <c r="G69" i="3"/>
  <c r="F69" i="3"/>
  <c r="U68" i="3"/>
  <c r="T68" i="3"/>
  <c r="N68" i="3"/>
  <c r="M68" i="3"/>
  <c r="G68" i="3"/>
  <c r="F68" i="3"/>
  <c r="U67" i="3"/>
  <c r="T67" i="3"/>
  <c r="N67" i="3"/>
  <c r="M67" i="3"/>
  <c r="G67" i="3"/>
  <c r="F67" i="3"/>
  <c r="U66" i="3"/>
  <c r="T66" i="3"/>
  <c r="N66" i="3"/>
  <c r="M66" i="3"/>
  <c r="G66" i="3"/>
  <c r="F66" i="3"/>
  <c r="U65" i="3"/>
  <c r="T65" i="3"/>
  <c r="N65" i="3"/>
  <c r="M65" i="3"/>
  <c r="G65" i="3"/>
  <c r="F65" i="3"/>
  <c r="U64" i="3"/>
  <c r="T64" i="3"/>
  <c r="N64" i="3"/>
  <c r="M64" i="3"/>
  <c r="G64" i="3"/>
  <c r="F64" i="3"/>
  <c r="U63" i="3"/>
  <c r="T63" i="3"/>
  <c r="N63" i="3"/>
  <c r="M63" i="3"/>
  <c r="G63" i="3"/>
  <c r="F63" i="3"/>
  <c r="U61" i="3"/>
  <c r="T61" i="3"/>
  <c r="N61" i="3"/>
  <c r="M61" i="3"/>
  <c r="G61" i="3"/>
  <c r="F61" i="3"/>
  <c r="U57" i="3"/>
  <c r="T57" i="3"/>
  <c r="N57" i="3"/>
  <c r="M57" i="3"/>
  <c r="G57" i="3"/>
  <c r="F57" i="3"/>
  <c r="U56" i="3"/>
  <c r="T56" i="3"/>
  <c r="N56" i="3"/>
  <c r="M56" i="3"/>
  <c r="G56" i="3"/>
  <c r="F56" i="3"/>
  <c r="U55" i="3"/>
  <c r="T55" i="3"/>
  <c r="N55" i="3"/>
  <c r="M55" i="3"/>
  <c r="G55" i="3"/>
  <c r="F55" i="3"/>
  <c r="U54" i="3"/>
  <c r="T54" i="3"/>
  <c r="N54" i="3"/>
  <c r="M54" i="3"/>
  <c r="G54" i="3"/>
  <c r="F54" i="3"/>
  <c r="U53" i="3"/>
  <c r="T53" i="3"/>
  <c r="N53" i="3"/>
  <c r="M53" i="3"/>
  <c r="G53" i="3"/>
  <c r="F53" i="3"/>
  <c r="U52" i="3"/>
  <c r="T52" i="3"/>
  <c r="N52" i="3"/>
  <c r="M52" i="3"/>
  <c r="G52" i="3"/>
  <c r="F52" i="3"/>
  <c r="U51" i="3"/>
  <c r="T51" i="3"/>
  <c r="N51" i="3"/>
  <c r="M51" i="3"/>
  <c r="G51" i="3"/>
  <c r="F51" i="3"/>
  <c r="U50" i="3"/>
  <c r="T50" i="3"/>
  <c r="N50" i="3"/>
  <c r="M50" i="3"/>
  <c r="G50" i="3"/>
  <c r="F50" i="3"/>
  <c r="U49" i="3"/>
  <c r="T49" i="3"/>
  <c r="N49" i="3"/>
  <c r="M49" i="3"/>
  <c r="G49" i="3"/>
  <c r="F49" i="3"/>
  <c r="U48" i="3"/>
  <c r="T48" i="3"/>
  <c r="N48" i="3"/>
  <c r="M48" i="3"/>
  <c r="G48" i="3"/>
  <c r="F48" i="3"/>
  <c r="U47" i="3"/>
  <c r="T47" i="3"/>
  <c r="N47" i="3"/>
  <c r="M47" i="3"/>
  <c r="G47" i="3"/>
  <c r="F47" i="3"/>
  <c r="U46" i="3"/>
  <c r="T46" i="3"/>
  <c r="N46" i="3"/>
  <c r="M46" i="3"/>
  <c r="G46" i="3"/>
  <c r="F46" i="3"/>
  <c r="U45" i="3"/>
  <c r="T45" i="3"/>
  <c r="N45" i="3"/>
  <c r="M45" i="3"/>
  <c r="G45" i="3"/>
  <c r="F45" i="3"/>
  <c r="U44" i="3"/>
  <c r="T44" i="3"/>
  <c r="N44" i="3"/>
  <c r="M44" i="3"/>
  <c r="G44" i="3"/>
  <c r="F44" i="3"/>
  <c r="U43" i="3"/>
  <c r="T43" i="3"/>
  <c r="N43" i="3"/>
  <c r="M43" i="3"/>
  <c r="G43" i="3"/>
  <c r="F43" i="3"/>
  <c r="U42" i="3"/>
  <c r="T42" i="3"/>
  <c r="N42" i="3"/>
  <c r="M42" i="3"/>
  <c r="G42" i="3"/>
  <c r="F42" i="3"/>
  <c r="U41" i="3"/>
  <c r="T41" i="3"/>
  <c r="N41" i="3"/>
  <c r="M41" i="3"/>
  <c r="G41" i="3"/>
  <c r="F41" i="3"/>
  <c r="U40" i="3"/>
  <c r="T40" i="3"/>
  <c r="N40" i="3"/>
  <c r="M40" i="3"/>
  <c r="G40" i="3"/>
  <c r="F40" i="3"/>
  <c r="U39" i="3"/>
  <c r="T39" i="3"/>
  <c r="N39" i="3"/>
  <c r="M39" i="3"/>
  <c r="G39" i="3"/>
  <c r="F39" i="3"/>
  <c r="U38" i="3"/>
  <c r="T38" i="3"/>
  <c r="N38" i="3"/>
  <c r="M38" i="3"/>
  <c r="G38" i="3"/>
  <c r="F38" i="3"/>
  <c r="U37" i="3"/>
  <c r="T37" i="3"/>
  <c r="N37" i="3"/>
  <c r="M37" i="3"/>
  <c r="G37" i="3"/>
  <c r="F37" i="3"/>
  <c r="U36" i="3"/>
  <c r="T36" i="3"/>
  <c r="N36" i="3"/>
  <c r="M36" i="3"/>
  <c r="G36" i="3"/>
  <c r="F36" i="3"/>
  <c r="U35" i="3"/>
  <c r="T35" i="3"/>
  <c r="N35" i="3"/>
  <c r="M35" i="3"/>
  <c r="G35" i="3"/>
  <c r="F35" i="3"/>
  <c r="U34" i="3"/>
  <c r="T34" i="3"/>
  <c r="N34" i="3"/>
  <c r="M34" i="3"/>
  <c r="G34" i="3"/>
  <c r="F34" i="3"/>
  <c r="U32" i="3"/>
  <c r="T32" i="3"/>
  <c r="N32" i="3"/>
  <c r="M32" i="3"/>
  <c r="G32" i="3"/>
  <c r="F32" i="3"/>
  <c r="U28" i="3"/>
  <c r="T28" i="3"/>
  <c r="N28" i="3"/>
  <c r="M28" i="3"/>
  <c r="G28" i="3"/>
  <c r="F28" i="3"/>
  <c r="U27" i="3"/>
  <c r="T27" i="3"/>
  <c r="N27" i="3"/>
  <c r="M27" i="3"/>
  <c r="G27" i="3"/>
  <c r="F27" i="3"/>
  <c r="U26" i="3"/>
  <c r="T26" i="3"/>
  <c r="N26" i="3"/>
  <c r="M26" i="3"/>
  <c r="G26" i="3"/>
  <c r="F26" i="3"/>
  <c r="U25" i="3"/>
  <c r="T25" i="3"/>
  <c r="N25" i="3"/>
  <c r="M25" i="3"/>
  <c r="G25" i="3"/>
  <c r="F25" i="3"/>
  <c r="U24" i="3"/>
  <c r="T24" i="3"/>
  <c r="N24" i="3"/>
  <c r="M24" i="3"/>
  <c r="G24" i="3"/>
  <c r="F24" i="3"/>
  <c r="U23" i="3"/>
  <c r="T23" i="3"/>
  <c r="N23" i="3"/>
  <c r="M23" i="3"/>
  <c r="G23" i="3"/>
  <c r="F23" i="3"/>
  <c r="U22" i="3"/>
  <c r="T22" i="3"/>
  <c r="N22" i="3"/>
  <c r="M22" i="3"/>
  <c r="G22" i="3"/>
  <c r="F22" i="3"/>
  <c r="U21" i="3"/>
  <c r="T21" i="3"/>
  <c r="N21" i="3"/>
  <c r="M21" i="3"/>
  <c r="G21" i="3"/>
  <c r="F21" i="3"/>
  <c r="U20" i="3"/>
  <c r="T20" i="3"/>
  <c r="N20" i="3"/>
  <c r="M20" i="3"/>
  <c r="G20" i="3"/>
  <c r="F20" i="3"/>
  <c r="U19" i="3"/>
  <c r="T19" i="3"/>
  <c r="N19" i="3"/>
  <c r="M19" i="3"/>
  <c r="G19" i="3"/>
  <c r="F19" i="3"/>
  <c r="U18" i="3"/>
  <c r="T18" i="3"/>
  <c r="N18" i="3"/>
  <c r="M18" i="3"/>
  <c r="G18" i="3"/>
  <c r="F18" i="3"/>
  <c r="U17" i="3"/>
  <c r="T17" i="3"/>
  <c r="N17" i="3"/>
  <c r="M17" i="3"/>
  <c r="G17" i="3"/>
  <c r="F17" i="3"/>
  <c r="U16" i="3"/>
  <c r="T16" i="3"/>
  <c r="N16" i="3"/>
  <c r="M16" i="3"/>
  <c r="G16" i="3"/>
  <c r="F16" i="3"/>
  <c r="U15" i="3"/>
  <c r="T15" i="3"/>
  <c r="N15" i="3"/>
  <c r="M15" i="3"/>
  <c r="G15" i="3"/>
  <c r="F15" i="3"/>
  <c r="U14" i="3"/>
  <c r="T14" i="3"/>
  <c r="N14" i="3"/>
  <c r="M14" i="3"/>
  <c r="G14" i="3"/>
  <c r="F14" i="3"/>
  <c r="U13" i="3"/>
  <c r="T13" i="3"/>
  <c r="N13" i="3"/>
  <c r="M13" i="3"/>
  <c r="G13" i="3"/>
  <c r="F13" i="3"/>
  <c r="U12" i="3"/>
  <c r="T12" i="3"/>
  <c r="N12" i="3"/>
  <c r="M12" i="3"/>
  <c r="G12" i="3"/>
  <c r="F12" i="3"/>
  <c r="U11" i="3"/>
  <c r="T11" i="3"/>
  <c r="N11" i="3"/>
  <c r="M11" i="3"/>
  <c r="G11" i="3"/>
  <c r="F11" i="3"/>
  <c r="U10" i="3"/>
  <c r="T10" i="3"/>
  <c r="N10" i="3"/>
  <c r="M10" i="3"/>
  <c r="G10" i="3"/>
  <c r="F10" i="3"/>
  <c r="U9" i="3"/>
  <c r="T9" i="3"/>
  <c r="N9" i="3"/>
  <c r="M9" i="3"/>
  <c r="G9" i="3"/>
  <c r="F9" i="3"/>
  <c r="U8" i="3"/>
  <c r="T8" i="3"/>
  <c r="N8" i="3"/>
  <c r="M8" i="3"/>
  <c r="G8" i="3"/>
  <c r="F8" i="3"/>
  <c r="U7" i="3"/>
  <c r="T7" i="3"/>
  <c r="N7" i="3"/>
  <c r="M7" i="3"/>
  <c r="G7" i="3"/>
  <c r="F7" i="3"/>
  <c r="U6" i="3"/>
  <c r="T6" i="3"/>
  <c r="N6" i="3"/>
  <c r="M6" i="3"/>
  <c r="G6" i="3"/>
  <c r="F6" i="3"/>
  <c r="U5" i="3"/>
  <c r="T5" i="3"/>
  <c r="N5" i="3"/>
  <c r="M5" i="3"/>
  <c r="G5" i="3"/>
  <c r="F5" i="3"/>
  <c r="U3" i="3"/>
  <c r="T3" i="3"/>
  <c r="N3" i="3"/>
  <c r="M3" i="3"/>
  <c r="G3" i="3"/>
  <c r="F3" i="3"/>
  <c r="Q44" i="2" l="1"/>
  <c r="P44" i="2"/>
  <c r="O44" i="2"/>
  <c r="N44" i="2"/>
  <c r="M44" i="2"/>
  <c r="J44" i="2"/>
  <c r="I44" i="2"/>
  <c r="H44" i="2"/>
  <c r="Q43" i="2"/>
  <c r="P43" i="2"/>
  <c r="O43" i="2"/>
  <c r="N43" i="2"/>
  <c r="M43" i="2"/>
  <c r="J43" i="2"/>
  <c r="I43" i="2"/>
  <c r="H43" i="2"/>
  <c r="Q42" i="2"/>
  <c r="P42" i="2"/>
  <c r="O42" i="2"/>
  <c r="N42" i="2"/>
  <c r="M42" i="2"/>
  <c r="J42" i="2"/>
  <c r="I42" i="2"/>
  <c r="H42" i="2"/>
  <c r="Q41" i="2"/>
  <c r="P41" i="2"/>
  <c r="O41" i="2"/>
  <c r="N41" i="2"/>
  <c r="M41" i="2"/>
  <c r="J41" i="2"/>
  <c r="I41" i="2"/>
  <c r="H41" i="2"/>
  <c r="Q40" i="2"/>
  <c r="P40" i="2"/>
  <c r="O40" i="2"/>
  <c r="N40" i="2"/>
  <c r="M40" i="2"/>
  <c r="J40" i="2"/>
  <c r="I40" i="2"/>
  <c r="H40" i="2"/>
  <c r="Q39" i="2"/>
  <c r="P39" i="2"/>
  <c r="O39" i="2"/>
  <c r="N39" i="2"/>
  <c r="M39" i="2"/>
  <c r="J39" i="2"/>
  <c r="I39" i="2"/>
  <c r="H39" i="2"/>
  <c r="Q38" i="2"/>
  <c r="P38" i="2"/>
  <c r="O38" i="2"/>
  <c r="N38" i="2"/>
  <c r="M38" i="2"/>
  <c r="J38" i="2"/>
  <c r="I38" i="2"/>
  <c r="H38" i="2"/>
  <c r="Q37" i="2"/>
  <c r="P37" i="2"/>
  <c r="O37" i="2"/>
  <c r="N37" i="2"/>
  <c r="M37" i="2"/>
  <c r="J37" i="2"/>
  <c r="I37" i="2"/>
  <c r="H37" i="2"/>
  <c r="Q36" i="2"/>
  <c r="P36" i="2"/>
  <c r="O36" i="2"/>
  <c r="N36" i="2"/>
  <c r="M36" i="2"/>
  <c r="J36" i="2"/>
  <c r="I36" i="2"/>
  <c r="H36" i="2"/>
  <c r="J35" i="2"/>
  <c r="I35" i="2"/>
  <c r="H35" i="2"/>
  <c r="Q34" i="2"/>
  <c r="P34" i="2"/>
  <c r="O34" i="2"/>
  <c r="N34" i="2"/>
  <c r="M34" i="2"/>
  <c r="J34" i="2"/>
  <c r="I34" i="2"/>
  <c r="H34" i="2"/>
  <c r="J33" i="2"/>
  <c r="I33" i="2"/>
  <c r="H33" i="2"/>
  <c r="Q29" i="2"/>
  <c r="P29" i="2"/>
  <c r="O29" i="2"/>
  <c r="N29" i="2"/>
  <c r="M29" i="2"/>
  <c r="J29" i="2"/>
  <c r="I29" i="2"/>
  <c r="H29" i="2"/>
  <c r="Q28" i="2"/>
  <c r="P28" i="2"/>
  <c r="O28" i="2"/>
  <c r="N28" i="2"/>
  <c r="M28" i="2"/>
  <c r="J28" i="2"/>
  <c r="I28" i="2"/>
  <c r="H28" i="2"/>
  <c r="Q27" i="2"/>
  <c r="P27" i="2"/>
  <c r="O27" i="2"/>
  <c r="N27" i="2"/>
  <c r="M27" i="2"/>
  <c r="J27" i="2"/>
  <c r="I27" i="2"/>
  <c r="H27" i="2"/>
  <c r="Q26" i="2"/>
  <c r="P26" i="2"/>
  <c r="O26" i="2"/>
  <c r="N26" i="2"/>
  <c r="M26" i="2"/>
  <c r="J26" i="2"/>
  <c r="I26" i="2"/>
  <c r="H26" i="2"/>
  <c r="Q25" i="2"/>
  <c r="P25" i="2"/>
  <c r="O25" i="2"/>
  <c r="N25" i="2"/>
  <c r="M25" i="2"/>
  <c r="J25" i="2"/>
  <c r="I25" i="2"/>
  <c r="H25" i="2"/>
  <c r="Q24" i="2"/>
  <c r="P24" i="2"/>
  <c r="O24" i="2"/>
  <c r="N24" i="2"/>
  <c r="M24" i="2"/>
  <c r="J24" i="2"/>
  <c r="I24" i="2"/>
  <c r="H24" i="2"/>
  <c r="Q23" i="2"/>
  <c r="P23" i="2"/>
  <c r="O23" i="2"/>
  <c r="N23" i="2"/>
  <c r="M23" i="2"/>
  <c r="J23" i="2"/>
  <c r="I23" i="2"/>
  <c r="H23" i="2"/>
  <c r="Q22" i="2"/>
  <c r="P22" i="2"/>
  <c r="O22" i="2"/>
  <c r="N22" i="2"/>
  <c r="M22" i="2"/>
  <c r="J22" i="2"/>
  <c r="I22" i="2"/>
  <c r="H22" i="2"/>
  <c r="Q21" i="2"/>
  <c r="P21" i="2"/>
  <c r="O21" i="2"/>
  <c r="N21" i="2"/>
  <c r="M21" i="2"/>
  <c r="J21" i="2"/>
  <c r="I21" i="2"/>
  <c r="H21" i="2"/>
  <c r="J20" i="2"/>
  <c r="I20" i="2"/>
  <c r="H20" i="2"/>
  <c r="Q19" i="2"/>
  <c r="P19" i="2"/>
  <c r="O19" i="2"/>
  <c r="N19" i="2"/>
  <c r="M19" i="2"/>
  <c r="J19" i="2"/>
  <c r="I19" i="2"/>
  <c r="H19" i="2"/>
  <c r="J18" i="2"/>
  <c r="I18" i="2"/>
  <c r="H18" i="2"/>
  <c r="Q14" i="2"/>
  <c r="P14" i="2"/>
  <c r="O14" i="2"/>
  <c r="N14" i="2"/>
  <c r="M14" i="2"/>
  <c r="J14" i="2"/>
  <c r="I14" i="2"/>
  <c r="H14" i="2"/>
  <c r="Q13" i="2"/>
  <c r="P13" i="2"/>
  <c r="O13" i="2"/>
  <c r="N13" i="2"/>
  <c r="M13" i="2"/>
  <c r="J13" i="2"/>
  <c r="I13" i="2"/>
  <c r="H13" i="2"/>
  <c r="Q12" i="2"/>
  <c r="P12" i="2"/>
  <c r="O12" i="2"/>
  <c r="N12" i="2"/>
  <c r="M12" i="2"/>
  <c r="J12" i="2"/>
  <c r="I12" i="2"/>
  <c r="H12" i="2"/>
  <c r="Q11" i="2"/>
  <c r="P11" i="2"/>
  <c r="O11" i="2"/>
  <c r="N11" i="2"/>
  <c r="M11" i="2"/>
  <c r="J11" i="2"/>
  <c r="I11" i="2"/>
  <c r="H11" i="2"/>
  <c r="Q10" i="2"/>
  <c r="P10" i="2"/>
  <c r="O10" i="2"/>
  <c r="N10" i="2"/>
  <c r="M10" i="2"/>
  <c r="J10" i="2"/>
  <c r="I10" i="2"/>
  <c r="H10" i="2"/>
  <c r="Q9" i="2"/>
  <c r="P9" i="2"/>
  <c r="O9" i="2"/>
  <c r="N9" i="2"/>
  <c r="M9" i="2"/>
  <c r="J9" i="2"/>
  <c r="I9" i="2"/>
  <c r="H9" i="2"/>
  <c r="Q8" i="2"/>
  <c r="P8" i="2"/>
  <c r="O8" i="2"/>
  <c r="N8" i="2"/>
  <c r="M8" i="2"/>
  <c r="J8" i="2"/>
  <c r="I8" i="2"/>
  <c r="H8" i="2"/>
  <c r="Q7" i="2"/>
  <c r="P7" i="2"/>
  <c r="O7" i="2"/>
  <c r="N7" i="2"/>
  <c r="M7" i="2"/>
  <c r="J7" i="2"/>
  <c r="I7" i="2"/>
  <c r="H7" i="2"/>
  <c r="Q6" i="2"/>
  <c r="P6" i="2"/>
  <c r="O6" i="2"/>
  <c r="N6" i="2"/>
  <c r="M6" i="2"/>
  <c r="J6" i="2"/>
  <c r="I6" i="2"/>
  <c r="H6" i="2"/>
  <c r="J5" i="2"/>
  <c r="I5" i="2"/>
  <c r="H5" i="2"/>
  <c r="Q4" i="2"/>
  <c r="P4" i="2"/>
  <c r="O4" i="2"/>
  <c r="N4" i="2"/>
  <c r="M4" i="2"/>
  <c r="J4" i="2"/>
  <c r="I4" i="2"/>
  <c r="H4" i="2"/>
  <c r="J3" i="2"/>
  <c r="I3" i="2"/>
  <c r="H3" i="2"/>
  <c r="D4" i="1" l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E3" i="1"/>
  <c r="D3" i="1"/>
</calcChain>
</file>

<file path=xl/sharedStrings.xml><?xml version="1.0" encoding="utf-8"?>
<sst xmlns="http://schemas.openxmlformats.org/spreadsheetml/2006/main" count="332" uniqueCount="107">
  <si>
    <t>Time</t>
    <phoneticPr fontId="1"/>
  </si>
  <si>
    <t>PAPS</t>
    <phoneticPr fontId="1"/>
  </si>
  <si>
    <t>1 copy Exp.1</t>
    <phoneticPr fontId="1"/>
  </si>
  <si>
    <t>2 ccopy Exp.1</t>
    <phoneticPr fontId="1"/>
  </si>
  <si>
    <t>1 copy Exp.2</t>
    <phoneticPr fontId="1"/>
  </si>
  <si>
    <t>2 ccopy Exp.2</t>
    <phoneticPr fontId="1"/>
  </si>
  <si>
    <t>Ave</t>
    <phoneticPr fontId="1"/>
  </si>
  <si>
    <t>STD dev</t>
    <phoneticPr fontId="1"/>
  </si>
  <si>
    <t>NST 100 ave</t>
    <phoneticPr fontId="1"/>
  </si>
  <si>
    <t>Dev</t>
    <phoneticPr fontId="1"/>
  </si>
  <si>
    <t>amine</t>
    <phoneticPr fontId="1"/>
  </si>
  <si>
    <t>0S</t>
    <phoneticPr fontId="1"/>
  </si>
  <si>
    <t>NS</t>
    <phoneticPr fontId="1"/>
  </si>
  <si>
    <t>NST 50 ave</t>
    <phoneticPr fontId="1"/>
  </si>
  <si>
    <t>NST 25 ave</t>
    <phoneticPr fontId="1"/>
  </si>
  <si>
    <t>NST 100 Exp.1</t>
    <phoneticPr fontId="1"/>
  </si>
  <si>
    <t>NST 100 Exp.2</t>
    <phoneticPr fontId="1"/>
  </si>
  <si>
    <t>NST 50 Exp.1</t>
    <phoneticPr fontId="1"/>
  </si>
  <si>
    <t>NST 50 Exp.2</t>
    <phoneticPr fontId="1"/>
  </si>
  <si>
    <t>NST 25 Exp.1</t>
    <phoneticPr fontId="1"/>
  </si>
  <si>
    <t>NST 25 Exp.2</t>
    <phoneticPr fontId="1"/>
  </si>
  <si>
    <t>Exp.1</t>
    <phoneticPr fontId="1"/>
  </si>
  <si>
    <t>Exp.2</t>
    <phoneticPr fontId="1"/>
  </si>
  <si>
    <t>ave</t>
    <phoneticPr fontId="1"/>
  </si>
  <si>
    <t xml:space="preserve"> dev</t>
    <phoneticPr fontId="1"/>
  </si>
  <si>
    <t>Pot5</t>
    <phoneticPr fontId="1"/>
  </si>
  <si>
    <t>135pot1</t>
    <phoneticPr fontId="1"/>
  </si>
  <si>
    <t>135pot2</t>
    <phoneticPr fontId="1"/>
  </si>
  <si>
    <t>Std</t>
    <phoneticPr fontId="1"/>
  </si>
  <si>
    <t>Age</t>
  </si>
  <si>
    <t>amine</t>
  </si>
  <si>
    <t>0S</t>
  </si>
  <si>
    <t>NS</t>
  </si>
  <si>
    <t>6S</t>
    <phoneticPr fontId="1"/>
  </si>
  <si>
    <t>2S</t>
  </si>
  <si>
    <t>NS6S</t>
  </si>
  <si>
    <t>NS2S</t>
  </si>
  <si>
    <t>2S6S</t>
  </si>
  <si>
    <t>TriS</t>
  </si>
  <si>
    <t>tet1</t>
  </si>
  <si>
    <t>tet2</t>
  </si>
  <si>
    <t>tet3</t>
  </si>
  <si>
    <t>tet4</t>
  </si>
  <si>
    <t>tet5</t>
  </si>
  <si>
    <t>NH2</t>
    <phoneticPr fontId="1"/>
  </si>
  <si>
    <t>Exp. 2</t>
  </si>
  <si>
    <t>Exp. 2</t>
    <phoneticPr fontId="1"/>
  </si>
  <si>
    <t>Exp. 3</t>
  </si>
  <si>
    <t>Exp. 3</t>
    <phoneticPr fontId="1"/>
  </si>
  <si>
    <t>Exp. 4</t>
  </si>
  <si>
    <t>Exp. 4</t>
    <phoneticPr fontId="1"/>
  </si>
  <si>
    <t>6S</t>
  </si>
  <si>
    <t>2S</t>
    <phoneticPr fontId="1"/>
  </si>
  <si>
    <t>NS6S</t>
    <phoneticPr fontId="1"/>
  </si>
  <si>
    <t>NS2S</t>
    <phoneticPr fontId="1"/>
  </si>
  <si>
    <t>2S6S</t>
    <phoneticPr fontId="1"/>
  </si>
  <si>
    <t>TriS</t>
    <phoneticPr fontId="1"/>
  </si>
  <si>
    <t>Tet1</t>
    <phoneticPr fontId="1"/>
  </si>
  <si>
    <t>Tet2</t>
    <phoneticPr fontId="1"/>
  </si>
  <si>
    <t>Tet3</t>
    <phoneticPr fontId="1"/>
  </si>
  <si>
    <t>Tet4</t>
    <phoneticPr fontId="1"/>
  </si>
  <si>
    <t>Tet5</t>
    <phoneticPr fontId="1"/>
  </si>
  <si>
    <t>Activity</t>
    <phoneticPr fontId="1"/>
  </si>
  <si>
    <t>AV</t>
    <phoneticPr fontId="1"/>
  </si>
  <si>
    <t>Exp. 1</t>
    <phoneticPr fontId="1"/>
  </si>
  <si>
    <t>Exp. 5</t>
  </si>
  <si>
    <t>Exp. 6</t>
  </si>
  <si>
    <t>Exp. 7</t>
  </si>
  <si>
    <t>Exp. 8</t>
  </si>
  <si>
    <t>Exp. 9</t>
  </si>
  <si>
    <t>Exp. 10</t>
  </si>
  <si>
    <t>Exp. 11</t>
  </si>
  <si>
    <t>Exp. 12</t>
  </si>
  <si>
    <t>Exp. 13</t>
  </si>
  <si>
    <t>Exp. 14</t>
  </si>
  <si>
    <t>Exp. 15</t>
  </si>
  <si>
    <t>Exp. 16</t>
  </si>
  <si>
    <t>Exp. 17</t>
  </si>
  <si>
    <t>Exp. 18</t>
  </si>
  <si>
    <t>Exp. 19</t>
  </si>
  <si>
    <t>Exp. 20</t>
  </si>
  <si>
    <t>Exp. 21</t>
  </si>
  <si>
    <t>Exp. 22</t>
  </si>
  <si>
    <t>Exp. 23</t>
  </si>
  <si>
    <t>Exp. 24</t>
  </si>
  <si>
    <t>Exp. 25</t>
  </si>
  <si>
    <t>Exp. 26</t>
  </si>
  <si>
    <t>%</t>
  </si>
  <si>
    <t>with Xylene</t>
    <phoneticPr fontId="1"/>
  </si>
  <si>
    <t>Time (h)</t>
    <phoneticPr fontId="1"/>
  </si>
  <si>
    <t>without Xylene</t>
    <phoneticPr fontId="1"/>
  </si>
  <si>
    <t>Batch1</t>
    <phoneticPr fontId="1"/>
  </si>
  <si>
    <t>Batch2</t>
    <phoneticPr fontId="1"/>
  </si>
  <si>
    <t>Batch3</t>
    <phoneticPr fontId="1"/>
  </si>
  <si>
    <t>OD</t>
    <phoneticPr fontId="1"/>
  </si>
  <si>
    <t>Titer</t>
    <phoneticPr fontId="1"/>
  </si>
  <si>
    <t>Control</t>
    <phoneticPr fontId="1"/>
  </si>
  <si>
    <t>KM33(NST) x 0.7</t>
    <phoneticPr fontId="1"/>
  </si>
  <si>
    <t>KM101-1 x 0.6</t>
    <phoneticPr fontId="1"/>
  </si>
  <si>
    <t>KM101-1 x 1.4</t>
    <phoneticPr fontId="1"/>
  </si>
  <si>
    <t>KM34(C5) x 0.6</t>
    <phoneticPr fontId="1"/>
  </si>
  <si>
    <t>KM34(C5) x 1,2</t>
    <phoneticPr fontId="1"/>
  </si>
  <si>
    <t>KM36(6OST) x 0.6</t>
    <phoneticPr fontId="1"/>
  </si>
  <si>
    <t>KM36(6OST) x 1.4</t>
    <phoneticPr fontId="1"/>
  </si>
  <si>
    <t>KM34(2OST) x 1.4</t>
    <phoneticPr fontId="1"/>
  </si>
  <si>
    <t>KM34(2OST) x 0.6</t>
    <phoneticPr fontId="1"/>
  </si>
  <si>
    <t>Control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</si>
</sst>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_ "/>
    <numFmt numFmtId="179" formatCode="0.0"/>
  </numFmts>
  <fonts count="9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Meiryo UI"/>
      <family val="3"/>
      <charset val="128"/>
    </font>
    <font>
      <sz val="11"/>
      <color theme="1"/>
      <name val="Arial Unicode MS"/>
      <family val="3"/>
      <charset val="128"/>
    </font>
    <font>
      <sz val="11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176" fontId="3" fillId="2" borderId="1" xfId="1" applyNumberFormat="1" applyFont="1" applyFill="1" applyBorder="1" applyAlignment="1">
      <alignment horizontal="right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177" fontId="4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6" fillId="3" borderId="1" xfId="0" applyFont="1" applyFill="1" applyBorder="1" applyAlignment="1"/>
    <xf numFmtId="176" fontId="3" fillId="0" borderId="0" xfId="0" applyNumberFormat="1" applyFont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178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3" fillId="4" borderId="1" xfId="0" applyFont="1" applyFill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0" fontId="3" fillId="0" borderId="8" xfId="0" applyFont="1" applyBorder="1">
      <alignment vertical="center"/>
    </xf>
    <xf numFmtId="176" fontId="5" fillId="0" borderId="8" xfId="0" applyNumberFormat="1" applyFont="1" applyBorder="1" applyAlignment="1">
      <alignment horizontal="right" vertical="center"/>
    </xf>
    <xf numFmtId="176" fontId="3" fillId="0" borderId="8" xfId="0" applyNumberFormat="1" applyFont="1" applyBorder="1">
      <alignment vertical="center"/>
    </xf>
  </cellXfs>
  <cellStyles count="2">
    <cellStyle name="標準" xfId="0" builtinId="0"/>
    <cellStyle name="標準 2" xfId="1" xr:uid="{77A7CFFA-FB91-4E4F-A2B9-EA3DC9938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9C91D-5ED2-43BE-A277-CBB74A20EA97}">
  <dimension ref="A1:E31"/>
  <sheetViews>
    <sheetView tabSelected="1" workbookViewId="0">
      <selection activeCell="H11" sqref="H11"/>
    </sheetView>
  </sheetViews>
  <sheetFormatPr defaultRowHeight="12"/>
  <cols>
    <col min="2" max="3" width="15.28515625" style="5" bestFit="1" customWidth="1"/>
    <col min="4" max="5" width="9.140625" style="5"/>
  </cols>
  <sheetData>
    <row r="1" spans="1:5">
      <c r="B1" s="5" t="s">
        <v>2</v>
      </c>
      <c r="C1" s="5" t="s">
        <v>4</v>
      </c>
      <c r="D1" s="5" t="s">
        <v>6</v>
      </c>
      <c r="E1" s="5" t="s">
        <v>7</v>
      </c>
    </row>
    <row r="2" spans="1:5">
      <c r="A2" s="2" t="s">
        <v>0</v>
      </c>
      <c r="B2" s="6" t="s">
        <v>1</v>
      </c>
      <c r="C2" s="6" t="s">
        <v>1</v>
      </c>
      <c r="D2" s="6"/>
      <c r="E2" s="6"/>
    </row>
    <row r="3" spans="1:5" ht="14.25">
      <c r="A3" s="1">
        <v>0.5</v>
      </c>
      <c r="B3" s="7">
        <v>0.82241072047276376</v>
      </c>
      <c r="C3" s="6">
        <v>0.417180996531337</v>
      </c>
      <c r="D3" s="6">
        <f>AVERAGE(B3:C3)</f>
        <v>0.61979585850205043</v>
      </c>
      <c r="E3" s="6">
        <f>_xlfn.STDEV.P(B3:C3)</f>
        <v>0.2026148619707131</v>
      </c>
    </row>
    <row r="4" spans="1:5" ht="14.25">
      <c r="A4" s="1">
        <v>3</v>
      </c>
      <c r="B4" s="7">
        <v>5.3710826943238521</v>
      </c>
      <c r="C4" s="6">
        <v>3.2568767772960872</v>
      </c>
      <c r="D4" s="6">
        <f t="shared" ref="D4:D31" si="0">AVERAGE(B4:C4)</f>
        <v>4.3139797358099692</v>
      </c>
      <c r="E4" s="6">
        <f t="shared" ref="E4:E31" si="1">_xlfn.STDEV.P(B4:C4)</f>
        <v>1.057102958513884</v>
      </c>
    </row>
    <row r="5" spans="1:5" ht="14.25">
      <c r="A5" s="1">
        <v>5</v>
      </c>
      <c r="B5" s="7">
        <v>4.2211180225965554</v>
      </c>
      <c r="C5" s="6">
        <v>5.3472613748976929</v>
      </c>
      <c r="D5" s="6">
        <f t="shared" si="0"/>
        <v>4.7841896987471237</v>
      </c>
      <c r="E5" s="6">
        <f t="shared" si="1"/>
        <v>0.56307167615057285</v>
      </c>
    </row>
    <row r="6" spans="1:5" ht="14.25">
      <c r="A6" s="1">
        <v>7</v>
      </c>
      <c r="B6" s="7">
        <v>6.5598846481986364</v>
      </c>
      <c r="C6" s="6">
        <v>5.8476394430541863</v>
      </c>
      <c r="D6" s="6">
        <f t="shared" si="0"/>
        <v>6.2037620456264113</v>
      </c>
      <c r="E6" s="6">
        <f t="shared" si="1"/>
        <v>0.35612260257222506</v>
      </c>
    </row>
    <row r="7" spans="1:5" ht="14.25">
      <c r="A7" s="1">
        <v>10</v>
      </c>
      <c r="B7" s="7">
        <v>10.421462386684821</v>
      </c>
      <c r="C7" s="6">
        <v>5.4327028261774455</v>
      </c>
      <c r="D7" s="6">
        <f t="shared" si="0"/>
        <v>7.9270826064311333</v>
      </c>
      <c r="E7" s="6">
        <f t="shared" si="1"/>
        <v>2.494379780253686</v>
      </c>
    </row>
    <row r="8" spans="1:5" ht="14.25">
      <c r="A8" s="1">
        <v>15</v>
      </c>
      <c r="B8" s="7">
        <v>12.229920216569031</v>
      </c>
      <c r="C8" s="6">
        <v>6.2205630060941735</v>
      </c>
      <c r="D8" s="6">
        <f t="shared" si="0"/>
        <v>9.2252416113316027</v>
      </c>
      <c r="E8" s="6">
        <f t="shared" si="1"/>
        <v>3.0046786052374279</v>
      </c>
    </row>
    <row r="9" spans="1:5" ht="14.25">
      <c r="A9" s="1">
        <v>18</v>
      </c>
      <c r="B9" s="7">
        <v>12.827900594427886</v>
      </c>
      <c r="C9" s="6">
        <v>6.5705900318955139</v>
      </c>
      <c r="D9" s="6">
        <f t="shared" si="0"/>
        <v>9.6992453131617005</v>
      </c>
      <c r="E9" s="6">
        <f t="shared" si="1"/>
        <v>3.1286552812661848</v>
      </c>
    </row>
    <row r="10" spans="1:5" ht="14.25">
      <c r="A10" s="1">
        <v>21</v>
      </c>
      <c r="B10" s="7">
        <v>12.993630981153192</v>
      </c>
      <c r="C10" s="6">
        <v>6.6537259591357376</v>
      </c>
      <c r="D10" s="6">
        <f t="shared" si="0"/>
        <v>9.8236784701444648</v>
      </c>
      <c r="E10" s="6">
        <f t="shared" si="1"/>
        <v>3.1699525110087263</v>
      </c>
    </row>
    <row r="11" spans="1:5" ht="14.25">
      <c r="A11" s="1">
        <v>24</v>
      </c>
      <c r="B11" s="7">
        <v>11.849172642508103</v>
      </c>
      <c r="C11" s="6">
        <v>6.1103220224517809</v>
      </c>
      <c r="D11" s="6">
        <f t="shared" si="0"/>
        <v>8.9797473324799419</v>
      </c>
      <c r="E11" s="6">
        <f t="shared" si="1"/>
        <v>2.8694253100281601</v>
      </c>
    </row>
    <row r="12" spans="1:5" ht="14.25">
      <c r="A12" s="1">
        <v>27</v>
      </c>
      <c r="B12" s="7">
        <v>11.709284478089064</v>
      </c>
      <c r="C12" s="6">
        <v>6.1046736328305267</v>
      </c>
      <c r="D12" s="6">
        <f t="shared" si="0"/>
        <v>8.9069790554597947</v>
      </c>
      <c r="E12" s="6">
        <f t="shared" si="1"/>
        <v>2.8023054226292698</v>
      </c>
    </row>
    <row r="13" spans="1:5" ht="14.25">
      <c r="A13" s="1">
        <v>30</v>
      </c>
      <c r="B13" s="7">
        <v>11.651578903758022</v>
      </c>
      <c r="C13" s="6">
        <v>6.2501178621328375</v>
      </c>
      <c r="D13" s="6">
        <f t="shared" si="0"/>
        <v>8.9508483829454306</v>
      </c>
      <c r="E13" s="6">
        <f t="shared" si="1"/>
        <v>2.70073052081259</v>
      </c>
    </row>
    <row r="14" spans="1:5" ht="14.25">
      <c r="A14" s="1">
        <v>33</v>
      </c>
      <c r="B14" s="7">
        <v>11.486775719814119</v>
      </c>
      <c r="C14" s="6">
        <v>5.9931211840117076</v>
      </c>
      <c r="D14" s="6">
        <f t="shared" si="0"/>
        <v>8.7399484519129125</v>
      </c>
      <c r="E14" s="6">
        <f t="shared" si="1"/>
        <v>2.746827267901212</v>
      </c>
    </row>
    <row r="15" spans="1:5" ht="14.25">
      <c r="A15" s="1">
        <v>48</v>
      </c>
      <c r="B15" s="7">
        <v>9.9000644078814908</v>
      </c>
      <c r="C15" s="6">
        <v>4.9963903368540947</v>
      </c>
      <c r="D15" s="6">
        <f t="shared" si="0"/>
        <v>7.4482273723677928</v>
      </c>
      <c r="E15" s="6">
        <f t="shared" si="1"/>
        <v>2.4518370355136963</v>
      </c>
    </row>
    <row r="17" spans="1:5">
      <c r="B17" s="5" t="s">
        <v>3</v>
      </c>
      <c r="C17" s="5" t="s">
        <v>5</v>
      </c>
    </row>
    <row r="18" spans="1:5">
      <c r="A18" s="2" t="s">
        <v>0</v>
      </c>
      <c r="B18" s="6" t="s">
        <v>1</v>
      </c>
      <c r="C18" s="6" t="s">
        <v>1</v>
      </c>
      <c r="D18" s="6"/>
      <c r="E18" s="6"/>
    </row>
    <row r="19" spans="1:5" ht="14.25">
      <c r="A19" s="1">
        <v>0.5</v>
      </c>
      <c r="B19" s="6">
        <v>0.82241072047276376</v>
      </c>
      <c r="C19" s="6">
        <v>1.5173918678402294</v>
      </c>
      <c r="D19" s="6">
        <f t="shared" si="0"/>
        <v>1.1699012941564966</v>
      </c>
      <c r="E19" s="6">
        <f t="shared" si="1"/>
        <v>0.34749057368373282</v>
      </c>
    </row>
    <row r="20" spans="1:5" ht="14.25">
      <c r="A20" s="1">
        <v>3</v>
      </c>
      <c r="B20" s="6">
        <v>0.82241072047276376</v>
      </c>
      <c r="C20" s="6">
        <v>0.82241072047276376</v>
      </c>
      <c r="D20" s="6">
        <f t="shared" si="0"/>
        <v>0.82241072047276376</v>
      </c>
      <c r="E20" s="6">
        <f t="shared" si="1"/>
        <v>0</v>
      </c>
    </row>
    <row r="21" spans="1:5" ht="14.25">
      <c r="A21" s="1">
        <v>5</v>
      </c>
      <c r="B21" s="6">
        <v>8.1594431225963113</v>
      </c>
      <c r="C21" s="6">
        <v>7.5454301003240234</v>
      </c>
      <c r="D21" s="6">
        <f t="shared" si="0"/>
        <v>7.8524366114601669</v>
      </c>
      <c r="E21" s="6">
        <f t="shared" si="1"/>
        <v>0.30700651113614397</v>
      </c>
    </row>
    <row r="22" spans="1:5" ht="14.25">
      <c r="A22" s="1">
        <v>7</v>
      </c>
      <c r="B22" s="6">
        <v>8.636764839119186</v>
      </c>
      <c r="C22" s="6">
        <v>8.4924397534148959</v>
      </c>
      <c r="D22" s="6">
        <f t="shared" si="0"/>
        <v>8.5646022962670401</v>
      </c>
      <c r="E22" s="6">
        <f t="shared" si="1"/>
        <v>7.2162542852145073E-2</v>
      </c>
    </row>
    <row r="23" spans="1:5" ht="14.25">
      <c r="A23" s="1">
        <v>10</v>
      </c>
      <c r="B23" s="6">
        <v>8.2114262061415033</v>
      </c>
      <c r="C23" s="6">
        <v>8.120506294137936</v>
      </c>
      <c r="D23" s="6">
        <f t="shared" si="0"/>
        <v>8.1659662501397197</v>
      </c>
      <c r="E23" s="6">
        <f t="shared" si="1"/>
        <v>4.5459956001783652E-2</v>
      </c>
    </row>
    <row r="24" spans="1:5" ht="14.25">
      <c r="A24" s="1">
        <v>15</v>
      </c>
      <c r="B24" s="6">
        <v>24.119691770388478</v>
      </c>
      <c r="C24" s="6">
        <v>22.920568286164865</v>
      </c>
      <c r="D24" s="6">
        <f t="shared" si="0"/>
        <v>23.520130028276672</v>
      </c>
      <c r="E24" s="6">
        <f t="shared" si="1"/>
        <v>0.59956174211180624</v>
      </c>
    </row>
    <row r="25" spans="1:5" ht="14.25">
      <c r="A25" s="1">
        <v>18</v>
      </c>
      <c r="B25" s="6">
        <v>25.949728396292677</v>
      </c>
      <c r="C25" s="6">
        <v>24.996549716107118</v>
      </c>
      <c r="D25" s="6">
        <f t="shared" si="0"/>
        <v>25.473139056199898</v>
      </c>
      <c r="E25" s="6">
        <f t="shared" si="1"/>
        <v>0.47658934009277942</v>
      </c>
    </row>
    <row r="26" spans="1:5" ht="14.25">
      <c r="A26" s="1">
        <v>21</v>
      </c>
      <c r="B26" s="6">
        <v>27.412234354041431</v>
      </c>
      <c r="C26" s="6">
        <v>25.412994597252126</v>
      </c>
      <c r="D26" s="6">
        <f t="shared" si="0"/>
        <v>26.412614475646777</v>
      </c>
      <c r="E26" s="6">
        <f t="shared" si="1"/>
        <v>0.99961987839465216</v>
      </c>
    </row>
    <row r="27" spans="1:5" ht="14.25">
      <c r="A27" s="1">
        <v>24</v>
      </c>
      <c r="B27" s="6">
        <v>26.084983390985002</v>
      </c>
      <c r="C27" s="6">
        <v>24.093027579972315</v>
      </c>
      <c r="D27" s="6">
        <f t="shared" si="0"/>
        <v>25.089005485478658</v>
      </c>
      <c r="E27" s="6">
        <f t="shared" si="1"/>
        <v>0.99597790550634357</v>
      </c>
    </row>
    <row r="28" spans="1:5" ht="14.25">
      <c r="A28" s="1">
        <v>27</v>
      </c>
      <c r="B28" s="6">
        <v>26.333217760173461</v>
      </c>
      <c r="C28" s="6">
        <v>24.552078282176957</v>
      </c>
      <c r="D28" s="6">
        <f t="shared" si="0"/>
        <v>25.442648021175209</v>
      </c>
      <c r="E28" s="6">
        <f t="shared" si="1"/>
        <v>0.89056973899825209</v>
      </c>
    </row>
    <row r="29" spans="1:5" ht="14.25">
      <c r="A29" s="1">
        <v>30</v>
      </c>
      <c r="B29" s="6">
        <v>26.951539715616999</v>
      </c>
      <c r="C29" s="6">
        <v>24.824695809172109</v>
      </c>
      <c r="D29" s="6">
        <f t="shared" si="0"/>
        <v>25.888117762394554</v>
      </c>
      <c r="E29" s="6">
        <f t="shared" si="1"/>
        <v>1.0634219532224449</v>
      </c>
    </row>
    <row r="30" spans="1:5" ht="14.25">
      <c r="A30" s="1">
        <v>33</v>
      </c>
      <c r="B30" s="6">
        <v>27.10853562460705</v>
      </c>
      <c r="C30" s="6">
        <v>24.525593275120393</v>
      </c>
      <c r="D30" s="6">
        <f t="shared" si="0"/>
        <v>25.817064449863722</v>
      </c>
      <c r="E30" s="6">
        <f t="shared" si="1"/>
        <v>1.2914711747433287</v>
      </c>
    </row>
    <row r="31" spans="1:5" ht="14.25">
      <c r="A31" s="1">
        <v>48</v>
      </c>
      <c r="B31" s="6">
        <v>23.357206847518377</v>
      </c>
      <c r="C31" s="6">
        <v>21.610527458170644</v>
      </c>
      <c r="D31" s="6">
        <f t="shared" si="0"/>
        <v>22.48386715284451</v>
      </c>
      <c r="E31" s="6">
        <f t="shared" si="1"/>
        <v>0.87333969467386652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238A-6C0C-48E0-B4C4-1DF84B22C7D7}">
  <dimension ref="A1:Q44"/>
  <sheetViews>
    <sheetView workbookViewId="0">
      <selection activeCell="S16" sqref="S16"/>
    </sheetView>
  </sheetViews>
  <sheetFormatPr defaultRowHeight="12"/>
  <cols>
    <col min="2" max="17" width="9.140625" style="3"/>
  </cols>
  <sheetData>
    <row r="1" spans="1:17" ht="14.25">
      <c r="B1" s="11" t="s">
        <v>15</v>
      </c>
      <c r="C1" s="11"/>
      <c r="D1" s="11"/>
      <c r="E1" s="11" t="s">
        <v>16</v>
      </c>
      <c r="F1" s="11"/>
      <c r="G1" s="11"/>
      <c r="H1" s="27" t="s">
        <v>8</v>
      </c>
      <c r="I1" s="27"/>
      <c r="J1" s="27"/>
      <c r="K1" s="27" t="s">
        <v>1</v>
      </c>
      <c r="L1" s="27"/>
      <c r="M1" s="27" t="s">
        <v>1</v>
      </c>
      <c r="N1" s="27"/>
      <c r="O1" s="27" t="s">
        <v>9</v>
      </c>
      <c r="P1" s="27"/>
      <c r="Q1" s="27"/>
    </row>
    <row r="2" spans="1:17" ht="14.25">
      <c r="A2" s="9" t="s">
        <v>0</v>
      </c>
      <c r="B2" s="12" t="s">
        <v>10</v>
      </c>
      <c r="C2" s="13" t="s">
        <v>11</v>
      </c>
      <c r="D2" s="13" t="s">
        <v>12</v>
      </c>
      <c r="E2" s="13" t="s">
        <v>10</v>
      </c>
      <c r="F2" s="13" t="s">
        <v>11</v>
      </c>
      <c r="G2" s="13" t="s">
        <v>12</v>
      </c>
      <c r="H2" s="13" t="s">
        <v>10</v>
      </c>
      <c r="I2" s="13" t="s">
        <v>11</v>
      </c>
      <c r="J2" s="13" t="s">
        <v>12</v>
      </c>
      <c r="K2" s="13" t="s">
        <v>21</v>
      </c>
      <c r="L2" s="13" t="s">
        <v>22</v>
      </c>
      <c r="M2" s="13" t="s">
        <v>23</v>
      </c>
      <c r="N2" s="13" t="s">
        <v>24</v>
      </c>
      <c r="O2" s="13" t="s">
        <v>10</v>
      </c>
      <c r="P2" s="13" t="s">
        <v>11</v>
      </c>
      <c r="Q2" s="13" t="s">
        <v>12</v>
      </c>
    </row>
    <row r="3" spans="1:17" ht="15.75">
      <c r="A3" s="10">
        <v>0</v>
      </c>
      <c r="B3" s="14">
        <v>82.266000000000005</v>
      </c>
      <c r="C3" s="15">
        <v>16.081</v>
      </c>
      <c r="D3" s="15">
        <v>1.653</v>
      </c>
      <c r="E3" s="15">
        <v>83.26</v>
      </c>
      <c r="F3" s="15">
        <v>16.367999999999999</v>
      </c>
      <c r="G3" s="15">
        <v>0.372</v>
      </c>
      <c r="H3" s="13">
        <f>AVERAGE(B3, E3)</f>
        <v>82.763000000000005</v>
      </c>
      <c r="I3" s="13">
        <f t="shared" ref="I3:J14" si="0">AVERAGE(C3, F3)</f>
        <v>16.224499999999999</v>
      </c>
      <c r="J3" s="13">
        <f t="shared" si="0"/>
        <v>1.0125</v>
      </c>
      <c r="K3" s="13"/>
      <c r="L3" s="13"/>
      <c r="M3" s="13"/>
      <c r="N3" s="13"/>
      <c r="O3" s="13"/>
      <c r="P3" s="13"/>
      <c r="Q3" s="4"/>
    </row>
    <row r="4" spans="1:17" ht="15.75">
      <c r="A4" s="10">
        <v>3</v>
      </c>
      <c r="B4" s="14">
        <v>42.35</v>
      </c>
      <c r="C4" s="15">
        <v>14.195</v>
      </c>
      <c r="D4" s="15">
        <v>43.454000000000001</v>
      </c>
      <c r="E4" s="15">
        <v>40.926000000000002</v>
      </c>
      <c r="F4" s="15">
        <v>14.148</v>
      </c>
      <c r="G4" s="15">
        <v>44.924999999999997</v>
      </c>
      <c r="H4" s="13">
        <f t="shared" ref="H4:H14" si="1">AVERAGE(B4, E4)</f>
        <v>41.638000000000005</v>
      </c>
      <c r="I4" s="13">
        <f t="shared" si="0"/>
        <v>14.1715</v>
      </c>
      <c r="J4" s="13">
        <f t="shared" si="0"/>
        <v>44.189499999999995</v>
      </c>
      <c r="K4" s="16">
        <v>1.0780000000000001</v>
      </c>
      <c r="L4" s="16">
        <v>1.0049999999999999</v>
      </c>
      <c r="M4" s="13">
        <f>AVERAGE(K4,L4)</f>
        <v>1.0415000000000001</v>
      </c>
      <c r="N4" s="13">
        <f>_xlfn.STDEV.P(K4:L4)</f>
        <v>3.6500000000000088E-2</v>
      </c>
      <c r="O4" s="13">
        <f>_xlfn.STDEV.P(B4,E4)</f>
        <v>0.71199999999999974</v>
      </c>
      <c r="P4" s="13">
        <f>_xlfn.STDEV.P(C4,F4)</f>
        <v>2.3500000000000298E-2</v>
      </c>
      <c r="Q4" s="4">
        <f>_xlfn.STDEV.P(D4,G4)</f>
        <v>0.73549999999999827</v>
      </c>
    </row>
    <row r="5" spans="1:17" ht="15.75">
      <c r="A5" s="10">
        <v>5</v>
      </c>
      <c r="B5" s="14">
        <v>14.817</v>
      </c>
      <c r="C5" s="15">
        <v>13.048999999999999</v>
      </c>
      <c r="D5" s="15">
        <v>72.135000000000005</v>
      </c>
      <c r="E5" s="15">
        <v>13.637</v>
      </c>
      <c r="F5" s="15">
        <v>13.920999999999999</v>
      </c>
      <c r="G5" s="15">
        <v>72.441999999999993</v>
      </c>
      <c r="H5" s="13">
        <f t="shared" si="1"/>
        <v>14.227</v>
      </c>
      <c r="I5" s="13">
        <f t="shared" si="0"/>
        <v>13.484999999999999</v>
      </c>
      <c r="J5" s="13">
        <f t="shared" si="0"/>
        <v>72.288499999999999</v>
      </c>
      <c r="K5" s="13"/>
      <c r="L5" s="13"/>
      <c r="M5" s="13"/>
      <c r="N5" s="13"/>
      <c r="O5" s="13"/>
      <c r="P5" s="13"/>
      <c r="Q5" s="4"/>
    </row>
    <row r="6" spans="1:17" ht="15.75">
      <c r="A6" s="10">
        <v>6</v>
      </c>
      <c r="B6" s="14">
        <v>4.1929999999999996</v>
      </c>
      <c r="C6" s="15">
        <v>13.105</v>
      </c>
      <c r="D6" s="15">
        <v>82.701999999999998</v>
      </c>
      <c r="E6" s="15">
        <v>5.0410000000000004</v>
      </c>
      <c r="F6" s="15">
        <v>13</v>
      </c>
      <c r="G6" s="15">
        <v>81.959000000000003</v>
      </c>
      <c r="H6" s="13">
        <f t="shared" si="1"/>
        <v>4.617</v>
      </c>
      <c r="I6" s="13">
        <f t="shared" si="0"/>
        <v>13.0525</v>
      </c>
      <c r="J6" s="13">
        <f t="shared" si="0"/>
        <v>82.330500000000001</v>
      </c>
      <c r="K6" s="16">
        <v>1.968</v>
      </c>
      <c r="L6" s="16">
        <v>2.137</v>
      </c>
      <c r="M6" s="13">
        <f t="shared" ref="M6:M14" si="2">AVERAGE(K6,L6)</f>
        <v>2.0525000000000002</v>
      </c>
      <c r="N6" s="13">
        <f>_xlfn.STDEV.P(K6:L6)</f>
        <v>8.450000000000002E-2</v>
      </c>
      <c r="O6" s="13">
        <f t="shared" ref="O6:Q14" si="3">_xlfn.STDEV.P(B6,E6)</f>
        <v>0.42400000000000038</v>
      </c>
      <c r="P6" s="13">
        <f t="shared" si="3"/>
        <v>5.2500000000000213E-2</v>
      </c>
      <c r="Q6" s="4">
        <f t="shared" si="3"/>
        <v>0.3714999999999975</v>
      </c>
    </row>
    <row r="7" spans="1:17" ht="15.75">
      <c r="A7" s="10">
        <v>8</v>
      </c>
      <c r="B7" s="14">
        <v>4.0229999999999997</v>
      </c>
      <c r="C7" s="15">
        <v>13.444000000000001</v>
      </c>
      <c r="D7" s="15">
        <v>82.534000000000006</v>
      </c>
      <c r="E7" s="15">
        <v>3.85</v>
      </c>
      <c r="F7" s="15">
        <v>13.497</v>
      </c>
      <c r="G7" s="15">
        <v>82.653000000000006</v>
      </c>
      <c r="H7" s="13">
        <f t="shared" si="1"/>
        <v>3.9364999999999997</v>
      </c>
      <c r="I7" s="13">
        <f t="shared" si="0"/>
        <v>13.470500000000001</v>
      </c>
      <c r="J7" s="13">
        <f t="shared" si="0"/>
        <v>82.593500000000006</v>
      </c>
      <c r="K7" s="16">
        <v>2.9169999999999998</v>
      </c>
      <c r="L7" s="16">
        <v>3.24</v>
      </c>
      <c r="M7" s="13">
        <f t="shared" si="2"/>
        <v>3.0785</v>
      </c>
      <c r="N7" s="13">
        <f t="shared" ref="N7:N14" si="4">_xlfn.STDEV.P(K7:L7)</f>
        <v>0.1615000000000002</v>
      </c>
      <c r="O7" s="13">
        <f t="shared" si="3"/>
        <v>8.6499999999999799E-2</v>
      </c>
      <c r="P7" s="13">
        <f t="shared" si="3"/>
        <v>2.6499999999999524E-2</v>
      </c>
      <c r="Q7" s="4">
        <f t="shared" si="3"/>
        <v>5.9499999999999886E-2</v>
      </c>
    </row>
    <row r="8" spans="1:17" ht="15.75">
      <c r="A8" s="10">
        <v>10</v>
      </c>
      <c r="B8" s="14">
        <v>3.077</v>
      </c>
      <c r="C8" s="15">
        <v>13.374000000000001</v>
      </c>
      <c r="D8" s="15">
        <v>83.549000000000007</v>
      </c>
      <c r="E8" s="15">
        <v>3.1749999999999998</v>
      </c>
      <c r="F8" s="15">
        <v>13.342000000000001</v>
      </c>
      <c r="G8" s="15">
        <v>83.483999999999995</v>
      </c>
      <c r="H8" s="13">
        <f t="shared" si="1"/>
        <v>3.1259999999999999</v>
      </c>
      <c r="I8" s="13">
        <f t="shared" si="0"/>
        <v>13.358000000000001</v>
      </c>
      <c r="J8" s="13">
        <f t="shared" si="0"/>
        <v>83.516500000000008</v>
      </c>
      <c r="K8" s="16">
        <v>4.5270000000000001</v>
      </c>
      <c r="L8" s="16">
        <v>4.3609999999999998</v>
      </c>
      <c r="M8" s="13">
        <f t="shared" si="2"/>
        <v>4.444</v>
      </c>
      <c r="N8" s="13">
        <f t="shared" si="4"/>
        <v>8.3000000000000185E-2</v>
      </c>
      <c r="O8" s="13">
        <f t="shared" si="3"/>
        <v>4.8999999999999932E-2</v>
      </c>
      <c r="P8" s="13">
        <f t="shared" si="3"/>
        <v>1.6000000000000014E-2</v>
      </c>
      <c r="Q8" s="4">
        <f t="shared" si="3"/>
        <v>3.2500000000005969E-2</v>
      </c>
    </row>
    <row r="9" spans="1:17" ht="15.75">
      <c r="A9" s="10">
        <v>12</v>
      </c>
      <c r="B9" s="14">
        <v>3.532</v>
      </c>
      <c r="C9" s="15">
        <v>13.496</v>
      </c>
      <c r="D9" s="15">
        <v>82.971000000000004</v>
      </c>
      <c r="E9" s="15">
        <v>3.3039999999999998</v>
      </c>
      <c r="F9" s="15">
        <v>13.617000000000001</v>
      </c>
      <c r="G9" s="15">
        <v>83.078999999999994</v>
      </c>
      <c r="H9" s="13">
        <f t="shared" si="1"/>
        <v>3.4180000000000001</v>
      </c>
      <c r="I9" s="13">
        <f t="shared" si="0"/>
        <v>13.5565</v>
      </c>
      <c r="J9" s="13">
        <f t="shared" si="0"/>
        <v>83.025000000000006</v>
      </c>
      <c r="K9" s="16">
        <v>5.1239999999999997</v>
      </c>
      <c r="L9" s="16">
        <v>5.3280000000000003</v>
      </c>
      <c r="M9" s="13">
        <f t="shared" si="2"/>
        <v>5.226</v>
      </c>
      <c r="N9" s="13">
        <f t="shared" si="4"/>
        <v>0.10200000000000031</v>
      </c>
      <c r="O9" s="13">
        <f t="shared" si="3"/>
        <v>0.1140000000000001</v>
      </c>
      <c r="P9" s="13">
        <f t="shared" si="3"/>
        <v>6.050000000000022E-2</v>
      </c>
      <c r="Q9" s="4">
        <f t="shared" si="3"/>
        <v>5.3999999999994941E-2</v>
      </c>
    </row>
    <row r="10" spans="1:17" ht="15.75">
      <c r="A10" s="10">
        <v>14</v>
      </c>
      <c r="B10" s="14">
        <v>3.4129999999999998</v>
      </c>
      <c r="C10" s="15">
        <v>13.722</v>
      </c>
      <c r="D10" s="15">
        <v>82.864999999999995</v>
      </c>
      <c r="E10" s="15">
        <v>5.2569999999999997</v>
      </c>
      <c r="F10" s="15">
        <v>15.837999999999999</v>
      </c>
      <c r="G10" s="15">
        <v>78.905000000000001</v>
      </c>
      <c r="H10" s="13">
        <f t="shared" si="1"/>
        <v>4.335</v>
      </c>
      <c r="I10" s="13">
        <f t="shared" si="0"/>
        <v>14.78</v>
      </c>
      <c r="J10" s="13">
        <f t="shared" si="0"/>
        <v>80.884999999999991</v>
      </c>
      <c r="K10" s="16">
        <v>5.585</v>
      </c>
      <c r="L10" s="16">
        <v>5.7530000000000001</v>
      </c>
      <c r="M10" s="13">
        <f t="shared" si="2"/>
        <v>5.6690000000000005</v>
      </c>
      <c r="N10" s="13">
        <f t="shared" si="4"/>
        <v>8.4000000000000075E-2</v>
      </c>
      <c r="O10" s="13">
        <f t="shared" si="3"/>
        <v>0.92199999999999949</v>
      </c>
      <c r="P10" s="13">
        <f t="shared" si="3"/>
        <v>1.0579999999999998</v>
      </c>
      <c r="Q10" s="4">
        <f t="shared" si="3"/>
        <v>1.9799999999999969</v>
      </c>
    </row>
    <row r="11" spans="1:17" ht="15.75">
      <c r="A11" s="10">
        <v>16</v>
      </c>
      <c r="B11" s="14">
        <v>2.1150000000000002</v>
      </c>
      <c r="C11" s="15">
        <v>13.656000000000001</v>
      </c>
      <c r="D11" s="15">
        <v>84.228999999999999</v>
      </c>
      <c r="E11" s="15">
        <v>3.0379999999999998</v>
      </c>
      <c r="F11" s="15">
        <v>13.465</v>
      </c>
      <c r="G11" s="15">
        <v>83.497</v>
      </c>
      <c r="H11" s="13">
        <f t="shared" si="1"/>
        <v>2.5765000000000002</v>
      </c>
      <c r="I11" s="13">
        <f t="shared" si="0"/>
        <v>13.560500000000001</v>
      </c>
      <c r="J11" s="13">
        <f t="shared" si="0"/>
        <v>83.863</v>
      </c>
      <c r="K11" s="16">
        <v>5.367</v>
      </c>
      <c r="L11" s="16">
        <v>6.008</v>
      </c>
      <c r="M11" s="13">
        <f t="shared" si="2"/>
        <v>5.6875</v>
      </c>
      <c r="N11" s="13">
        <f t="shared" si="4"/>
        <v>0.32050000000000001</v>
      </c>
      <c r="O11" s="13">
        <f t="shared" si="3"/>
        <v>0.46149999999999858</v>
      </c>
      <c r="P11" s="13">
        <f t="shared" si="3"/>
        <v>9.5500000000000362E-2</v>
      </c>
      <c r="Q11" s="4">
        <f t="shared" si="3"/>
        <v>0.36599999999999966</v>
      </c>
    </row>
    <row r="12" spans="1:17" ht="15.75">
      <c r="A12" s="10">
        <v>18</v>
      </c>
      <c r="B12" s="14">
        <v>0.47299999999999998</v>
      </c>
      <c r="C12" s="15">
        <v>13.103999999999999</v>
      </c>
      <c r="D12" s="15">
        <v>86.423000000000002</v>
      </c>
      <c r="E12" s="15">
        <v>0.53100000000000003</v>
      </c>
      <c r="F12" s="15">
        <v>14.071999999999999</v>
      </c>
      <c r="G12" s="15">
        <v>85.397000000000006</v>
      </c>
      <c r="H12" s="13">
        <f t="shared" si="1"/>
        <v>0.502</v>
      </c>
      <c r="I12" s="13">
        <f t="shared" si="0"/>
        <v>13.587999999999999</v>
      </c>
      <c r="J12" s="13">
        <f t="shared" si="0"/>
        <v>85.91</v>
      </c>
      <c r="K12" s="16">
        <v>7.0330000000000004</v>
      </c>
      <c r="L12" s="16">
        <v>8.2929999999999993</v>
      </c>
      <c r="M12" s="13">
        <f t="shared" si="2"/>
        <v>7.6630000000000003</v>
      </c>
      <c r="N12" s="13">
        <f t="shared" si="4"/>
        <v>0.62999999999999945</v>
      </c>
      <c r="O12" s="13">
        <f t="shared" si="3"/>
        <v>2.9000000000000026E-2</v>
      </c>
      <c r="P12" s="13">
        <f t="shared" si="3"/>
        <v>0.48399999999999999</v>
      </c>
      <c r="Q12" s="4">
        <f t="shared" si="3"/>
        <v>0.51299999999999812</v>
      </c>
    </row>
    <row r="13" spans="1:17" ht="15.75">
      <c r="A13" s="10">
        <v>21</v>
      </c>
      <c r="B13" s="14">
        <v>2.7970000000000002</v>
      </c>
      <c r="C13" s="15">
        <v>13.335000000000001</v>
      </c>
      <c r="D13" s="15">
        <v>83.867999999999995</v>
      </c>
      <c r="E13" s="15">
        <v>2.9209999999999998</v>
      </c>
      <c r="F13" s="15">
        <v>13.93</v>
      </c>
      <c r="G13" s="15">
        <v>83.149000000000001</v>
      </c>
      <c r="H13" s="13">
        <f t="shared" si="1"/>
        <v>2.859</v>
      </c>
      <c r="I13" s="13">
        <f t="shared" si="0"/>
        <v>13.6325</v>
      </c>
      <c r="J13" s="13">
        <f t="shared" si="0"/>
        <v>83.508499999999998</v>
      </c>
      <c r="K13" s="16">
        <v>7.0670000000000002</v>
      </c>
      <c r="L13" s="16">
        <v>9.1929999999999996</v>
      </c>
      <c r="M13" s="13">
        <f t="shared" si="2"/>
        <v>8.129999999999999</v>
      </c>
      <c r="N13" s="13">
        <f t="shared" si="4"/>
        <v>1.0630000000000013</v>
      </c>
      <c r="O13" s="13">
        <f t="shared" si="3"/>
        <v>6.1999999999999833E-2</v>
      </c>
      <c r="P13" s="13">
        <f t="shared" si="3"/>
        <v>0.29749999999999943</v>
      </c>
      <c r="Q13" s="4">
        <f t="shared" si="3"/>
        <v>0.35949999999999704</v>
      </c>
    </row>
    <row r="14" spans="1:17" ht="15.75">
      <c r="A14" s="10">
        <v>24</v>
      </c>
      <c r="B14" s="14">
        <v>0.45300000000000001</v>
      </c>
      <c r="C14" s="15">
        <v>12.94</v>
      </c>
      <c r="D14" s="15">
        <v>86.606999999999999</v>
      </c>
      <c r="E14" s="15">
        <v>0.40300000000000002</v>
      </c>
      <c r="F14" s="15">
        <v>13.968</v>
      </c>
      <c r="G14" s="15">
        <v>85.628</v>
      </c>
      <c r="H14" s="13">
        <f t="shared" si="1"/>
        <v>0.42800000000000005</v>
      </c>
      <c r="I14" s="13">
        <f t="shared" si="0"/>
        <v>13.454000000000001</v>
      </c>
      <c r="J14" s="13">
        <f t="shared" si="0"/>
        <v>86.117500000000007</v>
      </c>
      <c r="K14" s="16">
        <v>6.7619999999999996</v>
      </c>
      <c r="L14" s="16">
        <v>9.4649999999999999</v>
      </c>
      <c r="M14" s="13">
        <f t="shared" si="2"/>
        <v>8.1135000000000002</v>
      </c>
      <c r="N14" s="13">
        <f t="shared" si="4"/>
        <v>1.351499999999997</v>
      </c>
      <c r="O14" s="13">
        <f t="shared" si="3"/>
        <v>2.4999999999999994E-2</v>
      </c>
      <c r="P14" s="13">
        <f t="shared" si="3"/>
        <v>0.51400000000000023</v>
      </c>
      <c r="Q14" s="4">
        <f t="shared" si="3"/>
        <v>0.4894999999999996</v>
      </c>
    </row>
    <row r="15" spans="1:17" ht="14.25">
      <c r="A15" s="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7" ht="14.25">
      <c r="A16" s="8"/>
      <c r="B16" s="11" t="s">
        <v>17</v>
      </c>
      <c r="C16" s="11"/>
      <c r="D16" s="11"/>
      <c r="E16" s="11" t="s">
        <v>18</v>
      </c>
      <c r="F16" s="11"/>
      <c r="G16" s="11"/>
      <c r="H16" s="27" t="s">
        <v>13</v>
      </c>
      <c r="I16" s="27"/>
      <c r="J16" s="27"/>
      <c r="K16" s="27" t="s">
        <v>1</v>
      </c>
      <c r="L16" s="27"/>
      <c r="M16" s="27" t="s">
        <v>1</v>
      </c>
      <c r="N16" s="27"/>
      <c r="O16" s="27" t="s">
        <v>9</v>
      </c>
      <c r="P16" s="27"/>
      <c r="Q16" s="27"/>
    </row>
    <row r="17" spans="1:17" ht="14.25">
      <c r="A17" s="9" t="s">
        <v>0</v>
      </c>
      <c r="B17" s="13" t="s">
        <v>10</v>
      </c>
      <c r="C17" s="13" t="s">
        <v>11</v>
      </c>
      <c r="D17" s="13" t="s">
        <v>12</v>
      </c>
      <c r="E17" s="13" t="s">
        <v>10</v>
      </c>
      <c r="F17" s="13" t="s">
        <v>11</v>
      </c>
      <c r="G17" s="13" t="s">
        <v>12</v>
      </c>
      <c r="H17" s="13" t="s">
        <v>10</v>
      </c>
      <c r="I17" s="13" t="s">
        <v>11</v>
      </c>
      <c r="J17" s="13" t="s">
        <v>12</v>
      </c>
      <c r="K17" s="13" t="s">
        <v>21</v>
      </c>
      <c r="L17" s="13" t="s">
        <v>22</v>
      </c>
      <c r="M17" s="13" t="s">
        <v>23</v>
      </c>
      <c r="N17" s="13" t="s">
        <v>24</v>
      </c>
      <c r="O17" s="13" t="s">
        <v>10</v>
      </c>
      <c r="P17" s="13" t="s">
        <v>11</v>
      </c>
      <c r="Q17" s="13" t="s">
        <v>12</v>
      </c>
    </row>
    <row r="18" spans="1:17" ht="15.75">
      <c r="A18" s="10">
        <v>0</v>
      </c>
      <c r="B18" s="15">
        <v>83.656999999999996</v>
      </c>
      <c r="C18" s="15">
        <v>16.103999999999999</v>
      </c>
      <c r="D18" s="15">
        <v>0.23899999999999999</v>
      </c>
      <c r="E18" s="15">
        <v>83.775000000000006</v>
      </c>
      <c r="F18" s="15">
        <v>16.033000000000001</v>
      </c>
      <c r="G18" s="15">
        <v>0.192</v>
      </c>
      <c r="H18" s="13">
        <f>AVERAGE(B18, E18)</f>
        <v>83.716000000000008</v>
      </c>
      <c r="I18" s="13">
        <f t="shared" ref="I18:J29" si="5">AVERAGE(C18, F18)</f>
        <v>16.0685</v>
      </c>
      <c r="J18" s="13">
        <f t="shared" si="5"/>
        <v>0.2155</v>
      </c>
      <c r="K18" s="13"/>
      <c r="L18" s="13"/>
      <c r="M18" s="13"/>
      <c r="N18" s="13"/>
      <c r="O18" s="13"/>
      <c r="P18" s="13"/>
      <c r="Q18" s="4"/>
    </row>
    <row r="19" spans="1:17" ht="15.75">
      <c r="A19" s="10">
        <v>3</v>
      </c>
      <c r="B19" s="15">
        <v>55.292000000000002</v>
      </c>
      <c r="C19" s="15">
        <v>14.795</v>
      </c>
      <c r="D19" s="15">
        <v>29.913</v>
      </c>
      <c r="E19" s="15">
        <v>58.468000000000004</v>
      </c>
      <c r="F19" s="15">
        <v>13.468999999999999</v>
      </c>
      <c r="G19" s="15">
        <v>28.062999999999999</v>
      </c>
      <c r="H19" s="13">
        <f t="shared" ref="H19:H29" si="6">AVERAGE(B19, E19)</f>
        <v>56.88</v>
      </c>
      <c r="I19" s="13">
        <f t="shared" si="5"/>
        <v>14.132</v>
      </c>
      <c r="J19" s="13">
        <f t="shared" si="5"/>
        <v>28.988</v>
      </c>
      <c r="K19" s="16">
        <v>1.466</v>
      </c>
      <c r="L19" s="16">
        <v>1.3740000000000001</v>
      </c>
      <c r="M19" s="13">
        <f t="shared" ref="M19:M29" si="7">AVERAGE(K19,L19)</f>
        <v>1.42</v>
      </c>
      <c r="N19" s="13">
        <f>_xlfn.STDEV.P(K19:L19)</f>
        <v>4.599999999999993E-2</v>
      </c>
      <c r="O19" s="13">
        <f t="shared" ref="O19:Q19" si="8">_xlfn.STDEV.P(B19,E19)</f>
        <v>1.588000000000001</v>
      </c>
      <c r="P19" s="13">
        <f t="shared" si="8"/>
        <v>0.66300000000000026</v>
      </c>
      <c r="Q19" s="4">
        <f t="shared" si="8"/>
        <v>0.92500000000000071</v>
      </c>
    </row>
    <row r="20" spans="1:17" ht="15.75">
      <c r="A20" s="10">
        <v>5</v>
      </c>
      <c r="B20" s="15">
        <v>33.820999999999998</v>
      </c>
      <c r="C20" s="15">
        <v>13.253</v>
      </c>
      <c r="D20" s="15">
        <v>52.926000000000002</v>
      </c>
      <c r="E20" s="15">
        <v>37.037999999999997</v>
      </c>
      <c r="F20" s="15">
        <v>14.207000000000001</v>
      </c>
      <c r="G20" s="15">
        <v>48.755000000000003</v>
      </c>
      <c r="H20" s="13">
        <f t="shared" si="6"/>
        <v>35.429499999999997</v>
      </c>
      <c r="I20" s="13">
        <f t="shared" si="5"/>
        <v>13.73</v>
      </c>
      <c r="J20" s="13">
        <f t="shared" si="5"/>
        <v>50.840500000000006</v>
      </c>
      <c r="K20" s="13"/>
      <c r="L20" s="13"/>
      <c r="M20" s="13"/>
      <c r="N20" s="13"/>
      <c r="O20" s="13"/>
      <c r="P20" s="13"/>
      <c r="Q20" s="4"/>
    </row>
    <row r="21" spans="1:17" ht="15.75">
      <c r="A21" s="10">
        <v>6</v>
      </c>
      <c r="B21" s="15">
        <v>14.605</v>
      </c>
      <c r="C21" s="15">
        <v>13.627000000000001</v>
      </c>
      <c r="D21" s="15">
        <v>71.768000000000001</v>
      </c>
      <c r="E21" s="15">
        <v>16.626999999999999</v>
      </c>
      <c r="F21" s="15">
        <v>13.14</v>
      </c>
      <c r="G21" s="15">
        <v>70.233000000000004</v>
      </c>
      <c r="H21" s="13">
        <f t="shared" si="6"/>
        <v>15.616</v>
      </c>
      <c r="I21" s="13">
        <f t="shared" si="5"/>
        <v>13.383500000000002</v>
      </c>
      <c r="J21" s="13">
        <f t="shared" si="5"/>
        <v>71.000500000000002</v>
      </c>
      <c r="K21" s="16">
        <v>1.796</v>
      </c>
      <c r="L21" s="16">
        <v>1.7769999999999999</v>
      </c>
      <c r="M21" s="13">
        <f t="shared" si="7"/>
        <v>1.7865</v>
      </c>
      <c r="N21" s="13">
        <f>_xlfn.STDEV.P(K21:L21)</f>
        <v>9.5000000000000639E-3</v>
      </c>
      <c r="O21" s="13">
        <f t="shared" ref="O21:Q29" si="9">_xlfn.STDEV.P(B21,E21)</f>
        <v>1.0109999999999992</v>
      </c>
      <c r="P21" s="13">
        <f t="shared" si="9"/>
        <v>0.24350000000000005</v>
      </c>
      <c r="Q21" s="4">
        <f t="shared" si="9"/>
        <v>0.76749999999999829</v>
      </c>
    </row>
    <row r="22" spans="1:17" ht="15.75">
      <c r="A22" s="10">
        <v>8</v>
      </c>
      <c r="B22" s="15">
        <v>5.5010000000000003</v>
      </c>
      <c r="C22" s="15">
        <v>13.743</v>
      </c>
      <c r="D22" s="15">
        <v>80.756</v>
      </c>
      <c r="E22" s="15">
        <v>6.1520000000000001</v>
      </c>
      <c r="F22" s="15">
        <v>13.73</v>
      </c>
      <c r="G22" s="15">
        <v>80.119</v>
      </c>
      <c r="H22" s="13">
        <f t="shared" si="6"/>
        <v>5.8265000000000002</v>
      </c>
      <c r="I22" s="13">
        <f t="shared" si="5"/>
        <v>13.736499999999999</v>
      </c>
      <c r="J22" s="13">
        <f t="shared" si="5"/>
        <v>80.4375</v>
      </c>
      <c r="K22" s="16">
        <v>3.056</v>
      </c>
      <c r="L22" s="16">
        <v>3.1309999999999998</v>
      </c>
      <c r="M22" s="13">
        <f t="shared" si="7"/>
        <v>3.0934999999999997</v>
      </c>
      <c r="N22" s="13">
        <f t="shared" ref="N22:N29" si="10">_xlfn.STDEV.P(K22:L22)</f>
        <v>3.7499999999999867E-2</v>
      </c>
      <c r="O22" s="13">
        <f t="shared" si="9"/>
        <v>0.3254999999999999</v>
      </c>
      <c r="P22" s="13">
        <f t="shared" si="9"/>
        <v>6.4999999999999503E-3</v>
      </c>
      <c r="Q22" s="4">
        <f t="shared" si="9"/>
        <v>0.31850000000000023</v>
      </c>
    </row>
    <row r="23" spans="1:17" ht="15.75">
      <c r="A23" s="10">
        <v>10</v>
      </c>
      <c r="B23" s="15">
        <v>3.7970000000000002</v>
      </c>
      <c r="C23" s="15">
        <v>13.496</v>
      </c>
      <c r="D23" s="15">
        <v>82.707999999999998</v>
      </c>
      <c r="E23" s="15">
        <v>4.4290000000000003</v>
      </c>
      <c r="F23" s="15">
        <v>13.926</v>
      </c>
      <c r="G23" s="15">
        <v>81.644999999999996</v>
      </c>
      <c r="H23" s="13">
        <f t="shared" si="6"/>
        <v>4.1130000000000004</v>
      </c>
      <c r="I23" s="13">
        <f t="shared" si="5"/>
        <v>13.711</v>
      </c>
      <c r="J23" s="13">
        <f t="shared" si="5"/>
        <v>82.176500000000004</v>
      </c>
      <c r="K23" s="16">
        <v>4.6479999999999997</v>
      </c>
      <c r="L23" s="16">
        <v>4.79</v>
      </c>
      <c r="M23" s="13">
        <f t="shared" si="7"/>
        <v>4.7189999999999994</v>
      </c>
      <c r="N23" s="13">
        <f t="shared" si="10"/>
        <v>7.1000000000000174E-2</v>
      </c>
      <c r="O23" s="13">
        <f t="shared" si="9"/>
        <v>0.31600000000000006</v>
      </c>
      <c r="P23" s="13">
        <f t="shared" si="9"/>
        <v>0.21499999999999986</v>
      </c>
      <c r="Q23" s="4">
        <f t="shared" si="9"/>
        <v>0.53150000000000119</v>
      </c>
    </row>
    <row r="24" spans="1:17" ht="15.75">
      <c r="A24" s="10">
        <v>12</v>
      </c>
      <c r="B24" s="15">
        <v>4.1959999999999997</v>
      </c>
      <c r="C24" s="15">
        <v>13.826000000000001</v>
      </c>
      <c r="D24" s="15">
        <v>81.977000000000004</v>
      </c>
      <c r="E24" s="15">
        <v>4.2240000000000002</v>
      </c>
      <c r="F24" s="15">
        <v>13.571999999999999</v>
      </c>
      <c r="G24" s="15">
        <v>82.203999999999994</v>
      </c>
      <c r="H24" s="13">
        <f t="shared" si="6"/>
        <v>4.21</v>
      </c>
      <c r="I24" s="13">
        <f t="shared" si="5"/>
        <v>13.699</v>
      </c>
      <c r="J24" s="13">
        <f t="shared" si="5"/>
        <v>82.090499999999992</v>
      </c>
      <c r="K24" s="16">
        <v>5.298</v>
      </c>
      <c r="L24" s="16">
        <v>5.0209999999999999</v>
      </c>
      <c r="M24" s="13">
        <f t="shared" si="7"/>
        <v>5.1594999999999995</v>
      </c>
      <c r="N24" s="13">
        <f t="shared" si="10"/>
        <v>0.13850000000000007</v>
      </c>
      <c r="O24" s="13">
        <f t="shared" si="9"/>
        <v>1.4000000000000234E-2</v>
      </c>
      <c r="P24" s="13">
        <f t="shared" si="9"/>
        <v>0.12700000000000067</v>
      </c>
      <c r="Q24" s="4">
        <f t="shared" si="9"/>
        <v>0.11349999999999483</v>
      </c>
    </row>
    <row r="25" spans="1:17" ht="15.75">
      <c r="A25" s="10">
        <v>14</v>
      </c>
      <c r="B25" s="15">
        <v>4.12</v>
      </c>
      <c r="C25" s="15">
        <v>14.157</v>
      </c>
      <c r="D25" s="15">
        <v>81.722999999999999</v>
      </c>
      <c r="E25" s="15">
        <v>4.1479999999999997</v>
      </c>
      <c r="F25" s="15">
        <v>14.122</v>
      </c>
      <c r="G25" s="15">
        <v>81.73</v>
      </c>
      <c r="H25" s="13">
        <f t="shared" si="6"/>
        <v>4.1340000000000003</v>
      </c>
      <c r="I25" s="13">
        <f t="shared" si="5"/>
        <v>14.1395</v>
      </c>
      <c r="J25" s="13">
        <f t="shared" si="5"/>
        <v>81.726500000000001</v>
      </c>
      <c r="K25" s="16">
        <v>5.8449999999999998</v>
      </c>
      <c r="L25" s="16">
        <v>6.0259999999999998</v>
      </c>
      <c r="M25" s="13">
        <f t="shared" si="7"/>
        <v>5.9354999999999993</v>
      </c>
      <c r="N25" s="13">
        <f t="shared" si="10"/>
        <v>9.0500000000000011E-2</v>
      </c>
      <c r="O25" s="13">
        <f t="shared" si="9"/>
        <v>1.399999999999979E-2</v>
      </c>
      <c r="P25" s="13">
        <f t="shared" si="9"/>
        <v>1.7500000000000071E-2</v>
      </c>
      <c r="Q25" s="4">
        <f t="shared" si="9"/>
        <v>3.5000000000025011E-3</v>
      </c>
    </row>
    <row r="26" spans="1:17" ht="15.75">
      <c r="A26" s="10">
        <v>16</v>
      </c>
      <c r="B26" s="15">
        <v>3.58</v>
      </c>
      <c r="C26" s="15">
        <v>13.66</v>
      </c>
      <c r="D26" s="15">
        <v>82.76</v>
      </c>
      <c r="E26" s="15">
        <v>3.4060000000000001</v>
      </c>
      <c r="F26" s="15">
        <v>13.54</v>
      </c>
      <c r="G26" s="15">
        <v>83.055000000000007</v>
      </c>
      <c r="H26" s="13">
        <f t="shared" si="6"/>
        <v>3.4930000000000003</v>
      </c>
      <c r="I26" s="13">
        <f t="shared" si="5"/>
        <v>13.6</v>
      </c>
      <c r="J26" s="13">
        <f t="shared" si="5"/>
        <v>82.907499999999999</v>
      </c>
      <c r="K26" s="16">
        <v>6.6619999999999999</v>
      </c>
      <c r="L26" s="16">
        <v>6.6260000000000003</v>
      </c>
      <c r="M26" s="13">
        <f t="shared" si="7"/>
        <v>6.6440000000000001</v>
      </c>
      <c r="N26" s="13">
        <f t="shared" si="10"/>
        <v>1.7999999999999794E-2</v>
      </c>
      <c r="O26" s="13">
        <f t="shared" si="9"/>
        <v>8.6999999999999966E-2</v>
      </c>
      <c r="P26" s="13">
        <f t="shared" si="9"/>
        <v>6.0000000000000497E-2</v>
      </c>
      <c r="Q26" s="4">
        <f t="shared" si="9"/>
        <v>0.14750000000000085</v>
      </c>
    </row>
    <row r="27" spans="1:17" ht="15.75">
      <c r="A27" s="10">
        <v>18</v>
      </c>
      <c r="B27" s="15">
        <v>3.706</v>
      </c>
      <c r="C27" s="15">
        <v>13.757999999999999</v>
      </c>
      <c r="D27" s="15">
        <v>82.534999999999997</v>
      </c>
      <c r="E27" s="15">
        <v>3.5179999999999998</v>
      </c>
      <c r="F27" s="15">
        <v>13.789</v>
      </c>
      <c r="G27" s="15">
        <v>82.691999999999993</v>
      </c>
      <c r="H27" s="13">
        <f t="shared" si="6"/>
        <v>3.6120000000000001</v>
      </c>
      <c r="I27" s="13">
        <f t="shared" si="5"/>
        <v>13.773499999999999</v>
      </c>
      <c r="J27" s="13">
        <f t="shared" si="5"/>
        <v>82.613499999999988</v>
      </c>
      <c r="K27" s="16">
        <v>8.8320000000000007</v>
      </c>
      <c r="L27" s="16">
        <v>8.8970000000000002</v>
      </c>
      <c r="M27" s="13">
        <f t="shared" si="7"/>
        <v>8.8644999999999996</v>
      </c>
      <c r="N27" s="13">
        <f t="shared" si="10"/>
        <v>3.2499999999999751E-2</v>
      </c>
      <c r="O27" s="13">
        <f t="shared" si="9"/>
        <v>9.4000000000000083E-2</v>
      </c>
      <c r="P27" s="13">
        <f t="shared" si="9"/>
        <v>1.5500000000000291E-2</v>
      </c>
      <c r="Q27" s="4">
        <f t="shared" si="9"/>
        <v>7.8499999999998238E-2</v>
      </c>
    </row>
    <row r="28" spans="1:17" ht="15.75">
      <c r="A28" s="10">
        <v>21</v>
      </c>
      <c r="B28" s="15">
        <v>3.2160000000000002</v>
      </c>
      <c r="C28" s="15">
        <v>14.223000000000001</v>
      </c>
      <c r="D28" s="15">
        <v>82.561000000000007</v>
      </c>
      <c r="E28" s="15">
        <v>3.56</v>
      </c>
      <c r="F28" s="15">
        <v>13.988</v>
      </c>
      <c r="G28" s="15">
        <v>82.453000000000003</v>
      </c>
      <c r="H28" s="13">
        <f t="shared" si="6"/>
        <v>3.3879999999999999</v>
      </c>
      <c r="I28" s="13">
        <f t="shared" si="5"/>
        <v>14.105499999999999</v>
      </c>
      <c r="J28" s="13">
        <f t="shared" si="5"/>
        <v>82.507000000000005</v>
      </c>
      <c r="K28" s="16">
        <v>9.9269999999999996</v>
      </c>
      <c r="L28" s="16">
        <v>9.673</v>
      </c>
      <c r="M28" s="13">
        <f t="shared" si="7"/>
        <v>9.8000000000000007</v>
      </c>
      <c r="N28" s="13">
        <f t="shared" si="10"/>
        <v>0.12699999999999978</v>
      </c>
      <c r="O28" s="13">
        <f t="shared" si="9"/>
        <v>0.17199999999999993</v>
      </c>
      <c r="P28" s="13">
        <f t="shared" si="9"/>
        <v>0.1175000000000006</v>
      </c>
      <c r="Q28" s="4">
        <f t="shared" si="9"/>
        <v>5.4000000000002046E-2</v>
      </c>
    </row>
    <row r="29" spans="1:17" ht="15.75">
      <c r="A29" s="10">
        <v>24</v>
      </c>
      <c r="B29" s="15">
        <v>3.6680000000000001</v>
      </c>
      <c r="C29" s="15">
        <v>13.839</v>
      </c>
      <c r="D29" s="15">
        <v>82.492999999999995</v>
      </c>
      <c r="E29" s="15">
        <v>3.661</v>
      </c>
      <c r="F29" s="15">
        <v>13.824999999999999</v>
      </c>
      <c r="G29" s="15">
        <v>82.513999999999996</v>
      </c>
      <c r="H29" s="13">
        <f t="shared" si="6"/>
        <v>3.6645000000000003</v>
      </c>
      <c r="I29" s="13">
        <f t="shared" si="5"/>
        <v>13.832000000000001</v>
      </c>
      <c r="J29" s="13">
        <f t="shared" si="5"/>
        <v>82.503500000000003</v>
      </c>
      <c r="K29" s="16">
        <v>10.048</v>
      </c>
      <c r="L29" s="16">
        <v>10.339</v>
      </c>
      <c r="M29" s="13">
        <f t="shared" si="7"/>
        <v>10.1935</v>
      </c>
      <c r="N29" s="13">
        <f t="shared" si="10"/>
        <v>0.14550000000000018</v>
      </c>
      <c r="O29" s="13">
        <f t="shared" si="9"/>
        <v>3.5000000000000586E-3</v>
      </c>
      <c r="P29" s="13">
        <f t="shared" si="9"/>
        <v>7.0000000000005613E-3</v>
      </c>
      <c r="Q29" s="4">
        <f t="shared" si="9"/>
        <v>1.0500000000000398E-2</v>
      </c>
    </row>
    <row r="30" spans="1:17" ht="14.25">
      <c r="A30" s="8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4.25">
      <c r="A31" s="8"/>
      <c r="B31" s="27" t="s">
        <v>19</v>
      </c>
      <c r="C31" s="27"/>
      <c r="D31" s="27"/>
      <c r="E31" s="27" t="s">
        <v>20</v>
      </c>
      <c r="F31" s="27"/>
      <c r="G31" s="27"/>
      <c r="H31" s="27" t="s">
        <v>14</v>
      </c>
      <c r="I31" s="27"/>
      <c r="J31" s="27"/>
      <c r="K31" s="27" t="s">
        <v>1</v>
      </c>
      <c r="L31" s="27"/>
      <c r="M31" s="27" t="s">
        <v>1</v>
      </c>
      <c r="N31" s="27"/>
      <c r="O31" s="27" t="s">
        <v>9</v>
      </c>
      <c r="P31" s="27"/>
      <c r="Q31" s="27"/>
    </row>
    <row r="32" spans="1:17" ht="14.25">
      <c r="A32" s="9" t="s">
        <v>0</v>
      </c>
      <c r="B32" s="13" t="s">
        <v>10</v>
      </c>
      <c r="C32" s="13" t="s">
        <v>11</v>
      </c>
      <c r="D32" s="13" t="s">
        <v>12</v>
      </c>
      <c r="E32" s="13" t="s">
        <v>10</v>
      </c>
      <c r="F32" s="13" t="s">
        <v>11</v>
      </c>
      <c r="G32" s="13" t="s">
        <v>12</v>
      </c>
      <c r="H32" s="13" t="s">
        <v>10</v>
      </c>
      <c r="I32" s="13" t="s">
        <v>11</v>
      </c>
      <c r="J32" s="13" t="s">
        <v>12</v>
      </c>
      <c r="K32" s="13" t="s">
        <v>21</v>
      </c>
      <c r="L32" s="13" t="s">
        <v>22</v>
      </c>
      <c r="M32" s="13" t="s">
        <v>23</v>
      </c>
      <c r="N32" s="13" t="s">
        <v>24</v>
      </c>
      <c r="O32" s="13" t="s">
        <v>10</v>
      </c>
      <c r="P32" s="13" t="s">
        <v>11</v>
      </c>
      <c r="Q32" s="13" t="s">
        <v>12</v>
      </c>
    </row>
    <row r="33" spans="1:17" ht="15.75">
      <c r="A33" s="10">
        <v>0</v>
      </c>
      <c r="B33" s="15">
        <v>82.844999999999999</v>
      </c>
      <c r="C33" s="15">
        <v>16.071000000000002</v>
      </c>
      <c r="D33" s="15">
        <v>1.085</v>
      </c>
      <c r="E33" s="15">
        <v>83.733000000000004</v>
      </c>
      <c r="F33" s="15">
        <v>16.084</v>
      </c>
      <c r="G33" s="15">
        <v>0.183</v>
      </c>
      <c r="H33" s="13">
        <f>AVERAGE(B33, E33)</f>
        <v>83.289000000000001</v>
      </c>
      <c r="I33" s="13">
        <f t="shared" ref="I33:J44" si="11">AVERAGE(C33, F33)</f>
        <v>16.077500000000001</v>
      </c>
      <c r="J33" s="13">
        <f t="shared" si="11"/>
        <v>0.63400000000000001</v>
      </c>
      <c r="K33" s="13"/>
      <c r="L33" s="13"/>
      <c r="M33" s="13"/>
      <c r="N33" s="13"/>
      <c r="O33" s="13"/>
      <c r="P33" s="13"/>
      <c r="Q33" s="4"/>
    </row>
    <row r="34" spans="1:17" ht="15.75">
      <c r="A34" s="10">
        <v>3</v>
      </c>
      <c r="B34" s="15">
        <v>63.42</v>
      </c>
      <c r="C34" s="15">
        <v>14.989000000000001</v>
      </c>
      <c r="D34" s="15">
        <v>21.591000000000001</v>
      </c>
      <c r="E34" s="15">
        <v>63.978999999999999</v>
      </c>
      <c r="F34" s="15">
        <v>15.503</v>
      </c>
      <c r="G34" s="15">
        <v>20.516999999999999</v>
      </c>
      <c r="H34" s="13">
        <f t="shared" ref="H34:H44" si="12">AVERAGE(B34, E34)</f>
        <v>63.6995</v>
      </c>
      <c r="I34" s="13">
        <f t="shared" si="11"/>
        <v>15.246</v>
      </c>
      <c r="J34" s="13">
        <f t="shared" si="11"/>
        <v>21.054000000000002</v>
      </c>
      <c r="K34" s="16">
        <v>3.2610000000000001</v>
      </c>
      <c r="L34" s="16">
        <v>3.4239999999999999</v>
      </c>
      <c r="M34" s="13">
        <f t="shared" ref="M34:M44" si="13">AVERAGE(K34,L34)</f>
        <v>3.3425000000000002</v>
      </c>
      <c r="N34" s="13">
        <f>_xlfn.STDEV.P(K34:L34)</f>
        <v>8.1499999999999906E-2</v>
      </c>
      <c r="O34" s="13">
        <f t="shared" ref="O34:Q34" si="14">_xlfn.STDEV.P(B34,E34)</f>
        <v>0.27949999999999875</v>
      </c>
      <c r="P34" s="13">
        <f t="shared" si="14"/>
        <v>0.25699999999999967</v>
      </c>
      <c r="Q34" s="4">
        <f t="shared" si="14"/>
        <v>0.53700000000000081</v>
      </c>
    </row>
    <row r="35" spans="1:17" ht="15.75">
      <c r="A35" s="10">
        <v>5</v>
      </c>
      <c r="B35" s="15">
        <v>51.802999999999997</v>
      </c>
      <c r="C35" s="15">
        <v>14.388</v>
      </c>
      <c r="D35" s="15">
        <v>33.808999999999997</v>
      </c>
      <c r="E35" s="15">
        <v>54.411000000000001</v>
      </c>
      <c r="F35" s="15">
        <v>14.92</v>
      </c>
      <c r="G35" s="15">
        <v>30.669</v>
      </c>
      <c r="H35" s="13">
        <f t="shared" si="12"/>
        <v>53.106999999999999</v>
      </c>
      <c r="I35" s="13">
        <f t="shared" si="11"/>
        <v>14.654</v>
      </c>
      <c r="J35" s="13">
        <f t="shared" si="11"/>
        <v>32.238999999999997</v>
      </c>
      <c r="K35" s="13"/>
      <c r="L35" s="13"/>
      <c r="M35" s="13"/>
      <c r="N35" s="13"/>
      <c r="O35" s="13"/>
      <c r="P35" s="13"/>
      <c r="Q35" s="4"/>
    </row>
    <row r="36" spans="1:17" ht="15.75">
      <c r="A36" s="10">
        <v>6</v>
      </c>
      <c r="B36" s="15">
        <v>36.545999999999999</v>
      </c>
      <c r="C36" s="15">
        <v>14.315</v>
      </c>
      <c r="D36" s="15">
        <v>49.139000000000003</v>
      </c>
      <c r="E36" s="15">
        <v>32.908000000000001</v>
      </c>
      <c r="F36" s="15">
        <v>14.35</v>
      </c>
      <c r="G36" s="15">
        <v>52.741999999999997</v>
      </c>
      <c r="H36" s="13">
        <f t="shared" si="12"/>
        <v>34.727000000000004</v>
      </c>
      <c r="I36" s="13">
        <f t="shared" si="11"/>
        <v>14.3325</v>
      </c>
      <c r="J36" s="13">
        <f t="shared" si="11"/>
        <v>50.9405</v>
      </c>
      <c r="K36" s="16">
        <v>3.88</v>
      </c>
      <c r="L36" s="16">
        <v>3.92</v>
      </c>
      <c r="M36" s="13">
        <f t="shared" si="13"/>
        <v>3.9</v>
      </c>
      <c r="N36" s="13">
        <f>_xlfn.STDEV.P(K36:L36)</f>
        <v>2.0000000000000018E-2</v>
      </c>
      <c r="O36" s="13">
        <f t="shared" ref="O36:Q44" si="15">_xlfn.STDEV.P(B36,E36)</f>
        <v>1.8189999999999991</v>
      </c>
      <c r="P36" s="13">
        <f t="shared" si="15"/>
        <v>1.7500000000000071E-2</v>
      </c>
      <c r="Q36" s="4">
        <f t="shared" si="15"/>
        <v>1.8014999999999972</v>
      </c>
    </row>
    <row r="37" spans="1:17" ht="15.75">
      <c r="A37" s="10">
        <v>8</v>
      </c>
      <c r="B37" s="15">
        <v>18.297999999999998</v>
      </c>
      <c r="C37" s="15">
        <v>13.752000000000001</v>
      </c>
      <c r="D37" s="15">
        <v>67.948999999999998</v>
      </c>
      <c r="E37" s="15">
        <v>15.15</v>
      </c>
      <c r="F37" s="15">
        <v>14.19</v>
      </c>
      <c r="G37" s="15">
        <v>70.659000000000006</v>
      </c>
      <c r="H37" s="13">
        <f t="shared" si="12"/>
        <v>16.724</v>
      </c>
      <c r="I37" s="13">
        <f t="shared" si="11"/>
        <v>13.971</v>
      </c>
      <c r="J37" s="13">
        <f t="shared" si="11"/>
        <v>69.304000000000002</v>
      </c>
      <c r="K37" s="16">
        <v>4.3120000000000003</v>
      </c>
      <c r="L37" s="16">
        <v>4.5999999999999996</v>
      </c>
      <c r="M37" s="13">
        <f t="shared" si="13"/>
        <v>4.4559999999999995</v>
      </c>
      <c r="N37" s="13">
        <f t="shared" ref="N37:N44" si="16">_xlfn.STDEV.P(K37:L37)</f>
        <v>0.14399999999999968</v>
      </c>
      <c r="O37" s="13">
        <f t="shared" si="15"/>
        <v>1.573999999999999</v>
      </c>
      <c r="P37" s="13">
        <f t="shared" si="15"/>
        <v>0.21899999999999942</v>
      </c>
      <c r="Q37" s="4">
        <f t="shared" si="15"/>
        <v>1.355000000000004</v>
      </c>
    </row>
    <row r="38" spans="1:17" ht="15.75">
      <c r="A38" s="10">
        <v>10</v>
      </c>
      <c r="B38" s="15">
        <v>10.125999999999999</v>
      </c>
      <c r="C38" s="15">
        <v>14.154999999999999</v>
      </c>
      <c r="D38" s="15">
        <v>75.718999999999994</v>
      </c>
      <c r="E38" s="15">
        <v>8.3670000000000009</v>
      </c>
      <c r="F38" s="15">
        <v>13.938000000000001</v>
      </c>
      <c r="G38" s="15">
        <v>77.694999999999993</v>
      </c>
      <c r="H38" s="13">
        <f t="shared" si="12"/>
        <v>9.2465000000000011</v>
      </c>
      <c r="I38" s="13">
        <f t="shared" si="11"/>
        <v>14.0465</v>
      </c>
      <c r="J38" s="13">
        <f t="shared" si="11"/>
        <v>76.706999999999994</v>
      </c>
      <c r="K38" s="16">
        <v>5.63</v>
      </c>
      <c r="L38" s="16">
        <v>6.0170000000000003</v>
      </c>
      <c r="M38" s="13">
        <f t="shared" si="13"/>
        <v>5.8235000000000001</v>
      </c>
      <c r="N38" s="13">
        <f t="shared" si="16"/>
        <v>0.19350000000000023</v>
      </c>
      <c r="O38" s="13">
        <f t="shared" si="15"/>
        <v>0.87949999999999928</v>
      </c>
      <c r="P38" s="13">
        <f t="shared" si="15"/>
        <v>0.10849999999999937</v>
      </c>
      <c r="Q38" s="4">
        <f t="shared" si="15"/>
        <v>0.98799999999999955</v>
      </c>
    </row>
    <row r="39" spans="1:17" ht="15.75">
      <c r="A39" s="10">
        <v>12</v>
      </c>
      <c r="B39" s="15">
        <v>6.7110000000000003</v>
      </c>
      <c r="C39" s="15">
        <v>14.375</v>
      </c>
      <c r="D39" s="15">
        <v>78.914000000000001</v>
      </c>
      <c r="E39" s="15">
        <v>6.2320000000000002</v>
      </c>
      <c r="F39" s="15">
        <v>14.413</v>
      </c>
      <c r="G39" s="15">
        <v>79.355000000000004</v>
      </c>
      <c r="H39" s="13">
        <f t="shared" si="12"/>
        <v>6.4715000000000007</v>
      </c>
      <c r="I39" s="13">
        <f t="shared" si="11"/>
        <v>14.394</v>
      </c>
      <c r="J39" s="13">
        <f t="shared" si="11"/>
        <v>79.134500000000003</v>
      </c>
      <c r="K39" s="16">
        <v>6.5529999999999999</v>
      </c>
      <c r="L39" s="16">
        <v>6.7939999999999996</v>
      </c>
      <c r="M39" s="13">
        <f t="shared" si="13"/>
        <v>6.6734999999999998</v>
      </c>
      <c r="N39" s="13">
        <f t="shared" si="16"/>
        <v>0.12049999999999983</v>
      </c>
      <c r="O39" s="13">
        <f t="shared" si="15"/>
        <v>0.23950000000000005</v>
      </c>
      <c r="P39" s="13">
        <f t="shared" si="15"/>
        <v>1.9000000000000128E-2</v>
      </c>
      <c r="Q39" s="4">
        <f t="shared" si="15"/>
        <v>0.22050000000000125</v>
      </c>
    </row>
    <row r="40" spans="1:17" ht="15.75">
      <c r="A40" s="10">
        <v>14</v>
      </c>
      <c r="B40" s="15">
        <v>5.5960000000000001</v>
      </c>
      <c r="C40" s="15">
        <v>14.420999999999999</v>
      </c>
      <c r="D40" s="15">
        <v>79.983000000000004</v>
      </c>
      <c r="E40" s="15">
        <v>5.66</v>
      </c>
      <c r="F40" s="15">
        <v>15.489000000000001</v>
      </c>
      <c r="G40" s="15">
        <v>78.850999999999999</v>
      </c>
      <c r="H40" s="13">
        <f t="shared" si="12"/>
        <v>5.6280000000000001</v>
      </c>
      <c r="I40" s="13">
        <f t="shared" si="11"/>
        <v>14.955</v>
      </c>
      <c r="J40" s="13">
        <f t="shared" si="11"/>
        <v>79.417000000000002</v>
      </c>
      <c r="K40" s="16">
        <v>8.4550000000000001</v>
      </c>
      <c r="L40" s="16">
        <v>7.95</v>
      </c>
      <c r="M40" s="13">
        <f t="shared" si="13"/>
        <v>8.2025000000000006</v>
      </c>
      <c r="N40" s="13">
        <f t="shared" si="16"/>
        <v>0.25249999999999995</v>
      </c>
      <c r="O40" s="13">
        <f t="shared" si="15"/>
        <v>3.2000000000000028E-2</v>
      </c>
      <c r="P40" s="13">
        <f t="shared" si="15"/>
        <v>0.5340000000000007</v>
      </c>
      <c r="Q40" s="4">
        <f t="shared" si="15"/>
        <v>0.5660000000000025</v>
      </c>
    </row>
    <row r="41" spans="1:17" ht="15.75">
      <c r="A41" s="10">
        <v>16</v>
      </c>
      <c r="B41" s="15">
        <v>4.6360000000000001</v>
      </c>
      <c r="C41" s="15">
        <v>14.163</v>
      </c>
      <c r="D41" s="15">
        <v>81.200999999999993</v>
      </c>
      <c r="E41" s="15">
        <v>4.4509999999999996</v>
      </c>
      <c r="F41" s="15">
        <v>14.041</v>
      </c>
      <c r="G41" s="15">
        <v>81.509</v>
      </c>
      <c r="H41" s="13">
        <f t="shared" si="12"/>
        <v>4.5434999999999999</v>
      </c>
      <c r="I41" s="13">
        <f t="shared" si="11"/>
        <v>14.102</v>
      </c>
      <c r="J41" s="13">
        <f t="shared" si="11"/>
        <v>81.35499999999999</v>
      </c>
      <c r="K41" s="16">
        <v>8.6189999999999998</v>
      </c>
      <c r="L41" s="16">
        <v>8.3659999999999997</v>
      </c>
      <c r="M41" s="13">
        <f t="shared" si="13"/>
        <v>8.4924999999999997</v>
      </c>
      <c r="N41" s="13">
        <f t="shared" si="16"/>
        <v>0.12650000000000006</v>
      </c>
      <c r="O41" s="13">
        <f t="shared" si="15"/>
        <v>9.2500000000000249E-2</v>
      </c>
      <c r="P41" s="13">
        <f t="shared" si="15"/>
        <v>6.0999999999999943E-2</v>
      </c>
      <c r="Q41" s="4">
        <f t="shared" si="15"/>
        <v>0.15400000000000347</v>
      </c>
    </row>
    <row r="42" spans="1:17" ht="15.75">
      <c r="A42" s="10">
        <v>18</v>
      </c>
      <c r="B42" s="15">
        <v>4.5860000000000003</v>
      </c>
      <c r="C42" s="15">
        <v>13.942</v>
      </c>
      <c r="D42" s="15">
        <v>81.471999999999994</v>
      </c>
      <c r="E42" s="15">
        <v>3.0390000000000001</v>
      </c>
      <c r="F42" s="15">
        <v>14.43</v>
      </c>
      <c r="G42" s="15">
        <v>82.531000000000006</v>
      </c>
      <c r="H42" s="13">
        <f t="shared" si="12"/>
        <v>3.8125</v>
      </c>
      <c r="I42" s="13">
        <f t="shared" si="11"/>
        <v>14.186</v>
      </c>
      <c r="J42" s="13">
        <f t="shared" si="11"/>
        <v>82.001499999999993</v>
      </c>
      <c r="K42" s="16">
        <v>11.167</v>
      </c>
      <c r="L42" s="16">
        <v>10.84</v>
      </c>
      <c r="M42" s="13">
        <f t="shared" si="13"/>
        <v>11.003499999999999</v>
      </c>
      <c r="N42" s="13">
        <f t="shared" si="16"/>
        <v>0.16349999999999998</v>
      </c>
      <c r="O42" s="13">
        <f t="shared" si="15"/>
        <v>0.77350000000000207</v>
      </c>
      <c r="P42" s="13">
        <f t="shared" si="15"/>
        <v>0.24399999999999977</v>
      </c>
      <c r="Q42" s="4">
        <f t="shared" si="15"/>
        <v>0.52950000000000585</v>
      </c>
    </row>
    <row r="43" spans="1:17" ht="15.75">
      <c r="A43" s="10">
        <v>21</v>
      </c>
      <c r="B43" s="15">
        <v>4.4960000000000004</v>
      </c>
      <c r="C43" s="15">
        <v>15.231999999999999</v>
      </c>
      <c r="D43" s="15">
        <v>80.271000000000001</v>
      </c>
      <c r="E43" s="15">
        <v>4.1130000000000004</v>
      </c>
      <c r="F43" s="15">
        <v>14.696</v>
      </c>
      <c r="G43" s="15">
        <v>81.191000000000003</v>
      </c>
      <c r="H43" s="13">
        <f t="shared" si="12"/>
        <v>4.3045000000000009</v>
      </c>
      <c r="I43" s="13">
        <f t="shared" si="11"/>
        <v>14.963999999999999</v>
      </c>
      <c r="J43" s="13">
        <f t="shared" si="11"/>
        <v>80.730999999999995</v>
      </c>
      <c r="K43" s="16">
        <v>11.986000000000001</v>
      </c>
      <c r="L43" s="16">
        <v>11.776999999999999</v>
      </c>
      <c r="M43" s="13">
        <f t="shared" si="13"/>
        <v>11.881499999999999</v>
      </c>
      <c r="N43" s="13">
        <f t="shared" si="16"/>
        <v>0.1045000000000007</v>
      </c>
      <c r="O43" s="13">
        <f t="shared" si="15"/>
        <v>0.1915</v>
      </c>
      <c r="P43" s="13">
        <f t="shared" si="15"/>
        <v>0.26799999999999979</v>
      </c>
      <c r="Q43" s="4">
        <f t="shared" si="15"/>
        <v>0.46000000000000085</v>
      </c>
    </row>
    <row r="44" spans="1:17" ht="15.75">
      <c r="A44" s="10">
        <v>24</v>
      </c>
      <c r="B44" s="15">
        <v>4.3150000000000004</v>
      </c>
      <c r="C44" s="15">
        <v>13.776999999999999</v>
      </c>
      <c r="D44" s="15">
        <v>81.908000000000001</v>
      </c>
      <c r="E44" s="15">
        <v>2.2480000000000002</v>
      </c>
      <c r="F44" s="15">
        <v>12.587</v>
      </c>
      <c r="G44" s="15">
        <v>85.165000000000006</v>
      </c>
      <c r="H44" s="13">
        <f t="shared" si="12"/>
        <v>3.2815000000000003</v>
      </c>
      <c r="I44" s="13">
        <f t="shared" si="11"/>
        <v>13.181999999999999</v>
      </c>
      <c r="J44" s="13">
        <f t="shared" si="11"/>
        <v>83.536500000000004</v>
      </c>
      <c r="K44" s="16">
        <v>12.196999999999999</v>
      </c>
      <c r="L44" s="16">
        <v>11.651</v>
      </c>
      <c r="M44" s="13">
        <f t="shared" si="13"/>
        <v>11.923999999999999</v>
      </c>
      <c r="N44" s="13">
        <f t="shared" si="16"/>
        <v>0.27299999999999969</v>
      </c>
      <c r="O44" s="13">
        <f t="shared" si="15"/>
        <v>1.0335000000000001</v>
      </c>
      <c r="P44" s="13">
        <f t="shared" si="15"/>
        <v>0.59499999999999975</v>
      </c>
      <c r="Q44" s="4">
        <f t="shared" si="15"/>
        <v>1.6285000000000025</v>
      </c>
    </row>
  </sheetData>
  <mergeCells count="14">
    <mergeCell ref="O1:Q1"/>
    <mergeCell ref="M1:N1"/>
    <mergeCell ref="M16:N16"/>
    <mergeCell ref="K31:L31"/>
    <mergeCell ref="M31:N31"/>
    <mergeCell ref="O16:Q16"/>
    <mergeCell ref="O31:Q31"/>
    <mergeCell ref="B31:D31"/>
    <mergeCell ref="E31:G31"/>
    <mergeCell ref="H31:J31"/>
    <mergeCell ref="K1:L1"/>
    <mergeCell ref="K16:L16"/>
    <mergeCell ref="H1:J1"/>
    <mergeCell ref="H16:J1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0F72E-571C-425F-A6C2-BA82A08A5088}">
  <dimension ref="A1:U171"/>
  <sheetViews>
    <sheetView workbookViewId="0">
      <selection activeCell="D40" sqref="D40"/>
    </sheetView>
  </sheetViews>
  <sheetFormatPr defaultRowHeight="12"/>
  <cols>
    <col min="2" max="21" width="9.140625" style="3"/>
  </cols>
  <sheetData>
    <row r="1" spans="1:21">
      <c r="A1" s="17"/>
      <c r="B1" s="18" t="s">
        <v>44</v>
      </c>
      <c r="C1" s="18"/>
      <c r="D1" s="18"/>
      <c r="E1" s="18"/>
      <c r="F1" s="18"/>
      <c r="G1" s="18"/>
      <c r="I1" s="18" t="s">
        <v>11</v>
      </c>
      <c r="J1" s="18"/>
      <c r="K1" s="18"/>
      <c r="L1" s="18"/>
      <c r="M1" s="18"/>
      <c r="N1" s="18"/>
      <c r="P1" s="18" t="s">
        <v>12</v>
      </c>
      <c r="Q1" s="18"/>
      <c r="R1" s="18"/>
      <c r="S1" s="18"/>
      <c r="T1" s="18"/>
      <c r="U1" s="18"/>
    </row>
    <row r="2" spans="1:21">
      <c r="A2" t="s">
        <v>0</v>
      </c>
      <c r="B2" s="19" t="s">
        <v>21</v>
      </c>
      <c r="C2" s="3" t="s">
        <v>46</v>
      </c>
      <c r="D2" s="3" t="s">
        <v>48</v>
      </c>
      <c r="E2" s="3" t="s">
        <v>50</v>
      </c>
      <c r="F2" s="3" t="s">
        <v>6</v>
      </c>
      <c r="G2" s="3" t="s">
        <v>28</v>
      </c>
      <c r="I2" s="19" t="s">
        <v>21</v>
      </c>
      <c r="J2" s="3" t="s">
        <v>46</v>
      </c>
      <c r="K2" s="3" t="s">
        <v>48</v>
      </c>
      <c r="L2" s="3" t="s">
        <v>50</v>
      </c>
      <c r="M2" s="3" t="s">
        <v>6</v>
      </c>
      <c r="N2" s="3" t="s">
        <v>28</v>
      </c>
      <c r="P2" s="19" t="s">
        <v>21</v>
      </c>
      <c r="Q2" s="3" t="s">
        <v>46</v>
      </c>
      <c r="R2" s="3" t="s">
        <v>48</v>
      </c>
      <c r="S2" s="3" t="s">
        <v>50</v>
      </c>
      <c r="T2" s="3" t="s">
        <v>6</v>
      </c>
      <c r="U2" s="3" t="s">
        <v>28</v>
      </c>
    </row>
    <row r="3" spans="1:21">
      <c r="A3">
        <v>0</v>
      </c>
      <c r="B3" s="3">
        <v>78.944281637707576</v>
      </c>
      <c r="C3" s="3">
        <v>80.209629947677158</v>
      </c>
      <c r="D3" s="3">
        <v>78.761044595041724</v>
      </c>
      <c r="E3" s="3">
        <v>78.434104719172026</v>
      </c>
      <c r="F3" s="3">
        <f>AVERAGE(B3:E3)</f>
        <v>79.08726522489961</v>
      </c>
      <c r="G3" s="3">
        <f>_xlfn.STDEV.P(B3:E3)</f>
        <v>0.67327286866637737</v>
      </c>
      <c r="I3" s="3">
        <v>19.306251009529962</v>
      </c>
      <c r="J3" s="3">
        <v>18.076976734421326</v>
      </c>
      <c r="K3" s="3">
        <v>19.439782775771306</v>
      </c>
      <c r="L3" s="3">
        <v>19.597952822257767</v>
      </c>
      <c r="M3" s="3">
        <f>AVERAGE(I3:L3)</f>
        <v>19.105240835495088</v>
      </c>
      <c r="N3" s="3">
        <f>_xlfn.STDEV.P(I3:L3)</f>
        <v>0.60258102428759863</v>
      </c>
      <c r="P3" s="3">
        <v>1.7494673527624585</v>
      </c>
      <c r="Q3" s="3">
        <v>1.7133933179015064</v>
      </c>
      <c r="R3" s="3">
        <v>1.7991726291869674</v>
      </c>
      <c r="S3" s="3">
        <v>1.9679424585702106</v>
      </c>
      <c r="T3" s="3">
        <f>AVERAGE(P3:S3)</f>
        <v>1.8074939396052856</v>
      </c>
      <c r="U3" s="3">
        <f>_xlfn.STDEV.P(P3:S3)</f>
        <v>9.751279817385744E-2</v>
      </c>
    </row>
    <row r="4" spans="1:21">
      <c r="A4">
        <v>6</v>
      </c>
    </row>
    <row r="5" spans="1:21">
      <c r="A5">
        <v>15</v>
      </c>
      <c r="B5" s="3">
        <v>35.831912141330292</v>
      </c>
      <c r="C5" s="3">
        <v>16.009936393971927</v>
      </c>
      <c r="F5" s="3">
        <f t="shared" ref="F5:F28" si="0">AVERAGE(B5:E5)</f>
        <v>25.92092426765111</v>
      </c>
      <c r="G5" s="3">
        <f t="shared" ref="G5:G28" si="1">_xlfn.STDEV.P(B5:E5)</f>
        <v>9.9109878736791863</v>
      </c>
      <c r="I5" s="3">
        <v>16.861083557388604</v>
      </c>
      <c r="J5" s="3">
        <v>16.809477520150601</v>
      </c>
      <c r="M5" s="3">
        <f t="shared" ref="M5:M28" si="2">AVERAGE(I5:L5)</f>
        <v>16.835280538769602</v>
      </c>
      <c r="N5" s="3">
        <f t="shared" ref="N5:N28" si="3">_xlfn.STDEV.P(I5:L5)</f>
        <v>2.580301861900125E-2</v>
      </c>
      <c r="P5" s="3">
        <v>47.307004301281104</v>
      </c>
      <c r="Q5" s="3">
        <v>67.180586085877465</v>
      </c>
      <c r="T5" s="3">
        <f t="shared" ref="T5:T28" si="4">AVERAGE(P5:S5)</f>
        <v>57.243795193579288</v>
      </c>
      <c r="U5" s="3">
        <f t="shared" ref="U5:U28" si="5">_xlfn.STDEV.P(P5:S5)</f>
        <v>9.9367908922981556</v>
      </c>
    </row>
    <row r="6" spans="1:21">
      <c r="A6">
        <v>18</v>
      </c>
      <c r="B6" s="3">
        <v>2.9321933183811537</v>
      </c>
      <c r="C6" s="3">
        <v>2.2458811054135621</v>
      </c>
      <c r="D6" s="3">
        <v>2.4142838775359756</v>
      </c>
      <c r="E6" s="3">
        <v>2.5762402379549241</v>
      </c>
      <c r="F6" s="3">
        <f t="shared" si="0"/>
        <v>2.5421496348214037</v>
      </c>
      <c r="G6" s="3">
        <f t="shared" si="1"/>
        <v>0.25368333494266365</v>
      </c>
      <c r="I6" s="3">
        <v>16.863020363084367</v>
      </c>
      <c r="J6" s="3">
        <v>17.254943572146498</v>
      </c>
      <c r="K6" s="3">
        <v>17.092281780306781</v>
      </c>
      <c r="L6" s="3">
        <v>17.358053020143572</v>
      </c>
      <c r="M6" s="3">
        <f t="shared" si="2"/>
        <v>17.142074683920303</v>
      </c>
      <c r="N6" s="3">
        <f t="shared" si="3"/>
        <v>0.18690684502892074</v>
      </c>
      <c r="P6" s="3">
        <v>80.204786318534488</v>
      </c>
      <c r="Q6" s="3">
        <v>80.499175322439939</v>
      </c>
      <c r="R6" s="3">
        <v>80.493434342157244</v>
      </c>
      <c r="S6" s="3">
        <v>80.065706741901508</v>
      </c>
      <c r="T6" s="3">
        <f t="shared" si="4"/>
        <v>80.315775681258302</v>
      </c>
      <c r="U6" s="3">
        <f t="shared" si="5"/>
        <v>0.18711703640157182</v>
      </c>
    </row>
    <row r="7" spans="1:21">
      <c r="A7">
        <v>20</v>
      </c>
      <c r="B7" s="3">
        <v>2.4531898921917881</v>
      </c>
      <c r="C7" s="3">
        <v>2.1978333860652919</v>
      </c>
      <c r="D7" s="3">
        <v>2.2701180291318992</v>
      </c>
      <c r="E7" s="3">
        <v>2.4533951163290393</v>
      </c>
      <c r="F7" s="3">
        <f t="shared" si="0"/>
        <v>2.3436341059295045</v>
      </c>
      <c r="G7" s="3">
        <f t="shared" si="1"/>
        <v>0.11259708385223387</v>
      </c>
      <c r="I7" s="3">
        <v>16.771075743320331</v>
      </c>
      <c r="J7" s="3">
        <v>16.73060791387109</v>
      </c>
      <c r="K7" s="3">
        <v>17.013798815664206</v>
      </c>
      <c r="L7" s="3">
        <v>17.034974257506931</v>
      </c>
      <c r="M7" s="3">
        <f t="shared" si="2"/>
        <v>16.887614182590639</v>
      </c>
      <c r="N7" s="3">
        <f t="shared" si="3"/>
        <v>0.13772230170531613</v>
      </c>
      <c r="P7" s="3">
        <v>80.775734364487889</v>
      </c>
      <c r="Q7" s="3">
        <v>81.071558700063619</v>
      </c>
      <c r="R7" s="3">
        <v>80.716083155203904</v>
      </c>
      <c r="S7" s="3">
        <v>80.511630626164035</v>
      </c>
      <c r="T7" s="3">
        <f t="shared" si="4"/>
        <v>80.768751711479865</v>
      </c>
      <c r="U7" s="3">
        <f t="shared" si="5"/>
        <v>0.20039090492857753</v>
      </c>
    </row>
    <row r="8" spans="1:21">
      <c r="A8">
        <v>24</v>
      </c>
      <c r="D8" s="3">
        <v>2.1082249069220373</v>
      </c>
      <c r="E8" s="3">
        <v>2.369478844881181</v>
      </c>
      <c r="F8" s="3">
        <f t="shared" si="0"/>
        <v>2.2388518759016094</v>
      </c>
      <c r="G8" s="3">
        <f t="shared" si="1"/>
        <v>0.13062696897957182</v>
      </c>
      <c r="K8" s="3">
        <v>16.943752706230224</v>
      </c>
      <c r="L8" s="3">
        <v>16.901002748323389</v>
      </c>
      <c r="M8" s="3">
        <f t="shared" si="2"/>
        <v>16.922377727276807</v>
      </c>
      <c r="N8" s="3">
        <f t="shared" si="3"/>
        <v>2.1374978953417667E-2</v>
      </c>
      <c r="R8" s="3">
        <v>61.001940190355043</v>
      </c>
      <c r="S8" s="3">
        <v>61.762117288585571</v>
      </c>
      <c r="T8" s="3">
        <f t="shared" si="4"/>
        <v>61.382028739470307</v>
      </c>
      <c r="U8" s="3">
        <f t="shared" si="5"/>
        <v>0.38008854911526413</v>
      </c>
    </row>
    <row r="9" spans="1:21">
      <c r="A9">
        <v>25</v>
      </c>
      <c r="B9" s="3">
        <v>2.3098733258052904</v>
      </c>
      <c r="C9" s="3">
        <v>2.1651654246930367</v>
      </c>
      <c r="F9" s="3">
        <f t="shared" si="0"/>
        <v>2.2375193752491636</v>
      </c>
      <c r="G9" s="3">
        <f t="shared" si="1"/>
        <v>7.2353950556126811E-2</v>
      </c>
      <c r="I9" s="3">
        <v>16.97958300385325</v>
      </c>
      <c r="J9" s="3">
        <v>16.568321205003329</v>
      </c>
      <c r="M9" s="3">
        <f t="shared" si="2"/>
        <v>16.77395210442829</v>
      </c>
      <c r="N9" s="3">
        <f t="shared" si="3"/>
        <v>0.20563089942496049</v>
      </c>
      <c r="P9" s="3">
        <v>54.368264888653684</v>
      </c>
      <c r="Q9" s="3">
        <v>56.786436319148834</v>
      </c>
      <c r="T9" s="3">
        <f t="shared" si="4"/>
        <v>55.577350603901259</v>
      </c>
      <c r="U9" s="3">
        <f t="shared" si="5"/>
        <v>1.2090857152475749</v>
      </c>
    </row>
    <row r="10" spans="1:21">
      <c r="A10">
        <v>40</v>
      </c>
      <c r="B10" s="3">
        <v>2.354993140088157</v>
      </c>
      <c r="C10" s="3">
        <v>3.2767583874914337</v>
      </c>
      <c r="F10" s="3">
        <f t="shared" si="0"/>
        <v>2.8158757637897951</v>
      </c>
      <c r="G10" s="3">
        <f t="shared" si="1"/>
        <v>0.46088262370164035</v>
      </c>
      <c r="I10" s="3">
        <v>15.421773760215537</v>
      </c>
      <c r="J10" s="3">
        <v>15.398209502045923</v>
      </c>
      <c r="M10" s="3">
        <f t="shared" si="2"/>
        <v>15.40999163113073</v>
      </c>
      <c r="N10" s="3">
        <f t="shared" si="3"/>
        <v>1.1782129084807025E-2</v>
      </c>
      <c r="P10" s="3">
        <v>26.189727106328093</v>
      </c>
      <c r="Q10" s="3">
        <v>27.076277757821497</v>
      </c>
      <c r="T10" s="3">
        <f t="shared" si="4"/>
        <v>26.633002432074797</v>
      </c>
      <c r="U10" s="3">
        <f t="shared" si="5"/>
        <v>0.44327532574670236</v>
      </c>
    </row>
    <row r="11" spans="1:21">
      <c r="A11">
        <v>42</v>
      </c>
      <c r="D11" s="3">
        <v>2.2597344543938274</v>
      </c>
      <c r="E11" s="3">
        <v>2.4151290813308242</v>
      </c>
      <c r="F11" s="3">
        <f t="shared" si="0"/>
        <v>2.3374317678623258</v>
      </c>
      <c r="G11" s="3">
        <f t="shared" si="1"/>
        <v>7.7697313468498397E-2</v>
      </c>
      <c r="K11" s="3">
        <v>15.722847593565618</v>
      </c>
      <c r="L11" s="3">
        <v>15.754739770371817</v>
      </c>
      <c r="M11" s="3">
        <f t="shared" si="2"/>
        <v>15.738793681968717</v>
      </c>
      <c r="N11" s="3">
        <f t="shared" si="3"/>
        <v>1.5946088403099523E-2</v>
      </c>
      <c r="R11" s="3">
        <v>27.660720722350195</v>
      </c>
      <c r="S11" s="3">
        <v>27.564689158197055</v>
      </c>
      <c r="T11" s="3">
        <f t="shared" si="4"/>
        <v>27.612704940273623</v>
      </c>
      <c r="U11" s="3">
        <f t="shared" si="5"/>
        <v>4.801578207657009E-2</v>
      </c>
    </row>
    <row r="12" spans="1:21">
      <c r="A12">
        <v>47</v>
      </c>
      <c r="B12" s="3">
        <v>2.2217284098338936</v>
      </c>
      <c r="C12" s="3">
        <v>2.0624646410862257</v>
      </c>
      <c r="F12" s="3">
        <f t="shared" si="0"/>
        <v>2.1420965254600599</v>
      </c>
      <c r="G12" s="3">
        <f t="shared" si="1"/>
        <v>7.963188437383395E-2</v>
      </c>
      <c r="I12" s="3">
        <v>14.920386996970175</v>
      </c>
      <c r="J12" s="3">
        <v>15.311475631468602</v>
      </c>
      <c r="M12" s="3">
        <f t="shared" si="2"/>
        <v>15.115931314219388</v>
      </c>
      <c r="N12" s="3">
        <f t="shared" si="3"/>
        <v>0.19554431724921351</v>
      </c>
      <c r="P12" s="3">
        <v>23.389845175571672</v>
      </c>
      <c r="Q12" s="3">
        <v>24.111035308995309</v>
      </c>
      <c r="T12" s="3">
        <f t="shared" si="4"/>
        <v>23.750440242283489</v>
      </c>
      <c r="U12" s="3">
        <f t="shared" si="5"/>
        <v>0.36059506671181829</v>
      </c>
    </row>
    <row r="13" spans="1:21">
      <c r="A13">
        <v>49</v>
      </c>
      <c r="D13" s="3">
        <v>2.231665300739202</v>
      </c>
      <c r="E13" s="3">
        <v>2.2863191625474757</v>
      </c>
      <c r="F13" s="3">
        <f t="shared" si="0"/>
        <v>2.2589922316433388</v>
      </c>
      <c r="G13" s="3">
        <f t="shared" si="1"/>
        <v>2.7326930904136848E-2</v>
      </c>
      <c r="K13" s="3">
        <v>15.074335473786702</v>
      </c>
      <c r="L13" s="3">
        <v>15.248467430373983</v>
      </c>
      <c r="M13" s="3">
        <f t="shared" si="2"/>
        <v>15.161401452080343</v>
      </c>
      <c r="N13" s="3">
        <f t="shared" si="3"/>
        <v>8.7065978293640711E-2</v>
      </c>
      <c r="R13" s="3">
        <v>23.849994146025153</v>
      </c>
      <c r="S13" s="3">
        <v>23.699864726047604</v>
      </c>
      <c r="T13" s="3">
        <f t="shared" si="4"/>
        <v>23.774929436036381</v>
      </c>
      <c r="U13" s="3">
        <f t="shared" si="5"/>
        <v>7.506470998877468E-2</v>
      </c>
    </row>
    <row r="14" spans="1:21">
      <c r="A14">
        <v>63.5</v>
      </c>
      <c r="B14" s="3">
        <v>2.2396646398614553</v>
      </c>
      <c r="C14" s="3">
        <v>1.9272785309707225</v>
      </c>
      <c r="F14" s="3">
        <f t="shared" si="0"/>
        <v>2.0834715854160888</v>
      </c>
      <c r="G14" s="3">
        <f t="shared" si="1"/>
        <v>0.15619305444536635</v>
      </c>
      <c r="I14" s="3">
        <v>13.51644734520065</v>
      </c>
      <c r="J14" s="3">
        <v>13.836003703626426</v>
      </c>
      <c r="M14" s="3">
        <f t="shared" si="2"/>
        <v>13.676225524413539</v>
      </c>
      <c r="N14" s="3">
        <f t="shared" si="3"/>
        <v>0.15977817921288828</v>
      </c>
      <c r="P14" s="3">
        <v>20.550168200343904</v>
      </c>
      <c r="Q14" s="3">
        <v>21.028674923864031</v>
      </c>
      <c r="T14" s="3">
        <f t="shared" si="4"/>
        <v>20.789421562103968</v>
      </c>
      <c r="U14" s="3">
        <f t="shared" si="5"/>
        <v>0.2392533617600634</v>
      </c>
    </row>
    <row r="15" spans="1:21">
      <c r="A15">
        <v>66</v>
      </c>
      <c r="D15" s="3">
        <v>2.1325096759664186</v>
      </c>
      <c r="E15" s="3">
        <v>2.4406149817619043</v>
      </c>
      <c r="F15" s="3">
        <f t="shared" si="0"/>
        <v>2.2865623288641617</v>
      </c>
      <c r="G15" s="3">
        <f t="shared" si="1"/>
        <v>0.15405265289774284</v>
      </c>
      <c r="K15" s="3">
        <v>13.600847399927723</v>
      </c>
      <c r="L15" s="3">
        <v>13.49048129670212</v>
      </c>
      <c r="M15" s="3">
        <f t="shared" si="2"/>
        <v>13.545664348314922</v>
      </c>
      <c r="N15" s="3">
        <f t="shared" si="3"/>
        <v>5.518305161280157E-2</v>
      </c>
      <c r="R15" s="3">
        <v>21.251198039143802</v>
      </c>
      <c r="S15" s="3">
        <v>20.192555265129332</v>
      </c>
      <c r="T15" s="3">
        <f t="shared" si="4"/>
        <v>20.721876652136565</v>
      </c>
      <c r="U15" s="3">
        <f t="shared" si="5"/>
        <v>0.52932138700723463</v>
      </c>
    </row>
    <row r="16" spans="1:21">
      <c r="A16">
        <v>71</v>
      </c>
      <c r="B16" s="3">
        <v>2.0122638070232211</v>
      </c>
      <c r="C16" s="3">
        <v>1.777965422020233</v>
      </c>
      <c r="D16" s="3">
        <v>2.1703426423731154</v>
      </c>
      <c r="E16" s="3">
        <v>2.3533496397376932</v>
      </c>
      <c r="F16" s="3">
        <f t="shared" si="0"/>
        <v>2.0784803777885656</v>
      </c>
      <c r="G16" s="3">
        <f t="shared" si="1"/>
        <v>0.21135613292700184</v>
      </c>
      <c r="I16" s="3">
        <v>13.024294134754417</v>
      </c>
      <c r="J16" s="3">
        <v>13.368647037919715</v>
      </c>
      <c r="K16" s="3">
        <v>13.174445438882762</v>
      </c>
      <c r="L16" s="3">
        <v>13.016775831151994</v>
      </c>
      <c r="M16" s="3">
        <f t="shared" si="2"/>
        <v>13.146040610677222</v>
      </c>
      <c r="N16" s="3">
        <f t="shared" si="3"/>
        <v>0.14308392933902581</v>
      </c>
      <c r="P16" s="3">
        <v>19.796558979463381</v>
      </c>
      <c r="Q16" s="3">
        <v>20.284079979916996</v>
      </c>
      <c r="R16" s="3">
        <v>20.062636955043935</v>
      </c>
      <c r="S16" s="3">
        <v>19.691478668388331</v>
      </c>
      <c r="T16" s="3">
        <f t="shared" si="4"/>
        <v>19.958688645703162</v>
      </c>
      <c r="U16" s="3">
        <f t="shared" si="5"/>
        <v>0.23150160477191029</v>
      </c>
    </row>
    <row r="17" spans="1:21">
      <c r="A17">
        <v>88</v>
      </c>
      <c r="B17" s="3">
        <v>2.153359247577169</v>
      </c>
      <c r="C17" s="3">
        <v>1.8391194176794332</v>
      </c>
      <c r="F17" s="3">
        <f t="shared" si="0"/>
        <v>1.996239332628301</v>
      </c>
      <c r="G17" s="3">
        <f t="shared" si="1"/>
        <v>0.1571199149488679</v>
      </c>
      <c r="I17" s="3">
        <v>10.527269249311274</v>
      </c>
      <c r="J17" s="3">
        <v>10.906973727548625</v>
      </c>
      <c r="M17" s="3">
        <f t="shared" si="2"/>
        <v>10.717121488429949</v>
      </c>
      <c r="N17" s="3">
        <f t="shared" si="3"/>
        <v>0.18985223911867521</v>
      </c>
      <c r="P17" s="3">
        <v>15.618595803942437</v>
      </c>
      <c r="Q17" s="3">
        <v>15.992295980675392</v>
      </c>
      <c r="T17" s="3">
        <f t="shared" si="4"/>
        <v>15.805445892308914</v>
      </c>
      <c r="U17" s="3">
        <f t="shared" si="5"/>
        <v>0.18685008836647743</v>
      </c>
    </row>
    <row r="18" spans="1:21">
      <c r="A18">
        <v>90</v>
      </c>
      <c r="D18" s="3">
        <v>2.1652794116538354</v>
      </c>
      <c r="E18" s="3">
        <v>2.4575289754052942</v>
      </c>
      <c r="F18" s="3">
        <f t="shared" si="0"/>
        <v>2.3114041935295648</v>
      </c>
      <c r="G18" s="3">
        <f t="shared" si="1"/>
        <v>0.14612478187572941</v>
      </c>
      <c r="K18" s="3">
        <v>9.6092947435465348</v>
      </c>
      <c r="L18" s="3">
        <v>9.6201243042721494</v>
      </c>
      <c r="M18" s="3">
        <f t="shared" si="2"/>
        <v>9.6147095239093421</v>
      </c>
      <c r="N18" s="3">
        <f t="shared" si="3"/>
        <v>5.4147803628072921E-3</v>
      </c>
      <c r="R18" s="3">
        <v>14.405886365622694</v>
      </c>
      <c r="S18" s="3">
        <v>14.421792766670659</v>
      </c>
      <c r="T18" s="3">
        <f t="shared" si="4"/>
        <v>14.413839566146677</v>
      </c>
      <c r="U18" s="3">
        <f t="shared" si="5"/>
        <v>7.9532005239828507E-3</v>
      </c>
    </row>
    <row r="19" spans="1:21">
      <c r="A19">
        <v>98</v>
      </c>
      <c r="B19" s="3">
        <v>2.4421598372043345</v>
      </c>
      <c r="C19" s="3">
        <v>1.8828259643053136</v>
      </c>
      <c r="D19" s="3">
        <v>1.9736271298664418</v>
      </c>
      <c r="E19" s="3">
        <v>2.2365866640412757</v>
      </c>
      <c r="F19" s="3">
        <f t="shared" si="0"/>
        <v>2.1337998988543414</v>
      </c>
      <c r="G19" s="3">
        <f t="shared" si="1"/>
        <v>0.22039408024325249</v>
      </c>
      <c r="I19" s="3">
        <v>6.9699223122894987</v>
      </c>
      <c r="J19" s="3">
        <v>6.9966353895841022</v>
      </c>
      <c r="K19" s="3">
        <v>7.0680725169535012</v>
      </c>
      <c r="L19" s="3">
        <v>7.1263664081272244</v>
      </c>
      <c r="M19" s="3">
        <f t="shared" si="2"/>
        <v>7.0402491567385823</v>
      </c>
      <c r="N19" s="3">
        <f t="shared" si="3"/>
        <v>6.1315467249207459E-2</v>
      </c>
      <c r="P19" s="3">
        <v>11.856619034693658</v>
      </c>
      <c r="Q19" s="3">
        <v>11.962809359734429</v>
      </c>
      <c r="R19" s="3">
        <v>11.310378850534686</v>
      </c>
      <c r="S19" s="3">
        <v>11.448507988468792</v>
      </c>
      <c r="T19" s="3">
        <f t="shared" si="4"/>
        <v>11.644578808357892</v>
      </c>
      <c r="U19" s="3">
        <f t="shared" si="5"/>
        <v>0.2721971342772338</v>
      </c>
    </row>
    <row r="20" spans="1:21">
      <c r="A20">
        <v>114</v>
      </c>
      <c r="D20" s="3">
        <v>2.0314926576107255</v>
      </c>
      <c r="E20" s="3">
        <v>2.212875518836988</v>
      </c>
      <c r="F20" s="3">
        <f t="shared" si="0"/>
        <v>2.1221840882238565</v>
      </c>
      <c r="G20" s="3">
        <f t="shared" si="1"/>
        <v>9.069143061313123E-2</v>
      </c>
      <c r="K20" s="3">
        <v>5.9082029330240422</v>
      </c>
      <c r="L20" s="3">
        <v>5.9258406799157859</v>
      </c>
      <c r="M20" s="3">
        <f t="shared" si="2"/>
        <v>5.917021806469914</v>
      </c>
      <c r="N20" s="3">
        <f t="shared" si="3"/>
        <v>8.8188734458718443E-3</v>
      </c>
      <c r="R20" s="3">
        <v>6.3558847235054756</v>
      </c>
      <c r="S20" s="3">
        <v>6.3534335389374048</v>
      </c>
      <c r="T20" s="3">
        <f t="shared" si="4"/>
        <v>6.3546591312214407</v>
      </c>
      <c r="U20" s="3">
        <f t="shared" si="5"/>
        <v>1.2255922840354039E-3</v>
      </c>
    </row>
    <row r="21" spans="1:21">
      <c r="A21">
        <v>117</v>
      </c>
      <c r="B21" s="3">
        <v>2.3738278749028998</v>
      </c>
      <c r="C21" s="3">
        <v>2.0256075792508552</v>
      </c>
      <c r="F21" s="3">
        <f t="shared" si="0"/>
        <v>2.1997177270768775</v>
      </c>
      <c r="G21" s="3">
        <f t="shared" si="1"/>
        <v>0.1741101478260223</v>
      </c>
      <c r="I21" s="3">
        <v>5.9904593944562459</v>
      </c>
      <c r="J21" s="3">
        <v>6.4067236170626689</v>
      </c>
      <c r="M21" s="3">
        <f t="shared" si="2"/>
        <v>6.1985915057594578</v>
      </c>
      <c r="N21" s="3">
        <f t="shared" si="3"/>
        <v>0.20813211130321152</v>
      </c>
      <c r="P21" s="3">
        <v>6.4909225118871099</v>
      </c>
      <c r="Q21" s="3">
        <v>6.3137880946208007</v>
      </c>
      <c r="T21" s="3">
        <f t="shared" si="4"/>
        <v>6.4023553032539553</v>
      </c>
      <c r="U21" s="3">
        <f t="shared" si="5"/>
        <v>8.8567208633154593E-2</v>
      </c>
    </row>
    <row r="22" spans="1:21">
      <c r="A22">
        <v>121</v>
      </c>
      <c r="B22" s="3">
        <v>2.2499246181749517</v>
      </c>
      <c r="C22" s="3">
        <v>2.0986553230397615</v>
      </c>
      <c r="D22" s="3">
        <v>2.0062945205002443</v>
      </c>
      <c r="E22" s="3">
        <v>2.1698574692925732</v>
      </c>
      <c r="F22" s="3">
        <f t="shared" si="0"/>
        <v>2.1311829827518824</v>
      </c>
      <c r="G22" s="3">
        <f t="shared" si="1"/>
        <v>8.9792077242451571E-2</v>
      </c>
      <c r="I22" s="3">
        <v>5.7695173207718211</v>
      </c>
      <c r="J22" s="3">
        <v>5.8651211903757341</v>
      </c>
      <c r="K22" s="3">
        <v>5.5441290712258358</v>
      </c>
      <c r="L22" s="3">
        <v>5.5634151081209673</v>
      </c>
      <c r="M22" s="3">
        <f t="shared" si="2"/>
        <v>5.6855456726235891</v>
      </c>
      <c r="N22" s="3">
        <f t="shared" si="3"/>
        <v>0.1362104384815106</v>
      </c>
      <c r="P22" s="3">
        <v>5.8542885263591726</v>
      </c>
      <c r="Q22" s="3">
        <v>6.0194309459934336</v>
      </c>
      <c r="R22" s="3">
        <v>5.4083872491324616</v>
      </c>
      <c r="S22" s="3">
        <v>5.3877411529775987</v>
      </c>
      <c r="T22" s="3">
        <f t="shared" si="4"/>
        <v>5.6674619686156671</v>
      </c>
      <c r="U22" s="3">
        <f t="shared" si="5"/>
        <v>0.27574887519769054</v>
      </c>
    </row>
    <row r="23" spans="1:21">
      <c r="A23">
        <v>126.5</v>
      </c>
      <c r="B23" s="3">
        <v>2.0737754382904736</v>
      </c>
      <c r="C23" s="3">
        <v>1.779409882410556</v>
      </c>
      <c r="F23" s="3">
        <f t="shared" si="0"/>
        <v>1.9265926603505148</v>
      </c>
      <c r="G23" s="3">
        <f t="shared" si="1"/>
        <v>0.14718277793995882</v>
      </c>
      <c r="I23" s="3">
        <v>5.5395583264288142</v>
      </c>
      <c r="J23" s="3">
        <v>5.388259420233398</v>
      </c>
      <c r="M23" s="3">
        <f t="shared" si="2"/>
        <v>5.4639088733311061</v>
      </c>
      <c r="N23" s="3">
        <f t="shared" si="3"/>
        <v>7.5649453097708097E-2</v>
      </c>
      <c r="P23" s="3">
        <v>5.1212217975571361</v>
      </c>
      <c r="Q23" s="3">
        <v>5.0773124161764782</v>
      </c>
      <c r="T23" s="3">
        <f t="shared" si="4"/>
        <v>5.0992671068668072</v>
      </c>
      <c r="U23" s="3">
        <f t="shared" si="5"/>
        <v>2.195469069032896E-2</v>
      </c>
    </row>
    <row r="24" spans="1:21">
      <c r="A24">
        <v>128.5</v>
      </c>
      <c r="D24" s="3">
        <v>2.0534038040991938</v>
      </c>
      <c r="E24" s="3">
        <v>2.0891779647350175</v>
      </c>
      <c r="F24" s="3">
        <f t="shared" si="0"/>
        <v>2.0712908844171056</v>
      </c>
      <c r="G24" s="3">
        <f t="shared" si="1"/>
        <v>1.7887080317911863E-2</v>
      </c>
      <c r="K24" s="3">
        <v>5.2234821782607366</v>
      </c>
      <c r="L24" s="3">
        <v>4.8492144975067344</v>
      </c>
      <c r="M24" s="3">
        <f t="shared" si="2"/>
        <v>5.0363483378837355</v>
      </c>
      <c r="N24" s="3">
        <f t="shared" si="3"/>
        <v>0.18713384037700109</v>
      </c>
      <c r="R24" s="3">
        <v>4.5545938149787419</v>
      </c>
      <c r="S24" s="3">
        <v>4.5697898886612691</v>
      </c>
      <c r="T24" s="3">
        <f t="shared" si="4"/>
        <v>4.5621918518200051</v>
      </c>
      <c r="U24" s="3">
        <f t="shared" si="5"/>
        <v>7.598036841263589E-3</v>
      </c>
    </row>
    <row r="25" spans="1:21">
      <c r="A25">
        <v>131</v>
      </c>
      <c r="B25" s="3">
        <v>1.7822700922392347</v>
      </c>
      <c r="C25" s="3">
        <v>1.6915522530103315</v>
      </c>
      <c r="F25" s="3">
        <f t="shared" si="0"/>
        <v>1.736911172624783</v>
      </c>
      <c r="G25" s="3">
        <f t="shared" si="1"/>
        <v>4.5358919614451598E-2</v>
      </c>
      <c r="I25" s="3">
        <v>5.2205871430382151</v>
      </c>
      <c r="J25" s="3">
        <v>5.0255263207417817</v>
      </c>
      <c r="M25" s="3">
        <f t="shared" si="2"/>
        <v>5.1230567318899984</v>
      </c>
      <c r="N25" s="3">
        <f t="shared" si="3"/>
        <v>9.75304111482167E-2</v>
      </c>
      <c r="P25" s="3">
        <v>4.7006039191089082</v>
      </c>
      <c r="Q25" s="3">
        <v>4.6092013044097762</v>
      </c>
      <c r="T25" s="3">
        <f t="shared" si="4"/>
        <v>4.6549026117593417</v>
      </c>
      <c r="U25" s="3">
        <f t="shared" si="5"/>
        <v>4.5701307349566012E-2</v>
      </c>
    </row>
    <row r="26" spans="1:21">
      <c r="A26">
        <v>133</v>
      </c>
      <c r="B26" s="3">
        <v>1.8683605763657316</v>
      </c>
      <c r="C26" s="3">
        <v>1.6874368382487137</v>
      </c>
      <c r="D26" s="3">
        <v>1.9970217669251702</v>
      </c>
      <c r="E26" s="3">
        <v>2.0633526175637678</v>
      </c>
      <c r="F26" s="3">
        <f t="shared" si="0"/>
        <v>1.9040429497758455</v>
      </c>
      <c r="G26" s="3">
        <f t="shared" si="1"/>
        <v>0.14336672383460256</v>
      </c>
      <c r="I26" s="3">
        <v>5.2562481673179082</v>
      </c>
      <c r="J26" s="3">
        <v>5.1243350140147577</v>
      </c>
      <c r="K26" s="3">
        <v>5.0893096225844703</v>
      </c>
      <c r="L26" s="3">
        <v>4.7391699379978514</v>
      </c>
      <c r="M26" s="3">
        <f t="shared" si="2"/>
        <v>5.0522656854787469</v>
      </c>
      <c r="N26" s="3">
        <f t="shared" si="3"/>
        <v>0.19118318530914843</v>
      </c>
      <c r="P26" s="3">
        <v>4.5813574463152005</v>
      </c>
      <c r="Q26" s="3">
        <v>4.4826524802989809</v>
      </c>
      <c r="R26" s="3">
        <v>4.2111097165498368</v>
      </c>
      <c r="S26" s="3">
        <v>4.2455552126264831</v>
      </c>
      <c r="T26" s="3">
        <f t="shared" si="4"/>
        <v>4.3801687139476257</v>
      </c>
      <c r="U26" s="3">
        <f t="shared" si="5"/>
        <v>0.15627025287647811</v>
      </c>
    </row>
    <row r="27" spans="1:21">
      <c r="A27">
        <v>135</v>
      </c>
      <c r="B27" s="3">
        <v>1.8389467863882778</v>
      </c>
      <c r="C27" s="3">
        <v>1.7412717953462713</v>
      </c>
      <c r="F27" s="3">
        <f t="shared" si="0"/>
        <v>1.7901092908672744</v>
      </c>
      <c r="G27" s="3">
        <f t="shared" si="1"/>
        <v>4.8837495521003249E-2</v>
      </c>
      <c r="I27" s="3">
        <v>4.5394143738054886</v>
      </c>
      <c r="J27" s="3">
        <v>4.5322640659745161</v>
      </c>
      <c r="M27" s="3">
        <f t="shared" si="2"/>
        <v>4.5358392198900024</v>
      </c>
      <c r="N27" s="3">
        <f t="shared" si="3"/>
        <v>3.57515391548624E-3</v>
      </c>
      <c r="P27" s="3">
        <v>4.4412240212517879</v>
      </c>
      <c r="Q27" s="3">
        <v>4.3515160757054083</v>
      </c>
      <c r="T27" s="3">
        <f t="shared" si="4"/>
        <v>4.3963700484785981</v>
      </c>
      <c r="U27" s="3">
        <f t="shared" si="5"/>
        <v>4.485397277318981E-2</v>
      </c>
    </row>
    <row r="28" spans="1:21">
      <c r="A28">
        <v>138</v>
      </c>
      <c r="D28" s="3">
        <v>1.9038614495555142</v>
      </c>
      <c r="E28" s="3">
        <v>1.974247648043626</v>
      </c>
      <c r="F28" s="3">
        <f t="shared" si="0"/>
        <v>1.9390545487995701</v>
      </c>
      <c r="G28" s="3">
        <f t="shared" si="1"/>
        <v>3.5193099244055892E-2</v>
      </c>
      <c r="K28" s="3">
        <v>4.9671412322769202</v>
      </c>
      <c r="L28" s="3">
        <v>4.5734190004419508</v>
      </c>
      <c r="M28" s="3">
        <f t="shared" si="2"/>
        <v>4.7702801163594355</v>
      </c>
      <c r="N28" s="3">
        <f t="shared" si="3"/>
        <v>0.19686111591748467</v>
      </c>
      <c r="R28" s="3">
        <v>3.8889151411353864</v>
      </c>
      <c r="S28" s="3">
        <v>3.9183666327514155</v>
      </c>
      <c r="T28" s="3">
        <f t="shared" si="4"/>
        <v>3.9036408869434007</v>
      </c>
      <c r="U28" s="3">
        <f t="shared" si="5"/>
        <v>1.4725745808014556E-2</v>
      </c>
    </row>
    <row r="30" spans="1:21">
      <c r="B30" s="18" t="s">
        <v>33</v>
      </c>
      <c r="C30" s="18" t="s">
        <v>25</v>
      </c>
      <c r="D30" s="18" t="s">
        <v>26</v>
      </c>
      <c r="E30" s="18" t="s">
        <v>27</v>
      </c>
      <c r="F30" s="18" t="s">
        <v>6</v>
      </c>
      <c r="G30" s="18" t="s">
        <v>28</v>
      </c>
      <c r="I30" s="18" t="s">
        <v>52</v>
      </c>
      <c r="J30" s="18" t="s">
        <v>25</v>
      </c>
      <c r="K30" s="18" t="s">
        <v>26</v>
      </c>
      <c r="L30" s="18" t="s">
        <v>27</v>
      </c>
      <c r="M30" s="18" t="s">
        <v>6</v>
      </c>
      <c r="N30" s="18" t="s">
        <v>28</v>
      </c>
      <c r="P30" s="18" t="s">
        <v>53</v>
      </c>
      <c r="Q30" s="18" t="s">
        <v>25</v>
      </c>
      <c r="R30" s="18" t="s">
        <v>26</v>
      </c>
      <c r="S30" s="18" t="s">
        <v>27</v>
      </c>
      <c r="T30" s="18" t="s">
        <v>6</v>
      </c>
      <c r="U30" s="18" t="s">
        <v>28</v>
      </c>
    </row>
    <row r="31" spans="1:21">
      <c r="A31" t="s">
        <v>0</v>
      </c>
      <c r="B31" s="19" t="s">
        <v>21</v>
      </c>
      <c r="C31" s="3" t="s">
        <v>46</v>
      </c>
      <c r="D31" s="3" t="s">
        <v>48</v>
      </c>
      <c r="E31" s="3" t="s">
        <v>50</v>
      </c>
      <c r="F31" s="3" t="s">
        <v>6</v>
      </c>
      <c r="G31" s="3" t="s">
        <v>28</v>
      </c>
      <c r="I31" s="19" t="s">
        <v>21</v>
      </c>
      <c r="J31" s="3" t="s">
        <v>46</v>
      </c>
      <c r="K31" s="3" t="s">
        <v>48</v>
      </c>
      <c r="L31" s="3" t="s">
        <v>50</v>
      </c>
      <c r="M31" s="3" t="s">
        <v>6</v>
      </c>
      <c r="N31" s="3" t="s">
        <v>28</v>
      </c>
      <c r="P31" s="19" t="s">
        <v>21</v>
      </c>
      <c r="Q31" s="3" t="s">
        <v>46</v>
      </c>
      <c r="R31" s="3" t="s">
        <v>48</v>
      </c>
      <c r="S31" s="3" t="s">
        <v>50</v>
      </c>
      <c r="T31" s="3" t="s">
        <v>6</v>
      </c>
      <c r="U31" s="3" t="s">
        <v>28</v>
      </c>
    </row>
    <row r="32" spans="1:21">
      <c r="A32">
        <v>0</v>
      </c>
      <c r="B32" s="3">
        <v>0</v>
      </c>
      <c r="C32" s="3">
        <v>0</v>
      </c>
      <c r="D32" s="3">
        <v>0</v>
      </c>
      <c r="E32" s="3">
        <v>0</v>
      </c>
      <c r="F32" s="3">
        <f>AVERAGE(B32:E32)</f>
        <v>0</v>
      </c>
      <c r="G32" s="3">
        <f>_xlfn.STDEV.P(B32:E32)</f>
        <v>0</v>
      </c>
      <c r="I32" s="3">
        <v>0</v>
      </c>
      <c r="J32" s="3">
        <v>0</v>
      </c>
      <c r="K32" s="3">
        <v>0</v>
      </c>
      <c r="L32" s="3">
        <v>0</v>
      </c>
      <c r="M32" s="3">
        <f>AVERAGE(I32:L32)</f>
        <v>0</v>
      </c>
      <c r="N32" s="3">
        <f>_xlfn.STDEV.P(I32:L32)</f>
        <v>0</v>
      </c>
      <c r="P32" s="3">
        <v>0</v>
      </c>
      <c r="Q32" s="3">
        <v>0</v>
      </c>
      <c r="R32" s="3">
        <v>0</v>
      </c>
      <c r="S32" s="3">
        <v>0</v>
      </c>
      <c r="T32" s="3">
        <f>AVERAGE(P32:S32)</f>
        <v>0</v>
      </c>
      <c r="U32" s="3">
        <f>_xlfn.STDEV.P(P32:S32)</f>
        <v>0</v>
      </c>
    </row>
    <row r="33" spans="1:21">
      <c r="A33">
        <v>6</v>
      </c>
    </row>
    <row r="34" spans="1:21">
      <c r="A34">
        <v>15</v>
      </c>
      <c r="B34" s="3">
        <v>0</v>
      </c>
      <c r="C34" s="3">
        <v>0</v>
      </c>
      <c r="F34" s="3">
        <f t="shared" ref="F34:F57" si="6">AVERAGE(B34:E34)</f>
        <v>0</v>
      </c>
      <c r="G34" s="3">
        <f t="shared" ref="G34:G57" si="7">_xlfn.STDEV.P(B34:E34)</f>
        <v>0</v>
      </c>
      <c r="I34" s="3">
        <v>0</v>
      </c>
      <c r="J34" s="3">
        <v>0</v>
      </c>
      <c r="M34" s="3">
        <f t="shared" ref="M34:M57" si="8">AVERAGE(I34:L34)</f>
        <v>0</v>
      </c>
      <c r="N34" s="3">
        <f t="shared" ref="N34:N57" si="9">_xlfn.STDEV.P(I34:L34)</f>
        <v>0</v>
      </c>
      <c r="P34" s="3">
        <v>0</v>
      </c>
      <c r="Q34" s="3">
        <v>0</v>
      </c>
      <c r="T34" s="3">
        <f t="shared" ref="T34:T57" si="10">AVERAGE(P34:S34)</f>
        <v>0</v>
      </c>
      <c r="U34" s="3">
        <f t="shared" ref="U34:U57" si="11">_xlfn.STDEV.P(P34:S34)</f>
        <v>0</v>
      </c>
    </row>
    <row r="35" spans="1:21">
      <c r="A35">
        <v>18</v>
      </c>
      <c r="B35" s="3">
        <v>0</v>
      </c>
      <c r="C35" s="3">
        <v>0</v>
      </c>
      <c r="D35" s="3">
        <v>0</v>
      </c>
      <c r="E35" s="3">
        <v>0</v>
      </c>
      <c r="F35" s="3">
        <f t="shared" si="6"/>
        <v>0</v>
      </c>
      <c r="G35" s="3">
        <f t="shared" si="7"/>
        <v>0</v>
      </c>
      <c r="I35" s="3">
        <v>0</v>
      </c>
      <c r="J35" s="3">
        <v>0</v>
      </c>
      <c r="K35" s="3">
        <v>0</v>
      </c>
      <c r="L35" s="3">
        <v>0</v>
      </c>
      <c r="M35" s="3">
        <f t="shared" si="8"/>
        <v>0</v>
      </c>
      <c r="N35" s="3">
        <f t="shared" si="9"/>
        <v>0</v>
      </c>
      <c r="P35" s="3">
        <v>0</v>
      </c>
      <c r="Q35" s="3">
        <v>0</v>
      </c>
      <c r="R35" s="3">
        <v>0</v>
      </c>
      <c r="S35" s="3">
        <v>0</v>
      </c>
      <c r="T35" s="3">
        <f t="shared" si="10"/>
        <v>0</v>
      </c>
      <c r="U35" s="3">
        <f t="shared" si="11"/>
        <v>0</v>
      </c>
    </row>
    <row r="36" spans="1:21">
      <c r="A36">
        <v>20</v>
      </c>
      <c r="B36" s="3">
        <v>0</v>
      </c>
      <c r="C36" s="3">
        <v>0</v>
      </c>
      <c r="D36" s="3">
        <v>0</v>
      </c>
      <c r="E36" s="3">
        <v>0</v>
      </c>
      <c r="F36" s="3">
        <f t="shared" si="6"/>
        <v>0</v>
      </c>
      <c r="G36" s="3">
        <f t="shared" si="7"/>
        <v>0</v>
      </c>
      <c r="I36" s="3">
        <v>0</v>
      </c>
      <c r="J36" s="3">
        <v>0</v>
      </c>
      <c r="K36" s="3">
        <v>0</v>
      </c>
      <c r="L36" s="3">
        <v>0</v>
      </c>
      <c r="M36" s="3">
        <f t="shared" si="8"/>
        <v>0</v>
      </c>
      <c r="N36" s="3">
        <f t="shared" si="9"/>
        <v>0</v>
      </c>
      <c r="P36" s="3">
        <v>0</v>
      </c>
      <c r="Q36" s="3">
        <v>0</v>
      </c>
      <c r="R36" s="3">
        <v>0</v>
      </c>
      <c r="S36" s="3">
        <v>0</v>
      </c>
      <c r="T36" s="3">
        <f t="shared" si="10"/>
        <v>0</v>
      </c>
      <c r="U36" s="3">
        <f t="shared" si="11"/>
        <v>0</v>
      </c>
    </row>
    <row r="37" spans="1:21">
      <c r="A37">
        <v>24</v>
      </c>
      <c r="D37" s="3">
        <v>0</v>
      </c>
      <c r="E37" s="3">
        <v>0</v>
      </c>
      <c r="F37" s="3">
        <f t="shared" si="6"/>
        <v>0</v>
      </c>
      <c r="G37" s="3">
        <f t="shared" si="7"/>
        <v>0</v>
      </c>
      <c r="K37" s="3">
        <v>0.18334016049157409</v>
      </c>
      <c r="L37" s="3">
        <v>0.17839654186654585</v>
      </c>
      <c r="M37" s="3">
        <f t="shared" si="8"/>
        <v>0.18086835117905997</v>
      </c>
      <c r="N37" s="3">
        <f t="shared" si="9"/>
        <v>2.4718093125141172E-3</v>
      </c>
      <c r="R37" s="3">
        <v>0</v>
      </c>
      <c r="S37" s="3">
        <v>0</v>
      </c>
      <c r="T37" s="3">
        <f t="shared" si="10"/>
        <v>0</v>
      </c>
      <c r="U37" s="3">
        <f t="shared" si="11"/>
        <v>0</v>
      </c>
    </row>
    <row r="38" spans="1:21">
      <c r="A38">
        <v>25</v>
      </c>
      <c r="B38" s="3">
        <v>0</v>
      </c>
      <c r="C38" s="3">
        <v>0</v>
      </c>
      <c r="F38" s="3">
        <f t="shared" si="6"/>
        <v>0</v>
      </c>
      <c r="G38" s="3">
        <f t="shared" si="7"/>
        <v>0</v>
      </c>
      <c r="I38" s="3">
        <v>0.13253560692538929</v>
      </c>
      <c r="J38" s="3">
        <v>0.2169561496802607</v>
      </c>
      <c r="M38" s="3">
        <f t="shared" si="8"/>
        <v>0.17474587830282501</v>
      </c>
      <c r="N38" s="3">
        <f t="shared" si="9"/>
        <v>4.221027137743559E-2</v>
      </c>
      <c r="P38" s="3">
        <v>0</v>
      </c>
      <c r="Q38" s="3">
        <v>0</v>
      </c>
      <c r="T38" s="3">
        <f t="shared" si="10"/>
        <v>0</v>
      </c>
      <c r="U38" s="3">
        <f t="shared" si="11"/>
        <v>0</v>
      </c>
    </row>
    <row r="39" spans="1:21">
      <c r="A39">
        <v>40</v>
      </c>
      <c r="B39" s="3">
        <v>0</v>
      </c>
      <c r="C39" s="3">
        <v>0</v>
      </c>
      <c r="F39" s="3">
        <f t="shared" si="6"/>
        <v>0</v>
      </c>
      <c r="G39" s="3">
        <f t="shared" si="7"/>
        <v>0</v>
      </c>
      <c r="I39" s="3">
        <v>1.2279999005339812</v>
      </c>
      <c r="J39" s="3">
        <v>1.0390998731487606</v>
      </c>
      <c r="M39" s="3">
        <f t="shared" si="8"/>
        <v>1.1335498868413709</v>
      </c>
      <c r="N39" s="3">
        <f t="shared" si="9"/>
        <v>9.4450013692610302E-2</v>
      </c>
      <c r="P39" s="3">
        <v>0</v>
      </c>
      <c r="Q39" s="3">
        <v>0</v>
      </c>
      <c r="T39" s="3">
        <f t="shared" si="10"/>
        <v>0</v>
      </c>
      <c r="U39" s="3">
        <f t="shared" si="11"/>
        <v>0</v>
      </c>
    </row>
    <row r="40" spans="1:21">
      <c r="A40">
        <v>42</v>
      </c>
      <c r="D40" s="3">
        <v>0</v>
      </c>
      <c r="E40" s="3">
        <v>0</v>
      </c>
      <c r="F40" s="3">
        <f t="shared" si="6"/>
        <v>0</v>
      </c>
      <c r="G40" s="3">
        <f t="shared" si="7"/>
        <v>0</v>
      </c>
      <c r="K40" s="3">
        <v>1.2093086951522489</v>
      </c>
      <c r="L40" s="3">
        <v>1.1306399747350133</v>
      </c>
      <c r="M40" s="3">
        <f t="shared" si="8"/>
        <v>1.1699743349436311</v>
      </c>
      <c r="N40" s="3">
        <f t="shared" si="9"/>
        <v>3.9334360208617802E-2</v>
      </c>
      <c r="R40" s="3">
        <v>0</v>
      </c>
      <c r="S40" s="3">
        <v>0</v>
      </c>
      <c r="T40" s="3">
        <f t="shared" si="10"/>
        <v>0</v>
      </c>
      <c r="U40" s="3">
        <f t="shared" si="11"/>
        <v>0</v>
      </c>
    </row>
    <row r="41" spans="1:21">
      <c r="A41">
        <v>47</v>
      </c>
      <c r="B41" s="3">
        <v>0</v>
      </c>
      <c r="C41" s="3">
        <v>0</v>
      </c>
      <c r="F41" s="3">
        <f t="shared" si="6"/>
        <v>0</v>
      </c>
      <c r="G41" s="3">
        <f t="shared" si="7"/>
        <v>0</v>
      </c>
      <c r="I41" s="3">
        <v>2.033005422914699</v>
      </c>
      <c r="J41" s="3">
        <v>1.8024726280408667</v>
      </c>
      <c r="M41" s="3">
        <f t="shared" si="8"/>
        <v>1.9177390254777829</v>
      </c>
      <c r="N41" s="3">
        <f t="shared" si="9"/>
        <v>0.11526639743691613</v>
      </c>
      <c r="P41" s="3">
        <v>0</v>
      </c>
      <c r="Q41" s="3">
        <v>0</v>
      </c>
      <c r="T41" s="3">
        <f t="shared" si="10"/>
        <v>0</v>
      </c>
      <c r="U41" s="3">
        <f t="shared" si="11"/>
        <v>0</v>
      </c>
    </row>
    <row r="42" spans="1:21">
      <c r="A42">
        <v>49</v>
      </c>
      <c r="D42" s="3">
        <v>0</v>
      </c>
      <c r="E42" s="3">
        <v>0</v>
      </c>
      <c r="F42" s="3">
        <f t="shared" si="6"/>
        <v>0</v>
      </c>
      <c r="G42" s="3">
        <f t="shared" si="7"/>
        <v>0</v>
      </c>
      <c r="K42" s="3">
        <v>1.94401998957292</v>
      </c>
      <c r="L42" s="3">
        <v>1.9040995774369962</v>
      </c>
      <c r="M42" s="3">
        <f t="shared" si="8"/>
        <v>1.924059783504958</v>
      </c>
      <c r="N42" s="3">
        <f t="shared" si="9"/>
        <v>1.9960206067961894E-2</v>
      </c>
      <c r="R42" s="3">
        <v>0</v>
      </c>
      <c r="S42" s="3">
        <v>0</v>
      </c>
      <c r="T42" s="3">
        <f t="shared" si="10"/>
        <v>0</v>
      </c>
      <c r="U42" s="3">
        <f t="shared" si="11"/>
        <v>0</v>
      </c>
    </row>
    <row r="43" spans="1:21">
      <c r="A43">
        <v>63.5</v>
      </c>
      <c r="B43" s="3">
        <v>0</v>
      </c>
      <c r="C43" s="3">
        <v>0</v>
      </c>
      <c r="F43" s="3">
        <f t="shared" si="6"/>
        <v>0</v>
      </c>
      <c r="G43" s="3">
        <f t="shared" si="7"/>
        <v>0</v>
      </c>
      <c r="I43" s="3">
        <v>3.3480326167748569</v>
      </c>
      <c r="J43" s="3">
        <v>3.0006744458718577</v>
      </c>
      <c r="M43" s="3">
        <f t="shared" si="8"/>
        <v>3.1743535313233573</v>
      </c>
      <c r="N43" s="3">
        <f t="shared" si="9"/>
        <v>0.17367908545149957</v>
      </c>
      <c r="P43" s="3">
        <v>0</v>
      </c>
      <c r="Q43" s="3">
        <v>0</v>
      </c>
      <c r="T43" s="3">
        <f t="shared" si="10"/>
        <v>0</v>
      </c>
      <c r="U43" s="3">
        <f t="shared" si="11"/>
        <v>0</v>
      </c>
    </row>
    <row r="44" spans="1:21">
      <c r="A44">
        <v>66</v>
      </c>
      <c r="D44" s="3">
        <v>0</v>
      </c>
      <c r="E44" s="3">
        <v>0</v>
      </c>
      <c r="F44" s="3">
        <f t="shared" si="6"/>
        <v>0</v>
      </c>
      <c r="G44" s="3">
        <f t="shared" si="7"/>
        <v>0</v>
      </c>
      <c r="K44" s="3">
        <v>3.2632491345312853</v>
      </c>
      <c r="L44" s="3">
        <v>3.4799965743809702</v>
      </c>
      <c r="M44" s="3">
        <f t="shared" si="8"/>
        <v>3.3716228544561275</v>
      </c>
      <c r="N44" s="3">
        <f t="shared" si="9"/>
        <v>0.10837371992484246</v>
      </c>
      <c r="R44" s="3">
        <v>0</v>
      </c>
      <c r="S44" s="3">
        <v>0</v>
      </c>
      <c r="T44" s="3">
        <f t="shared" si="10"/>
        <v>0</v>
      </c>
      <c r="U44" s="3">
        <f t="shared" si="11"/>
        <v>0</v>
      </c>
    </row>
    <row r="45" spans="1:21">
      <c r="A45">
        <v>71</v>
      </c>
      <c r="B45" s="3">
        <v>0</v>
      </c>
      <c r="C45" s="3">
        <v>0</v>
      </c>
      <c r="D45" s="3">
        <v>0</v>
      </c>
      <c r="E45" s="3">
        <v>0</v>
      </c>
      <c r="F45" s="3">
        <f t="shared" si="6"/>
        <v>0</v>
      </c>
      <c r="G45" s="3">
        <f t="shared" si="7"/>
        <v>0</v>
      </c>
      <c r="I45" s="3">
        <v>4.0366794602395686</v>
      </c>
      <c r="J45" s="3">
        <v>3.5616634118722299</v>
      </c>
      <c r="K45" s="3">
        <v>3.6019034140178672</v>
      </c>
      <c r="L45" s="3">
        <v>3.8134100020415516</v>
      </c>
      <c r="M45" s="3">
        <f t="shared" si="8"/>
        <v>3.7534140720428044</v>
      </c>
      <c r="N45" s="3">
        <f t="shared" si="9"/>
        <v>0.18944826928325229</v>
      </c>
      <c r="P45" s="3">
        <v>0</v>
      </c>
      <c r="Q45" s="3">
        <v>0</v>
      </c>
      <c r="R45" s="3">
        <v>0</v>
      </c>
      <c r="S45" s="3">
        <v>0</v>
      </c>
      <c r="T45" s="3">
        <f t="shared" si="10"/>
        <v>0</v>
      </c>
      <c r="U45" s="3">
        <f t="shared" si="11"/>
        <v>0</v>
      </c>
    </row>
    <row r="46" spans="1:21">
      <c r="A46">
        <v>88</v>
      </c>
      <c r="B46" s="3">
        <v>2.4433302206842384</v>
      </c>
      <c r="C46" s="3">
        <v>2.3928009741208793</v>
      </c>
      <c r="F46" s="3">
        <f t="shared" si="6"/>
        <v>2.4180655974025589</v>
      </c>
      <c r="G46" s="3">
        <f t="shared" si="7"/>
        <v>2.5264623281679555E-2</v>
      </c>
      <c r="I46" s="3">
        <v>3.7939954674902974</v>
      </c>
      <c r="J46" s="3">
        <v>3.4352764940734399</v>
      </c>
      <c r="M46" s="3">
        <f t="shared" si="8"/>
        <v>3.6146359807818689</v>
      </c>
      <c r="N46" s="3">
        <f t="shared" si="9"/>
        <v>0.17935948670842874</v>
      </c>
      <c r="P46" s="3">
        <v>4.2729600577796667</v>
      </c>
      <c r="Q46" s="3">
        <v>4.3271446530053028</v>
      </c>
      <c r="T46" s="3">
        <f t="shared" si="10"/>
        <v>4.3000523553924843</v>
      </c>
      <c r="U46" s="3">
        <f t="shared" si="11"/>
        <v>2.7092297612818061E-2</v>
      </c>
    </row>
    <row r="47" spans="1:21">
      <c r="A47">
        <v>90</v>
      </c>
      <c r="D47" s="3">
        <v>2.9308129773241114</v>
      </c>
      <c r="E47" s="3">
        <v>2.7489184536613065</v>
      </c>
      <c r="F47" s="3">
        <f t="shared" si="6"/>
        <v>2.8398657154927092</v>
      </c>
      <c r="G47" s="3">
        <f t="shared" si="7"/>
        <v>9.0947261831402448E-2</v>
      </c>
      <c r="K47" s="3">
        <v>3.357614135453312</v>
      </c>
      <c r="L47" s="3">
        <v>3.5634648075888515</v>
      </c>
      <c r="M47" s="3">
        <f t="shared" si="8"/>
        <v>3.4605394715210815</v>
      </c>
      <c r="N47" s="3">
        <f t="shared" si="9"/>
        <v>0.10292533606776977</v>
      </c>
      <c r="R47" s="3">
        <v>4.6556927902855199</v>
      </c>
      <c r="S47" s="3">
        <v>4.2807817661577783</v>
      </c>
      <c r="T47" s="3">
        <f t="shared" si="10"/>
        <v>4.4682372782216486</v>
      </c>
      <c r="U47" s="3">
        <f t="shared" si="11"/>
        <v>0.18745551206387079</v>
      </c>
    </row>
    <row r="48" spans="1:21">
      <c r="A48">
        <v>98</v>
      </c>
      <c r="B48" s="3">
        <v>5.480476887223527</v>
      </c>
      <c r="C48" s="3">
        <v>5.5622420797353547</v>
      </c>
      <c r="D48" s="3">
        <v>5.2953911290716613</v>
      </c>
      <c r="E48" s="3">
        <v>5.1333257443136198</v>
      </c>
      <c r="F48" s="3">
        <f t="shared" si="6"/>
        <v>5.3678589600860409</v>
      </c>
      <c r="G48" s="3">
        <f t="shared" si="7"/>
        <v>0.1663768392459008</v>
      </c>
      <c r="I48" s="3">
        <v>2.8609057516530925</v>
      </c>
      <c r="J48" s="3">
        <v>2.7185486679715565</v>
      </c>
      <c r="K48" s="3">
        <v>2.9946127234248072</v>
      </c>
      <c r="L48" s="3">
        <v>3.1778507280843984</v>
      </c>
      <c r="M48" s="3">
        <f t="shared" si="8"/>
        <v>2.9379794677834639</v>
      </c>
      <c r="N48" s="3">
        <f t="shared" si="9"/>
        <v>0.16943714231768583</v>
      </c>
      <c r="P48" s="3">
        <v>7.0289309226640286</v>
      </c>
      <c r="Q48" s="3">
        <v>7.1679824803784609</v>
      </c>
      <c r="R48" s="3">
        <v>7.7533194098603184</v>
      </c>
      <c r="S48" s="3">
        <v>7.400586405604388</v>
      </c>
      <c r="T48" s="3">
        <f t="shared" si="10"/>
        <v>7.3377048046267994</v>
      </c>
      <c r="U48" s="3">
        <f t="shared" si="11"/>
        <v>0.2742428546724307</v>
      </c>
    </row>
    <row r="49" spans="1:21">
      <c r="A49">
        <v>114</v>
      </c>
      <c r="D49" s="3">
        <v>5.8457631366844245</v>
      </c>
      <c r="E49" s="3">
        <v>5.616184783048646</v>
      </c>
      <c r="F49" s="3">
        <f t="shared" si="6"/>
        <v>5.7309739598665352</v>
      </c>
      <c r="G49" s="3">
        <f t="shared" si="7"/>
        <v>0.11478917681788925</v>
      </c>
      <c r="K49" s="3">
        <v>2.3892006919735009</v>
      </c>
      <c r="L49" s="3">
        <v>2.4447272788637551</v>
      </c>
      <c r="M49" s="3">
        <f t="shared" si="8"/>
        <v>2.416963985418628</v>
      </c>
      <c r="N49" s="3">
        <f t="shared" si="9"/>
        <v>2.7763293445127069E-2</v>
      </c>
      <c r="R49" s="3">
        <v>11.506676463071813</v>
      </c>
      <c r="S49" s="3">
        <v>11.202082795934544</v>
      </c>
      <c r="T49" s="3">
        <f t="shared" si="10"/>
        <v>11.354379629503178</v>
      </c>
      <c r="U49" s="3">
        <f t="shared" si="11"/>
        <v>0.15229683356863433</v>
      </c>
    </row>
    <row r="50" spans="1:21">
      <c r="A50">
        <v>117</v>
      </c>
      <c r="B50" s="3">
        <v>6.0050807653611349</v>
      </c>
      <c r="C50" s="3">
        <v>5.7529136209067504</v>
      </c>
      <c r="F50" s="3">
        <f t="shared" si="6"/>
        <v>5.8789971931339426</v>
      </c>
      <c r="G50" s="3">
        <f t="shared" si="7"/>
        <v>0.12608357222719224</v>
      </c>
      <c r="I50" s="3">
        <v>2.0377038135369419</v>
      </c>
      <c r="J50" s="3">
        <v>2.1500567384510991</v>
      </c>
      <c r="M50" s="3">
        <f t="shared" si="8"/>
        <v>2.0938802759940205</v>
      </c>
      <c r="N50" s="3">
        <f t="shared" si="9"/>
        <v>5.6176462457078635E-2</v>
      </c>
      <c r="P50" s="3">
        <v>9.6531836585890574</v>
      </c>
      <c r="Q50" s="3">
        <v>9.4967918157075442</v>
      </c>
      <c r="T50" s="3">
        <f t="shared" si="10"/>
        <v>9.5749877371483016</v>
      </c>
      <c r="U50" s="3">
        <f t="shared" si="11"/>
        <v>7.8195921440756599E-2</v>
      </c>
    </row>
    <row r="51" spans="1:21">
      <c r="A51">
        <v>121</v>
      </c>
      <c r="B51" s="3">
        <v>5.6428680464739855</v>
      </c>
      <c r="C51" s="3">
        <v>5.8024448465232759</v>
      </c>
      <c r="D51" s="3">
        <v>5.6060106276223207</v>
      </c>
      <c r="E51" s="3">
        <v>5.3731463301860876</v>
      </c>
      <c r="F51" s="3">
        <f t="shared" si="6"/>
        <v>5.6061174627014179</v>
      </c>
      <c r="G51" s="3">
        <f t="shared" si="7"/>
        <v>0.15343614880885256</v>
      </c>
      <c r="I51" s="3">
        <v>1.9145747261300539</v>
      </c>
      <c r="J51" s="3">
        <v>1.8369755458485488</v>
      </c>
      <c r="K51" s="3">
        <v>2.0274155428185043</v>
      </c>
      <c r="L51" s="3">
        <v>2.0802916284150075</v>
      </c>
      <c r="M51" s="3">
        <f t="shared" si="8"/>
        <v>1.9648143608030288</v>
      </c>
      <c r="N51" s="3">
        <f t="shared" si="9"/>
        <v>9.5027220871052254E-2</v>
      </c>
      <c r="P51" s="3">
        <v>9.8517831299054315</v>
      </c>
      <c r="Q51" s="3">
        <v>9.8715312645353972</v>
      </c>
      <c r="R51" s="3">
        <v>11.795508490511684</v>
      </c>
      <c r="S51" s="3">
        <v>11.486634814482246</v>
      </c>
      <c r="T51" s="3">
        <f t="shared" si="10"/>
        <v>10.751364424858689</v>
      </c>
      <c r="U51" s="3">
        <f t="shared" si="11"/>
        <v>0.89641121589505379</v>
      </c>
    </row>
    <row r="52" spans="1:21">
      <c r="A52">
        <v>126.5</v>
      </c>
      <c r="B52" s="3">
        <v>5.2782931745833022</v>
      </c>
      <c r="C52" s="3">
        <v>5.7957043401801958</v>
      </c>
      <c r="F52" s="3">
        <f t="shared" si="6"/>
        <v>5.536998757381749</v>
      </c>
      <c r="G52" s="3">
        <f t="shared" si="7"/>
        <v>0.2587055827984468</v>
      </c>
      <c r="I52" s="3">
        <v>1.8990781938620342</v>
      </c>
      <c r="J52" s="3">
        <v>1.6656603206580114</v>
      </c>
      <c r="M52" s="3">
        <f t="shared" si="8"/>
        <v>1.7823692572600227</v>
      </c>
      <c r="N52" s="3">
        <f t="shared" si="9"/>
        <v>0.11670893660201143</v>
      </c>
      <c r="P52" s="3">
        <v>9.7273124983295514</v>
      </c>
      <c r="Q52" s="3">
        <v>10.337506191114846</v>
      </c>
      <c r="T52" s="3">
        <f t="shared" si="10"/>
        <v>10.032409344722199</v>
      </c>
      <c r="U52" s="3">
        <f t="shared" si="11"/>
        <v>0.30509684639264734</v>
      </c>
    </row>
    <row r="53" spans="1:21">
      <c r="A53">
        <v>128.5</v>
      </c>
      <c r="D53" s="3">
        <v>5.3083038129607711</v>
      </c>
      <c r="E53" s="3">
        <v>5.1180608890173351</v>
      </c>
      <c r="F53" s="3">
        <f t="shared" si="6"/>
        <v>5.2131823509890527</v>
      </c>
      <c r="G53" s="3">
        <f t="shared" si="7"/>
        <v>9.5121461971718002E-2</v>
      </c>
      <c r="K53" s="3">
        <v>1.8426422987421833</v>
      </c>
      <c r="L53" s="3">
        <v>1.8779063485803369</v>
      </c>
      <c r="M53" s="3">
        <f t="shared" si="8"/>
        <v>1.86027432366126</v>
      </c>
      <c r="N53" s="3">
        <f t="shared" si="9"/>
        <v>1.7632024919076783E-2</v>
      </c>
      <c r="R53" s="3">
        <v>11.956789454182106</v>
      </c>
      <c r="S53" s="3">
        <v>11.620497737725142</v>
      </c>
      <c r="T53" s="3">
        <f t="shared" si="10"/>
        <v>11.788643595953623</v>
      </c>
      <c r="U53" s="3">
        <f t="shared" si="11"/>
        <v>0.16814585822848205</v>
      </c>
    </row>
    <row r="54" spans="1:21">
      <c r="A54">
        <v>131</v>
      </c>
      <c r="B54" s="3">
        <v>5.090907172547662</v>
      </c>
      <c r="C54" s="3">
        <v>5.5828039433393641</v>
      </c>
      <c r="F54" s="3">
        <f t="shared" si="6"/>
        <v>5.3368555579435135</v>
      </c>
      <c r="G54" s="3">
        <f t="shared" si="7"/>
        <v>0.24594838539585107</v>
      </c>
      <c r="I54" s="3">
        <v>1.823932611395872</v>
      </c>
      <c r="J54" s="3">
        <v>1.6021361995220034</v>
      </c>
      <c r="M54" s="3">
        <f t="shared" si="8"/>
        <v>1.7130344054589377</v>
      </c>
      <c r="N54" s="3">
        <f t="shared" si="9"/>
        <v>0.11089820593693434</v>
      </c>
      <c r="P54" s="3">
        <v>10.961948834095017</v>
      </c>
      <c r="Q54" s="3">
        <v>11.631399390809449</v>
      </c>
      <c r="T54" s="3">
        <f t="shared" si="10"/>
        <v>11.296674112452234</v>
      </c>
      <c r="U54" s="3">
        <f t="shared" si="11"/>
        <v>0.33472527835721611</v>
      </c>
    </row>
    <row r="55" spans="1:21">
      <c r="A55">
        <v>133</v>
      </c>
      <c r="B55" s="3">
        <v>5.0642444576283898</v>
      </c>
      <c r="C55" s="3">
        <v>5.5908262578552108</v>
      </c>
      <c r="D55" s="3">
        <v>5.17239912962195</v>
      </c>
      <c r="E55" s="3">
        <v>4.9851444299433147</v>
      </c>
      <c r="F55" s="3">
        <f t="shared" si="6"/>
        <v>5.2031535687622164</v>
      </c>
      <c r="G55" s="3">
        <f t="shared" si="7"/>
        <v>0.23348430094975056</v>
      </c>
      <c r="I55" s="3">
        <v>1.8319865250983682</v>
      </c>
      <c r="J55" s="3">
        <v>1.6387324883618941</v>
      </c>
      <c r="K55" s="3">
        <v>1.75386125237845</v>
      </c>
      <c r="L55" s="3">
        <v>1.8085618841242515</v>
      </c>
      <c r="M55" s="3">
        <f t="shared" si="8"/>
        <v>1.7582855374907409</v>
      </c>
      <c r="N55" s="3">
        <f t="shared" si="9"/>
        <v>7.4619120304235426E-2</v>
      </c>
      <c r="P55" s="3">
        <v>11.141220515128577</v>
      </c>
      <c r="Q55" s="3">
        <v>11.784927256730217</v>
      </c>
      <c r="R55" s="3">
        <v>11.944503219331814</v>
      </c>
      <c r="S55" s="3">
        <v>11.635745945443039</v>
      </c>
      <c r="T55" s="3">
        <f t="shared" si="10"/>
        <v>11.626599234158412</v>
      </c>
      <c r="U55" s="3">
        <f t="shared" si="11"/>
        <v>0.30075192008322937</v>
      </c>
    </row>
    <row r="56" spans="1:21">
      <c r="A56">
        <v>135</v>
      </c>
      <c r="B56" s="3">
        <v>5.0036811991393506</v>
      </c>
      <c r="C56" s="3">
        <v>5.5016981087355008</v>
      </c>
      <c r="F56" s="3">
        <f t="shared" si="6"/>
        <v>5.2526896539374253</v>
      </c>
      <c r="G56" s="3">
        <f t="shared" si="7"/>
        <v>0.2490084547980751</v>
      </c>
      <c r="I56" s="3">
        <v>1.7670056374935392</v>
      </c>
      <c r="J56" s="3">
        <v>1.5585105760205287</v>
      </c>
      <c r="M56" s="3">
        <f t="shared" si="8"/>
        <v>1.6627581067570341</v>
      </c>
      <c r="N56" s="3">
        <f t="shared" si="9"/>
        <v>0.10424753073650528</v>
      </c>
      <c r="P56" s="3">
        <v>11.026378421261404</v>
      </c>
      <c r="Q56" s="3">
        <v>11.729943455392126</v>
      </c>
      <c r="T56" s="3">
        <f t="shared" si="10"/>
        <v>11.378160938326765</v>
      </c>
      <c r="U56" s="3">
        <f t="shared" si="11"/>
        <v>0.35178251706536123</v>
      </c>
    </row>
    <row r="57" spans="1:21">
      <c r="A57">
        <v>138</v>
      </c>
      <c r="D57" s="3">
        <v>5.0211590900697809</v>
      </c>
      <c r="E57" s="3">
        <v>4.8540092652474751</v>
      </c>
      <c r="F57" s="3">
        <f t="shared" si="6"/>
        <v>4.9375841776586284</v>
      </c>
      <c r="G57" s="3">
        <f t="shared" si="7"/>
        <v>8.3574912411152891E-2</v>
      </c>
      <c r="K57" s="3">
        <v>1.6939979025558085</v>
      </c>
      <c r="L57" s="3">
        <v>1.7345169906386526</v>
      </c>
      <c r="M57" s="3">
        <f t="shared" si="8"/>
        <v>1.7142574465972307</v>
      </c>
      <c r="N57" s="3">
        <f t="shared" si="9"/>
        <v>2.0259544041422051E-2</v>
      </c>
      <c r="R57" s="3">
        <v>11.906880678509827</v>
      </c>
      <c r="S57" s="3">
        <v>11.662444689501843</v>
      </c>
      <c r="T57" s="3">
        <f t="shared" si="10"/>
        <v>11.784662684005834</v>
      </c>
      <c r="U57" s="3">
        <f t="shared" si="11"/>
        <v>0.12221799450399207</v>
      </c>
    </row>
    <row r="59" spans="1:21">
      <c r="B59" s="18" t="s">
        <v>54</v>
      </c>
      <c r="C59" s="18"/>
      <c r="D59" s="18"/>
      <c r="E59" s="18"/>
      <c r="F59" s="18"/>
      <c r="G59" s="18"/>
      <c r="I59" s="18" t="s">
        <v>55</v>
      </c>
      <c r="J59" s="18"/>
      <c r="K59" s="18"/>
      <c r="L59" s="18"/>
      <c r="M59" s="18"/>
      <c r="N59" s="18"/>
      <c r="P59" s="18" t="s">
        <v>56</v>
      </c>
      <c r="Q59" s="18"/>
      <c r="R59" s="18"/>
      <c r="S59" s="18"/>
      <c r="T59" s="18"/>
      <c r="U59" s="18"/>
    </row>
    <row r="60" spans="1:21">
      <c r="A60" t="s">
        <v>0</v>
      </c>
      <c r="B60" s="19" t="s">
        <v>21</v>
      </c>
      <c r="C60" s="3" t="s">
        <v>46</v>
      </c>
      <c r="D60" s="3" t="s">
        <v>48</v>
      </c>
      <c r="E60" s="3" t="s">
        <v>50</v>
      </c>
      <c r="F60" s="3" t="s">
        <v>6</v>
      </c>
      <c r="G60" s="3" t="s">
        <v>28</v>
      </c>
      <c r="I60" s="19" t="s">
        <v>21</v>
      </c>
      <c r="J60" s="3" t="s">
        <v>46</v>
      </c>
      <c r="K60" s="3" t="s">
        <v>48</v>
      </c>
      <c r="L60" s="3" t="s">
        <v>50</v>
      </c>
      <c r="M60" s="3" t="s">
        <v>6</v>
      </c>
      <c r="N60" s="3" t="s">
        <v>28</v>
      </c>
      <c r="P60" s="19" t="s">
        <v>21</v>
      </c>
      <c r="Q60" s="3" t="s">
        <v>46</v>
      </c>
      <c r="R60" s="3" t="s">
        <v>48</v>
      </c>
      <c r="S60" s="3" t="s">
        <v>50</v>
      </c>
      <c r="T60" s="3" t="s">
        <v>6</v>
      </c>
      <c r="U60" s="3" t="s">
        <v>28</v>
      </c>
    </row>
    <row r="61" spans="1:21">
      <c r="A61">
        <v>0</v>
      </c>
      <c r="B61" s="3">
        <v>0</v>
      </c>
      <c r="C61" s="3">
        <v>0</v>
      </c>
      <c r="D61" s="3">
        <v>0</v>
      </c>
      <c r="E61" s="3">
        <v>0</v>
      </c>
      <c r="F61" s="3">
        <f>AVERAGE(B61:E61)</f>
        <v>0</v>
      </c>
      <c r="G61" s="3">
        <f>_xlfn.STDEV.P(B61:E61)</f>
        <v>0</v>
      </c>
      <c r="I61" s="3">
        <v>0</v>
      </c>
      <c r="J61" s="3">
        <v>0</v>
      </c>
      <c r="K61" s="3">
        <v>0</v>
      </c>
      <c r="L61" s="3">
        <v>0</v>
      </c>
      <c r="M61" s="3">
        <f>AVERAGE(I61:L61)</f>
        <v>0</v>
      </c>
      <c r="N61" s="3">
        <f>_xlfn.STDEV.P(I61:L61)</f>
        <v>0</v>
      </c>
      <c r="P61" s="3">
        <v>0</v>
      </c>
      <c r="Q61" s="3">
        <v>0</v>
      </c>
      <c r="R61" s="3">
        <v>0</v>
      </c>
      <c r="S61" s="3">
        <v>0</v>
      </c>
      <c r="T61" s="3">
        <f>AVERAGE(P61:S61)</f>
        <v>0</v>
      </c>
      <c r="U61" s="3">
        <f>_xlfn.STDEV.P(P61:S61)</f>
        <v>0</v>
      </c>
    </row>
    <row r="62" spans="1:21">
      <c r="A62">
        <v>6</v>
      </c>
    </row>
    <row r="63" spans="1:21">
      <c r="A63">
        <v>15</v>
      </c>
      <c r="B63" s="3">
        <v>0</v>
      </c>
      <c r="C63" s="3">
        <v>0</v>
      </c>
      <c r="F63" s="3">
        <f t="shared" ref="F63:F86" si="12">AVERAGE(B63:E63)</f>
        <v>0</v>
      </c>
      <c r="G63" s="3">
        <f t="shared" ref="G63:G86" si="13">_xlfn.STDEV.P(B63:E63)</f>
        <v>0</v>
      </c>
      <c r="I63" s="3">
        <v>0</v>
      </c>
      <c r="J63" s="3">
        <v>0</v>
      </c>
      <c r="M63" s="3">
        <f t="shared" ref="M63:M86" si="14">AVERAGE(I63:L63)</f>
        <v>0</v>
      </c>
      <c r="N63" s="3">
        <f t="shared" ref="N63:N86" si="15">_xlfn.STDEV.P(I63:L63)</f>
        <v>0</v>
      </c>
      <c r="P63" s="3">
        <v>0</v>
      </c>
      <c r="Q63" s="3">
        <v>0</v>
      </c>
      <c r="T63" s="3">
        <f t="shared" ref="T63:T86" si="16">AVERAGE(P63:S63)</f>
        <v>0</v>
      </c>
      <c r="U63" s="3">
        <f t="shared" ref="U63:U86" si="17">_xlfn.STDEV.P(P63:S63)</f>
        <v>0</v>
      </c>
    </row>
    <row r="64" spans="1:21">
      <c r="A64">
        <v>18</v>
      </c>
      <c r="B64" s="3">
        <v>0</v>
      </c>
      <c r="C64" s="3">
        <v>0</v>
      </c>
      <c r="D64" s="3">
        <v>0</v>
      </c>
      <c r="E64" s="3">
        <v>0</v>
      </c>
      <c r="F64" s="3">
        <f t="shared" si="12"/>
        <v>0</v>
      </c>
      <c r="G64" s="3">
        <f t="shared" si="13"/>
        <v>0</v>
      </c>
      <c r="I64" s="3">
        <v>0</v>
      </c>
      <c r="J64" s="3">
        <v>0</v>
      </c>
      <c r="K64" s="3">
        <v>0</v>
      </c>
      <c r="L64" s="3">
        <v>0</v>
      </c>
      <c r="M64" s="3">
        <f t="shared" si="14"/>
        <v>0</v>
      </c>
      <c r="N64" s="3">
        <f t="shared" si="15"/>
        <v>0</v>
      </c>
      <c r="P64" s="3">
        <v>0</v>
      </c>
      <c r="Q64" s="3">
        <v>0</v>
      </c>
      <c r="R64" s="3">
        <v>0</v>
      </c>
      <c r="S64" s="3">
        <v>0</v>
      </c>
      <c r="T64" s="3">
        <f t="shared" si="16"/>
        <v>0</v>
      </c>
      <c r="U64" s="3">
        <f t="shared" si="17"/>
        <v>0</v>
      </c>
    </row>
    <row r="65" spans="1:21">
      <c r="A65">
        <v>20</v>
      </c>
      <c r="B65" s="3">
        <v>0</v>
      </c>
      <c r="C65" s="3">
        <v>0</v>
      </c>
      <c r="D65" s="3">
        <v>0</v>
      </c>
      <c r="E65" s="3">
        <v>0</v>
      </c>
      <c r="F65" s="3">
        <f t="shared" si="12"/>
        <v>0</v>
      </c>
      <c r="G65" s="3">
        <f t="shared" si="13"/>
        <v>0</v>
      </c>
      <c r="I65" s="3">
        <v>0</v>
      </c>
      <c r="J65" s="3">
        <v>0</v>
      </c>
      <c r="K65" s="3">
        <v>0</v>
      </c>
      <c r="L65" s="3">
        <v>0</v>
      </c>
      <c r="M65" s="3">
        <f t="shared" si="14"/>
        <v>0</v>
      </c>
      <c r="N65" s="3">
        <f t="shared" si="15"/>
        <v>0</v>
      </c>
      <c r="P65" s="3">
        <v>0</v>
      </c>
      <c r="Q65" s="3">
        <v>0</v>
      </c>
      <c r="R65" s="3">
        <v>0</v>
      </c>
      <c r="S65" s="3">
        <v>0</v>
      </c>
      <c r="T65" s="3">
        <f t="shared" si="16"/>
        <v>0</v>
      </c>
      <c r="U65" s="3">
        <f t="shared" si="17"/>
        <v>0</v>
      </c>
    </row>
    <row r="66" spans="1:21">
      <c r="A66">
        <v>24</v>
      </c>
      <c r="D66" s="3">
        <v>19.762742036001129</v>
      </c>
      <c r="E66" s="3">
        <v>18.789004576343313</v>
      </c>
      <c r="F66" s="3">
        <f t="shared" si="12"/>
        <v>19.275873306172222</v>
      </c>
      <c r="G66" s="3">
        <f t="shared" si="13"/>
        <v>0.48686872982890783</v>
      </c>
      <c r="K66" s="3">
        <v>0</v>
      </c>
      <c r="L66" s="3">
        <v>0</v>
      </c>
      <c r="M66" s="3">
        <f t="shared" si="14"/>
        <v>0</v>
      </c>
      <c r="N66" s="3">
        <f t="shared" si="15"/>
        <v>0</v>
      </c>
      <c r="R66" s="3">
        <v>0</v>
      </c>
      <c r="S66" s="3">
        <v>0</v>
      </c>
      <c r="T66" s="3">
        <f t="shared" si="16"/>
        <v>0</v>
      </c>
      <c r="U66" s="3">
        <f t="shared" si="17"/>
        <v>0</v>
      </c>
    </row>
    <row r="67" spans="1:21">
      <c r="A67">
        <v>25</v>
      </c>
      <c r="B67" s="3">
        <v>26.209743174762391</v>
      </c>
      <c r="C67" s="3">
        <v>24.263120901474533</v>
      </c>
      <c r="F67" s="3">
        <f t="shared" si="12"/>
        <v>25.236432038118462</v>
      </c>
      <c r="G67" s="3">
        <f t="shared" si="13"/>
        <v>0.97331113664392888</v>
      </c>
      <c r="I67" s="3">
        <v>0</v>
      </c>
      <c r="J67" s="3">
        <v>0</v>
      </c>
      <c r="M67" s="3">
        <f t="shared" si="14"/>
        <v>0</v>
      </c>
      <c r="N67" s="3">
        <f t="shared" si="15"/>
        <v>0</v>
      </c>
      <c r="P67" s="3">
        <v>0</v>
      </c>
      <c r="Q67" s="3">
        <v>0</v>
      </c>
      <c r="T67" s="3">
        <f t="shared" si="16"/>
        <v>0</v>
      </c>
      <c r="U67" s="3">
        <f t="shared" si="17"/>
        <v>0</v>
      </c>
    </row>
    <row r="68" spans="1:21">
      <c r="A68">
        <v>40</v>
      </c>
      <c r="B68" s="3">
        <v>54.805506092834236</v>
      </c>
      <c r="C68" s="3">
        <v>53.209654479492386</v>
      </c>
      <c r="F68" s="3">
        <f t="shared" si="12"/>
        <v>54.007580286163311</v>
      </c>
      <c r="G68" s="3">
        <f t="shared" si="13"/>
        <v>0.79792580667092494</v>
      </c>
      <c r="I68" s="3">
        <v>0</v>
      </c>
      <c r="J68" s="3">
        <v>0</v>
      </c>
      <c r="M68" s="3">
        <f t="shared" si="14"/>
        <v>0</v>
      </c>
      <c r="N68" s="3">
        <f t="shared" si="15"/>
        <v>0</v>
      </c>
      <c r="P68" s="3">
        <v>0</v>
      </c>
      <c r="Q68" s="3">
        <v>0</v>
      </c>
      <c r="T68" s="3">
        <f t="shared" si="16"/>
        <v>0</v>
      </c>
      <c r="U68" s="3">
        <f t="shared" si="17"/>
        <v>0</v>
      </c>
    </row>
    <row r="69" spans="1:21">
      <c r="A69">
        <v>42</v>
      </c>
      <c r="D69" s="3">
        <v>53.147388534538109</v>
      </c>
      <c r="E69" s="3">
        <v>53.134802015365288</v>
      </c>
      <c r="F69" s="3">
        <f t="shared" si="12"/>
        <v>53.141095274951695</v>
      </c>
      <c r="G69" s="3">
        <f t="shared" si="13"/>
        <v>6.2932595864104712E-3</v>
      </c>
      <c r="K69" s="3">
        <v>0</v>
      </c>
      <c r="L69" s="3">
        <v>0</v>
      </c>
      <c r="M69" s="3">
        <f t="shared" si="14"/>
        <v>0</v>
      </c>
      <c r="N69" s="3">
        <f t="shared" si="15"/>
        <v>0</v>
      </c>
      <c r="R69" s="3">
        <v>0</v>
      </c>
      <c r="S69" s="3">
        <v>0</v>
      </c>
      <c r="T69" s="3">
        <f t="shared" si="16"/>
        <v>0</v>
      </c>
      <c r="U69" s="3">
        <f t="shared" si="17"/>
        <v>0</v>
      </c>
    </row>
    <row r="70" spans="1:21">
      <c r="A70">
        <v>47</v>
      </c>
      <c r="B70" s="3">
        <v>57.435033994709563</v>
      </c>
      <c r="C70" s="3">
        <v>56.712551790408995</v>
      </c>
      <c r="F70" s="3">
        <f t="shared" si="12"/>
        <v>57.073792892559283</v>
      </c>
      <c r="G70" s="3">
        <f t="shared" si="13"/>
        <v>0.36124110215028438</v>
      </c>
      <c r="I70" s="3">
        <v>0</v>
      </c>
      <c r="J70" s="3">
        <v>0</v>
      </c>
      <c r="M70" s="3">
        <f t="shared" si="14"/>
        <v>0</v>
      </c>
      <c r="N70" s="3">
        <f t="shared" si="15"/>
        <v>0</v>
      </c>
      <c r="P70" s="3">
        <v>0</v>
      </c>
      <c r="Q70" s="3">
        <v>0</v>
      </c>
      <c r="T70" s="3">
        <f t="shared" si="16"/>
        <v>0</v>
      </c>
      <c r="U70" s="3">
        <f t="shared" si="17"/>
        <v>0</v>
      </c>
    </row>
    <row r="71" spans="1:21">
      <c r="A71">
        <v>49</v>
      </c>
      <c r="D71" s="3">
        <v>56.899985089876026</v>
      </c>
      <c r="E71" s="3">
        <v>56.861249103593934</v>
      </c>
      <c r="F71" s="3">
        <f t="shared" si="12"/>
        <v>56.88061709673498</v>
      </c>
      <c r="G71" s="3">
        <f t="shared" si="13"/>
        <v>1.9367993141045758E-2</v>
      </c>
      <c r="K71" s="3">
        <v>0</v>
      </c>
      <c r="L71" s="3">
        <v>0</v>
      </c>
      <c r="M71" s="3">
        <f t="shared" si="14"/>
        <v>0</v>
      </c>
      <c r="N71" s="3">
        <f t="shared" si="15"/>
        <v>0</v>
      </c>
      <c r="R71" s="3">
        <v>0</v>
      </c>
      <c r="S71" s="3">
        <v>0</v>
      </c>
      <c r="T71" s="3">
        <f t="shared" si="16"/>
        <v>0</v>
      </c>
      <c r="U71" s="3">
        <f t="shared" si="17"/>
        <v>0</v>
      </c>
    </row>
    <row r="72" spans="1:21">
      <c r="A72">
        <v>63.5</v>
      </c>
      <c r="B72" s="3">
        <v>60.345687197819132</v>
      </c>
      <c r="C72" s="3">
        <v>60.207368395666961</v>
      </c>
      <c r="F72" s="3">
        <f t="shared" si="12"/>
        <v>60.276527796743046</v>
      </c>
      <c r="G72" s="3">
        <f t="shared" si="13"/>
        <v>6.9159401076085203E-2</v>
      </c>
      <c r="I72" s="3">
        <v>0</v>
      </c>
      <c r="J72" s="3">
        <v>0</v>
      </c>
      <c r="M72" s="3">
        <f t="shared" si="14"/>
        <v>0</v>
      </c>
      <c r="N72" s="3">
        <f t="shared" si="15"/>
        <v>0</v>
      </c>
      <c r="P72" s="3">
        <v>0</v>
      </c>
      <c r="Q72" s="3">
        <v>0</v>
      </c>
      <c r="T72" s="3">
        <f t="shared" si="16"/>
        <v>0</v>
      </c>
      <c r="U72" s="3">
        <f t="shared" si="17"/>
        <v>0</v>
      </c>
    </row>
    <row r="73" spans="1:21">
      <c r="A73">
        <v>66</v>
      </c>
      <c r="D73" s="3">
        <v>59.752195750430772</v>
      </c>
      <c r="E73" s="3">
        <v>60.39635188202567</v>
      </c>
      <c r="F73" s="3">
        <f t="shared" si="12"/>
        <v>60.074273816228221</v>
      </c>
      <c r="G73" s="3">
        <f t="shared" si="13"/>
        <v>0.32207806579744869</v>
      </c>
      <c r="K73" s="3">
        <v>0</v>
      </c>
      <c r="L73" s="3">
        <v>0</v>
      </c>
      <c r="M73" s="3">
        <f t="shared" si="14"/>
        <v>0</v>
      </c>
      <c r="N73" s="3">
        <f t="shared" si="15"/>
        <v>0</v>
      </c>
      <c r="R73" s="3">
        <v>0</v>
      </c>
      <c r="S73" s="3">
        <v>0</v>
      </c>
      <c r="T73" s="3">
        <f t="shared" si="16"/>
        <v>0</v>
      </c>
      <c r="U73" s="3">
        <f t="shared" si="17"/>
        <v>0</v>
      </c>
    </row>
    <row r="74" spans="1:21">
      <c r="A74">
        <v>71</v>
      </c>
      <c r="B74" s="3">
        <v>61.130203618519417</v>
      </c>
      <c r="C74" s="3">
        <v>61.007644148270835</v>
      </c>
      <c r="D74" s="3">
        <v>60.990671549682318</v>
      </c>
      <c r="E74" s="3">
        <v>61.124985858680425</v>
      </c>
      <c r="F74" s="3">
        <f t="shared" si="12"/>
        <v>61.063376293788252</v>
      </c>
      <c r="G74" s="3">
        <f t="shared" si="13"/>
        <v>6.4524572211699605E-2</v>
      </c>
      <c r="I74" s="3">
        <v>0</v>
      </c>
      <c r="J74" s="3">
        <v>0</v>
      </c>
      <c r="K74" s="3">
        <v>0</v>
      </c>
      <c r="L74" s="3">
        <v>0</v>
      </c>
      <c r="M74" s="3">
        <f t="shared" si="14"/>
        <v>0</v>
      </c>
      <c r="N74" s="3">
        <f t="shared" si="15"/>
        <v>0</v>
      </c>
      <c r="P74" s="3">
        <v>0</v>
      </c>
      <c r="Q74" s="3">
        <v>0</v>
      </c>
      <c r="R74" s="3">
        <v>0</v>
      </c>
      <c r="S74" s="3">
        <v>0</v>
      </c>
      <c r="T74" s="3">
        <f t="shared" si="16"/>
        <v>0</v>
      </c>
      <c r="U74" s="3">
        <f t="shared" si="17"/>
        <v>0</v>
      </c>
    </row>
    <row r="75" spans="1:21">
      <c r="A75">
        <v>88</v>
      </c>
      <c r="B75" s="3">
        <v>20.639902651750582</v>
      </c>
      <c r="C75" s="3">
        <v>20.997906022680471</v>
      </c>
      <c r="F75" s="3">
        <f t="shared" si="12"/>
        <v>20.818904337215528</v>
      </c>
      <c r="G75" s="3">
        <f t="shared" si="13"/>
        <v>0.17900168546494477</v>
      </c>
      <c r="I75" s="3">
        <v>0.1551159973279288</v>
      </c>
      <c r="J75" s="3">
        <v>0.1278324435573584</v>
      </c>
      <c r="M75" s="3">
        <f t="shared" si="14"/>
        <v>0.1414742204426436</v>
      </c>
      <c r="N75" s="3">
        <f t="shared" si="15"/>
        <v>1.3641776885285201E-2</v>
      </c>
      <c r="P75" s="3">
        <v>40.395471304136407</v>
      </c>
      <c r="Q75" s="3">
        <v>39.980650286659099</v>
      </c>
      <c r="T75" s="3">
        <f t="shared" si="16"/>
        <v>40.188060795397753</v>
      </c>
      <c r="U75" s="3">
        <f t="shared" si="17"/>
        <v>0.20741050873865419</v>
      </c>
    </row>
    <row r="76" spans="1:21">
      <c r="A76">
        <v>90</v>
      </c>
      <c r="D76" s="3">
        <v>18.574660045966638</v>
      </c>
      <c r="E76" s="3">
        <v>18.671777756602712</v>
      </c>
      <c r="F76" s="3">
        <f t="shared" si="12"/>
        <v>18.623218901284673</v>
      </c>
      <c r="G76" s="3">
        <f t="shared" si="13"/>
        <v>4.855885531803672E-2</v>
      </c>
      <c r="K76" s="3">
        <v>0.20302723066780629</v>
      </c>
      <c r="L76" s="3">
        <v>0.21324751258530722</v>
      </c>
      <c r="M76" s="3">
        <f t="shared" si="14"/>
        <v>0.20813737162655677</v>
      </c>
      <c r="N76" s="3">
        <f t="shared" si="15"/>
        <v>5.110140958750467E-3</v>
      </c>
      <c r="R76" s="3">
        <v>44.097732299479546</v>
      </c>
      <c r="S76" s="3">
        <v>44.022363657055941</v>
      </c>
      <c r="T76" s="3">
        <f t="shared" si="16"/>
        <v>44.060047978267747</v>
      </c>
      <c r="U76" s="3">
        <f t="shared" si="17"/>
        <v>3.7684321211802541E-2</v>
      </c>
    </row>
    <row r="77" spans="1:21">
      <c r="A77">
        <v>98</v>
      </c>
      <c r="B77" s="3">
        <v>13.972384484301042</v>
      </c>
      <c r="C77" s="3">
        <v>14.331755984778285</v>
      </c>
      <c r="D77" s="3">
        <v>14.569691542659809</v>
      </c>
      <c r="E77" s="3">
        <v>14.44409917823223</v>
      </c>
      <c r="F77" s="3">
        <f t="shared" si="12"/>
        <v>14.329482797492842</v>
      </c>
      <c r="G77" s="3">
        <f t="shared" si="13"/>
        <v>0.22268898078561786</v>
      </c>
      <c r="I77" s="3">
        <v>0.44476495331831084</v>
      </c>
      <c r="J77" s="3">
        <v>0.35239731705091509</v>
      </c>
      <c r="K77" s="3">
        <v>0.5952862144291835</v>
      </c>
      <c r="L77" s="3">
        <v>0.64516923001190651</v>
      </c>
      <c r="M77" s="3">
        <f t="shared" si="14"/>
        <v>0.50940442870257896</v>
      </c>
      <c r="N77" s="3">
        <f t="shared" si="15"/>
        <v>0.11687306926886853</v>
      </c>
      <c r="P77" s="3">
        <v>48.943835816652502</v>
      </c>
      <c r="Q77" s="3">
        <v>49.024802756461582</v>
      </c>
      <c r="R77" s="3">
        <v>48.43962048319959</v>
      </c>
      <c r="S77" s="3">
        <v>48.38750765311616</v>
      </c>
      <c r="T77" s="3">
        <f t="shared" si="16"/>
        <v>48.69894167735746</v>
      </c>
      <c r="U77" s="3">
        <f t="shared" si="17"/>
        <v>0.28740094621041051</v>
      </c>
    </row>
    <row r="78" spans="1:21">
      <c r="A78">
        <v>114</v>
      </c>
      <c r="D78" s="3">
        <v>12.329734219269103</v>
      </c>
      <c r="E78" s="3">
        <v>12.112855585650593</v>
      </c>
      <c r="F78" s="3">
        <f t="shared" si="12"/>
        <v>12.221294902459848</v>
      </c>
      <c r="G78" s="3">
        <f t="shared" si="13"/>
        <v>0.108439316809255</v>
      </c>
      <c r="K78" s="3">
        <v>1.5263470876172129</v>
      </c>
      <c r="L78" s="3">
        <v>1.6842590887907356</v>
      </c>
      <c r="M78" s="3">
        <f t="shared" si="14"/>
        <v>1.6053030882039743</v>
      </c>
      <c r="N78" s="3">
        <f t="shared" si="15"/>
        <v>7.8956000586761332E-2</v>
      </c>
      <c r="R78" s="3">
        <v>50.855162279580881</v>
      </c>
      <c r="S78" s="3">
        <v>51.169250769762307</v>
      </c>
      <c r="T78" s="3">
        <f t="shared" si="16"/>
        <v>51.012206524671598</v>
      </c>
      <c r="U78" s="3">
        <f t="shared" si="17"/>
        <v>0.15704424509071302</v>
      </c>
    </row>
    <row r="79" spans="1:21">
      <c r="A79">
        <v>117</v>
      </c>
      <c r="B79" s="3">
        <v>11.739595316523694</v>
      </c>
      <c r="C79" s="3">
        <v>12.314942709775838</v>
      </c>
      <c r="F79" s="3">
        <f t="shared" si="12"/>
        <v>12.027269013149766</v>
      </c>
      <c r="G79" s="3">
        <f t="shared" si="13"/>
        <v>0.28767369662607223</v>
      </c>
      <c r="I79" s="3">
        <v>1.6205116578058152</v>
      </c>
      <c r="J79" s="3">
        <v>1.6721188755560235</v>
      </c>
      <c r="M79" s="3">
        <f t="shared" si="14"/>
        <v>1.6463152666809193</v>
      </c>
      <c r="N79" s="3">
        <f t="shared" si="15"/>
        <v>2.5803608875104134E-2</v>
      </c>
      <c r="P79" s="3">
        <v>52.722293146248489</v>
      </c>
      <c r="Q79" s="3">
        <v>52.374172672228724</v>
      </c>
      <c r="T79" s="3">
        <f t="shared" si="16"/>
        <v>52.548232909238607</v>
      </c>
      <c r="U79" s="3">
        <f t="shared" si="17"/>
        <v>0.17406023700988271</v>
      </c>
    </row>
    <row r="80" spans="1:21">
      <c r="A80">
        <v>121</v>
      </c>
      <c r="B80" s="3">
        <v>11.388088799724837</v>
      </c>
      <c r="C80" s="3">
        <v>11.560736206086755</v>
      </c>
      <c r="D80" s="3">
        <v>11.772640045483641</v>
      </c>
      <c r="E80" s="3">
        <v>11.60052536001233</v>
      </c>
      <c r="F80" s="3">
        <f t="shared" si="12"/>
        <v>11.580497602826892</v>
      </c>
      <c r="G80" s="3">
        <f t="shared" si="13"/>
        <v>0.13668530429445158</v>
      </c>
      <c r="I80" s="3">
        <v>1.7948357235802805</v>
      </c>
      <c r="J80" s="3">
        <v>1.6447102814791903</v>
      </c>
      <c r="K80" s="3">
        <v>1.7864738086027645</v>
      </c>
      <c r="L80" s="3">
        <v>1.9491660579906318</v>
      </c>
      <c r="M80" s="3">
        <f t="shared" si="14"/>
        <v>1.7937964679132168</v>
      </c>
      <c r="N80" s="3">
        <f t="shared" si="15"/>
        <v>0.10772778413434457</v>
      </c>
      <c r="P80" s="3">
        <v>53.702207369837353</v>
      </c>
      <c r="Q80" s="3">
        <v>53.585999506436231</v>
      </c>
      <c r="R80" s="3">
        <v>52.252231604418952</v>
      </c>
      <c r="S80" s="3">
        <v>52.556090892642949</v>
      </c>
      <c r="T80" s="3">
        <f t="shared" si="16"/>
        <v>53.024132343333875</v>
      </c>
      <c r="U80" s="3">
        <f t="shared" si="17"/>
        <v>0.63055015677633697</v>
      </c>
    </row>
    <row r="81" spans="1:21">
      <c r="A81">
        <v>126.5</v>
      </c>
      <c r="B81" s="3">
        <v>11.698483725261539</v>
      </c>
      <c r="C81" s="3">
        <v>11.412395029299972</v>
      </c>
      <c r="F81" s="3">
        <f t="shared" si="12"/>
        <v>11.555439377280756</v>
      </c>
      <c r="G81" s="3">
        <f t="shared" si="13"/>
        <v>0.14304434798078347</v>
      </c>
      <c r="I81" s="3">
        <v>1.9962947697735365</v>
      </c>
      <c r="J81" s="3">
        <v>1.8165426588681806</v>
      </c>
      <c r="M81" s="3">
        <f t="shared" si="14"/>
        <v>1.9064187143208584</v>
      </c>
      <c r="N81" s="3">
        <f t="shared" si="15"/>
        <v>8.9876055452677975E-2</v>
      </c>
      <c r="P81" s="3">
        <v>54.347146592918428</v>
      </c>
      <c r="Q81" s="3">
        <v>54.525259748571173</v>
      </c>
      <c r="T81" s="3">
        <f t="shared" si="16"/>
        <v>54.436203170744804</v>
      </c>
      <c r="U81" s="3">
        <f t="shared" si="17"/>
        <v>8.9056577826372774E-2</v>
      </c>
    </row>
    <row r="82" spans="1:21">
      <c r="A82">
        <v>128.5</v>
      </c>
      <c r="D82" s="3">
        <v>11.189767797077325</v>
      </c>
      <c r="E82" s="3">
        <v>11.021451294161729</v>
      </c>
      <c r="F82" s="3">
        <f t="shared" si="12"/>
        <v>11.105609545619526</v>
      </c>
      <c r="G82" s="3">
        <f t="shared" si="13"/>
        <v>8.4158251457798094E-2</v>
      </c>
      <c r="K82" s="3">
        <v>2.0147807003836204</v>
      </c>
      <c r="L82" s="3">
        <v>2.2058976156298948</v>
      </c>
      <c r="M82" s="3">
        <f t="shared" si="14"/>
        <v>2.1103391580067576</v>
      </c>
      <c r="N82" s="3">
        <f t="shared" si="15"/>
        <v>9.5558457623137194E-2</v>
      </c>
      <c r="R82" s="3">
        <v>53.324551496764236</v>
      </c>
      <c r="S82" s="3">
        <v>54.125637819934525</v>
      </c>
      <c r="T82" s="3">
        <f t="shared" si="16"/>
        <v>53.725094658349377</v>
      </c>
      <c r="U82" s="3">
        <f t="shared" si="17"/>
        <v>0.40054316158514425</v>
      </c>
    </row>
    <row r="83" spans="1:21">
      <c r="A83">
        <v>131</v>
      </c>
      <c r="B83" s="3">
        <v>11.280769144802173</v>
      </c>
      <c r="C83" s="3">
        <v>10.901956883503733</v>
      </c>
      <c r="F83" s="3">
        <f t="shared" si="12"/>
        <v>11.091363014152954</v>
      </c>
      <c r="G83" s="3">
        <f t="shared" si="13"/>
        <v>0.18940613064922029</v>
      </c>
      <c r="I83" s="3">
        <v>2.0900812800902719</v>
      </c>
      <c r="J83" s="3">
        <v>1.8961257524148518</v>
      </c>
      <c r="M83" s="3">
        <f t="shared" si="14"/>
        <v>1.9931035162525619</v>
      </c>
      <c r="N83" s="3">
        <f t="shared" si="15"/>
        <v>9.6977763837710063E-2</v>
      </c>
      <c r="P83" s="3">
        <v>54.510776376393721</v>
      </c>
      <c r="Q83" s="3">
        <v>54.426054321731108</v>
      </c>
      <c r="T83" s="3">
        <f t="shared" si="16"/>
        <v>54.468415349062411</v>
      </c>
      <c r="U83" s="3">
        <f t="shared" si="17"/>
        <v>4.2361027331306644E-2</v>
      </c>
    </row>
    <row r="84" spans="1:21">
      <c r="A84">
        <v>133</v>
      </c>
      <c r="B84" s="3">
        <v>11.140074875718582</v>
      </c>
      <c r="C84" s="3">
        <v>10.676195068003585</v>
      </c>
      <c r="D84" s="3">
        <v>10.981164917981328</v>
      </c>
      <c r="E84" s="3">
        <v>10.778958949494042</v>
      </c>
      <c r="F84" s="3">
        <f t="shared" si="12"/>
        <v>10.894098452799383</v>
      </c>
      <c r="G84" s="3">
        <f t="shared" si="13"/>
        <v>0.17946027437727685</v>
      </c>
      <c r="I84" s="3">
        <v>2.1156823032807566</v>
      </c>
      <c r="J84" s="3">
        <v>1.9586612296486368</v>
      </c>
      <c r="K84" s="3">
        <v>2.1133187273800802</v>
      </c>
      <c r="L84" s="3">
        <v>2.2985336464205046</v>
      </c>
      <c r="M84" s="3">
        <f t="shared" si="14"/>
        <v>2.1215489766824946</v>
      </c>
      <c r="N84" s="3">
        <f t="shared" si="15"/>
        <v>0.12037249095663542</v>
      </c>
      <c r="P84" s="3">
        <v>54.340950471553363</v>
      </c>
      <c r="Q84" s="3">
        <v>54.525895296543567</v>
      </c>
      <c r="R84" s="3">
        <v>53.986131474712465</v>
      </c>
      <c r="S84" s="3">
        <v>54.705821251854822</v>
      </c>
      <c r="T84" s="3">
        <f t="shared" si="16"/>
        <v>54.389699623666054</v>
      </c>
      <c r="U84" s="3">
        <f t="shared" si="17"/>
        <v>0.26632962461994736</v>
      </c>
    </row>
    <row r="85" spans="1:21">
      <c r="A85">
        <v>135</v>
      </c>
      <c r="B85" s="3">
        <v>11.16145589172166</v>
      </c>
      <c r="C85" s="3">
        <v>10.711406613157608</v>
      </c>
      <c r="F85" s="3">
        <f t="shared" si="12"/>
        <v>10.936431252439634</v>
      </c>
      <c r="G85" s="3">
        <f t="shared" si="13"/>
        <v>0.22502463928202587</v>
      </c>
      <c r="I85" s="3">
        <v>2.1846789994350484</v>
      </c>
      <c r="J85" s="3">
        <v>1.9740781766826956</v>
      </c>
      <c r="M85" s="3">
        <f t="shared" si="14"/>
        <v>2.079378588058872</v>
      </c>
      <c r="N85" s="3">
        <f t="shared" si="15"/>
        <v>0.10530041137617641</v>
      </c>
      <c r="P85" s="3">
        <v>55.33181878283029</v>
      </c>
      <c r="Q85" s="3">
        <v>55.241020641451897</v>
      </c>
      <c r="T85" s="3">
        <f t="shared" si="16"/>
        <v>55.286419712141097</v>
      </c>
      <c r="U85" s="3">
        <f t="shared" si="17"/>
        <v>4.5399070689196463E-2</v>
      </c>
    </row>
    <row r="86" spans="1:21">
      <c r="A86">
        <v>138</v>
      </c>
      <c r="D86" s="3">
        <v>10.723252920716849</v>
      </c>
      <c r="E86" s="3">
        <v>10.54734239626492</v>
      </c>
      <c r="F86" s="3">
        <f t="shared" si="12"/>
        <v>10.635297658490884</v>
      </c>
      <c r="G86" s="3">
        <f t="shared" si="13"/>
        <v>8.7955262225964503E-2</v>
      </c>
      <c r="K86" s="3">
        <v>2.1847516627930266</v>
      </c>
      <c r="L86" s="3">
        <v>2.393861735955074</v>
      </c>
      <c r="M86" s="3">
        <f t="shared" si="14"/>
        <v>2.2893066993740501</v>
      </c>
      <c r="N86" s="3">
        <f t="shared" si="15"/>
        <v>0.10455503658102372</v>
      </c>
      <c r="R86" s="3">
        <v>54.619254844763852</v>
      </c>
      <c r="S86" s="3">
        <v>55.286438971070609</v>
      </c>
      <c r="T86" s="3">
        <f t="shared" si="16"/>
        <v>54.952846907917234</v>
      </c>
      <c r="U86" s="3">
        <f t="shared" si="17"/>
        <v>0.33359206315337886</v>
      </c>
    </row>
    <row r="88" spans="1:21">
      <c r="B88" s="18" t="s">
        <v>57</v>
      </c>
      <c r="C88" s="18"/>
      <c r="D88" s="18"/>
      <c r="E88" s="18"/>
      <c r="F88" s="18"/>
      <c r="G88" s="18"/>
      <c r="I88" s="18" t="s">
        <v>58</v>
      </c>
      <c r="J88" s="18"/>
      <c r="K88" s="18"/>
      <c r="L88" s="18"/>
      <c r="M88" s="18"/>
      <c r="N88" s="18"/>
      <c r="P88" s="18" t="s">
        <v>59</v>
      </c>
      <c r="Q88" s="18"/>
      <c r="R88" s="18"/>
      <c r="S88" s="18"/>
      <c r="T88" s="18"/>
      <c r="U88" s="18"/>
    </row>
    <row r="89" spans="1:21">
      <c r="A89" t="s">
        <v>0</v>
      </c>
      <c r="B89" s="19" t="s">
        <v>21</v>
      </c>
      <c r="C89" s="3" t="s">
        <v>46</v>
      </c>
      <c r="D89" s="3" t="s">
        <v>48</v>
      </c>
      <c r="E89" s="3" t="s">
        <v>50</v>
      </c>
      <c r="F89" s="3" t="s">
        <v>6</v>
      </c>
      <c r="G89" s="3" t="s">
        <v>28</v>
      </c>
      <c r="I89" s="19" t="s">
        <v>21</v>
      </c>
      <c r="J89" s="3" t="s">
        <v>46</v>
      </c>
      <c r="K89" s="3" t="s">
        <v>48</v>
      </c>
      <c r="L89" s="3" t="s">
        <v>50</v>
      </c>
      <c r="M89" s="3" t="s">
        <v>6</v>
      </c>
      <c r="N89" s="3" t="s">
        <v>28</v>
      </c>
      <c r="P89" s="19" t="s">
        <v>21</v>
      </c>
      <c r="Q89" s="3" t="s">
        <v>46</v>
      </c>
      <c r="R89" s="3" t="s">
        <v>48</v>
      </c>
      <c r="S89" s="3" t="s">
        <v>50</v>
      </c>
      <c r="T89" s="3" t="s">
        <v>6</v>
      </c>
      <c r="U89" s="3" t="s">
        <v>28</v>
      </c>
    </row>
    <row r="90" spans="1:21">
      <c r="A90">
        <v>0</v>
      </c>
      <c r="B90" s="3">
        <v>0</v>
      </c>
      <c r="C90" s="3">
        <v>0</v>
      </c>
      <c r="D90" s="3">
        <v>0</v>
      </c>
      <c r="E90" s="3">
        <v>0</v>
      </c>
      <c r="F90" s="3">
        <f>AVERAGE(B90:E90)</f>
        <v>0</v>
      </c>
      <c r="G90" s="3">
        <f>_xlfn.STDEV.P(B90:E90)</f>
        <v>0</v>
      </c>
      <c r="I90" s="3">
        <v>0</v>
      </c>
      <c r="J90" s="3">
        <v>0</v>
      </c>
      <c r="K90" s="3">
        <v>0</v>
      </c>
      <c r="L90" s="3">
        <v>0</v>
      </c>
      <c r="M90" s="3">
        <f>AVERAGE(I90:L90)</f>
        <v>0</v>
      </c>
      <c r="N90" s="3">
        <f>_xlfn.STDEV.P(I90:L90)</f>
        <v>0</v>
      </c>
      <c r="P90" s="3">
        <v>0</v>
      </c>
      <c r="Q90" s="3">
        <v>0</v>
      </c>
      <c r="R90" s="3">
        <v>0</v>
      </c>
      <c r="S90" s="3">
        <v>0</v>
      </c>
      <c r="T90" s="3">
        <f>AVERAGE(P90:S90)</f>
        <v>0</v>
      </c>
      <c r="U90" s="3">
        <f>_xlfn.STDEV.P(P90:S90)</f>
        <v>0</v>
      </c>
    </row>
    <row r="91" spans="1:21">
      <c r="A91">
        <v>8</v>
      </c>
    </row>
    <row r="92" spans="1:21">
      <c r="A92">
        <v>15</v>
      </c>
      <c r="B92" s="3">
        <v>0</v>
      </c>
      <c r="C92" s="3">
        <v>0</v>
      </c>
      <c r="F92" s="3">
        <f t="shared" ref="F92:F115" si="18">AVERAGE(B92:E92)</f>
        <v>0</v>
      </c>
      <c r="G92" s="3">
        <f t="shared" ref="G92:G115" si="19">_xlfn.STDEV.P(B92:E92)</f>
        <v>0</v>
      </c>
      <c r="I92" s="3">
        <v>0</v>
      </c>
      <c r="J92" s="3">
        <v>0</v>
      </c>
      <c r="M92" s="3">
        <f t="shared" ref="M92:M115" si="20">AVERAGE(I92:L92)</f>
        <v>0</v>
      </c>
      <c r="N92" s="3">
        <f t="shared" ref="N92:N115" si="21">_xlfn.STDEV.P(I92:L92)</f>
        <v>0</v>
      </c>
      <c r="P92" s="3">
        <v>0</v>
      </c>
      <c r="Q92" s="3">
        <v>0</v>
      </c>
      <c r="T92" s="3">
        <f t="shared" ref="T92:T115" si="22">AVERAGE(P92:S92)</f>
        <v>0</v>
      </c>
      <c r="U92" s="3">
        <f t="shared" ref="U92:U115" si="23">_xlfn.STDEV.P(P92:S92)</f>
        <v>0</v>
      </c>
    </row>
    <row r="93" spans="1:21">
      <c r="A93">
        <v>18</v>
      </c>
      <c r="B93" s="3">
        <v>0</v>
      </c>
      <c r="C93" s="3">
        <v>0</v>
      </c>
      <c r="D93" s="3">
        <v>0</v>
      </c>
      <c r="E93" s="3">
        <v>0</v>
      </c>
      <c r="F93" s="3">
        <f t="shared" si="18"/>
        <v>0</v>
      </c>
      <c r="G93" s="3">
        <f t="shared" si="19"/>
        <v>0</v>
      </c>
      <c r="I93" s="3">
        <v>0</v>
      </c>
      <c r="J93" s="3">
        <v>0</v>
      </c>
      <c r="K93" s="3">
        <v>0</v>
      </c>
      <c r="L93" s="3">
        <v>0</v>
      </c>
      <c r="M93" s="3">
        <f t="shared" si="20"/>
        <v>0</v>
      </c>
      <c r="N93" s="3">
        <f t="shared" si="21"/>
        <v>0</v>
      </c>
      <c r="P93" s="3">
        <v>0</v>
      </c>
      <c r="Q93" s="3">
        <v>0</v>
      </c>
      <c r="R93" s="3">
        <v>0</v>
      </c>
      <c r="S93" s="3">
        <v>0</v>
      </c>
      <c r="T93" s="3">
        <f t="shared" si="22"/>
        <v>0</v>
      </c>
      <c r="U93" s="3">
        <f t="shared" si="23"/>
        <v>0</v>
      </c>
    </row>
    <row r="94" spans="1:21">
      <c r="A94">
        <v>20</v>
      </c>
      <c r="B94" s="3">
        <v>0</v>
      </c>
      <c r="C94" s="3">
        <v>0</v>
      </c>
      <c r="D94" s="3">
        <v>0</v>
      </c>
      <c r="E94" s="3">
        <v>0</v>
      </c>
      <c r="F94" s="3">
        <f t="shared" si="18"/>
        <v>0</v>
      </c>
      <c r="G94" s="3">
        <f t="shared" si="19"/>
        <v>0</v>
      </c>
      <c r="I94" s="3">
        <v>0</v>
      </c>
      <c r="J94" s="3">
        <v>0</v>
      </c>
      <c r="K94" s="3">
        <v>0</v>
      </c>
      <c r="L94" s="3">
        <v>0</v>
      </c>
      <c r="M94" s="3">
        <f t="shared" si="20"/>
        <v>0</v>
      </c>
      <c r="N94" s="3">
        <f t="shared" si="21"/>
        <v>0</v>
      </c>
      <c r="P94" s="3">
        <v>0</v>
      </c>
      <c r="Q94" s="3">
        <v>0</v>
      </c>
      <c r="R94" s="3">
        <v>0</v>
      </c>
      <c r="S94" s="3">
        <v>0</v>
      </c>
      <c r="T94" s="3">
        <f t="shared" si="22"/>
        <v>0</v>
      </c>
      <c r="U94" s="3">
        <f t="shared" si="23"/>
        <v>0</v>
      </c>
    </row>
    <row r="95" spans="1:21">
      <c r="A95">
        <v>24</v>
      </c>
      <c r="D95" s="3">
        <v>0</v>
      </c>
      <c r="E95" s="3">
        <v>0</v>
      </c>
      <c r="F95" s="3">
        <f t="shared" si="18"/>
        <v>0</v>
      </c>
      <c r="G95" s="3">
        <f t="shared" si="19"/>
        <v>0</v>
      </c>
      <c r="K95" s="3">
        <v>0</v>
      </c>
      <c r="L95" s="3">
        <v>0</v>
      </c>
      <c r="M95" s="3">
        <f t="shared" si="20"/>
        <v>0</v>
      </c>
      <c r="N95" s="3">
        <f t="shared" si="21"/>
        <v>0</v>
      </c>
      <c r="R95" s="3">
        <v>0</v>
      </c>
      <c r="S95" s="3">
        <v>0</v>
      </c>
      <c r="T95" s="3">
        <f t="shared" si="22"/>
        <v>0</v>
      </c>
      <c r="U95" s="3">
        <f t="shared" si="23"/>
        <v>0</v>
      </c>
    </row>
    <row r="96" spans="1:21">
      <c r="A96">
        <v>25</v>
      </c>
      <c r="B96" s="3">
        <v>0</v>
      </c>
      <c r="C96" s="3">
        <v>0</v>
      </c>
      <c r="F96" s="3">
        <f t="shared" si="18"/>
        <v>0</v>
      </c>
      <c r="G96" s="3">
        <f t="shared" si="19"/>
        <v>0</v>
      </c>
      <c r="I96" s="3">
        <v>0</v>
      </c>
      <c r="J96" s="3">
        <v>0</v>
      </c>
      <c r="M96" s="3">
        <f t="shared" si="20"/>
        <v>0</v>
      </c>
      <c r="N96" s="3">
        <f t="shared" si="21"/>
        <v>0</v>
      </c>
      <c r="P96" s="3">
        <v>0</v>
      </c>
      <c r="Q96" s="3">
        <v>0</v>
      </c>
      <c r="T96" s="3">
        <f t="shared" si="22"/>
        <v>0</v>
      </c>
      <c r="U96" s="3">
        <f t="shared" si="23"/>
        <v>0</v>
      </c>
    </row>
    <row r="97" spans="1:21">
      <c r="A97">
        <v>40</v>
      </c>
      <c r="B97" s="3">
        <v>0</v>
      </c>
      <c r="C97" s="3">
        <v>0</v>
      </c>
      <c r="F97" s="3">
        <f t="shared" si="18"/>
        <v>0</v>
      </c>
      <c r="G97" s="3">
        <f t="shared" si="19"/>
        <v>0</v>
      </c>
      <c r="I97" s="3">
        <v>0</v>
      </c>
      <c r="J97" s="3">
        <v>0</v>
      </c>
      <c r="M97" s="3">
        <f t="shared" si="20"/>
        <v>0</v>
      </c>
      <c r="N97" s="3">
        <f t="shared" si="21"/>
        <v>0</v>
      </c>
      <c r="P97" s="3">
        <v>0</v>
      </c>
      <c r="Q97" s="3">
        <v>0</v>
      </c>
      <c r="T97" s="3">
        <f t="shared" si="22"/>
        <v>0</v>
      </c>
      <c r="U97" s="3">
        <f t="shared" si="23"/>
        <v>0</v>
      </c>
    </row>
    <row r="98" spans="1:21">
      <c r="A98">
        <v>42</v>
      </c>
      <c r="D98" s="3">
        <v>0</v>
      </c>
      <c r="E98" s="3">
        <v>0</v>
      </c>
      <c r="F98" s="3">
        <f t="shared" si="18"/>
        <v>0</v>
      </c>
      <c r="G98" s="3">
        <f t="shared" si="19"/>
        <v>0</v>
      </c>
      <c r="K98" s="3">
        <v>0</v>
      </c>
      <c r="L98" s="3">
        <v>0</v>
      </c>
      <c r="M98" s="3">
        <f t="shared" si="20"/>
        <v>0</v>
      </c>
      <c r="N98" s="3">
        <f t="shared" si="21"/>
        <v>0</v>
      </c>
      <c r="R98" s="3">
        <v>0</v>
      </c>
      <c r="S98" s="3">
        <v>0</v>
      </c>
      <c r="T98" s="3">
        <f t="shared" si="22"/>
        <v>0</v>
      </c>
      <c r="U98" s="3">
        <f t="shared" si="23"/>
        <v>0</v>
      </c>
    </row>
    <row r="99" spans="1:21">
      <c r="A99">
        <v>47</v>
      </c>
      <c r="B99" s="3">
        <v>0</v>
      </c>
      <c r="C99" s="3">
        <v>0</v>
      </c>
      <c r="F99" s="3">
        <f t="shared" si="18"/>
        <v>0</v>
      </c>
      <c r="G99" s="3">
        <f t="shared" si="19"/>
        <v>0</v>
      </c>
      <c r="I99" s="3">
        <v>0</v>
      </c>
      <c r="J99" s="3">
        <v>0</v>
      </c>
      <c r="M99" s="3">
        <f t="shared" si="20"/>
        <v>0</v>
      </c>
      <c r="N99" s="3">
        <f t="shared" si="21"/>
        <v>0</v>
      </c>
      <c r="P99" s="3">
        <v>0</v>
      </c>
      <c r="Q99" s="3">
        <v>0</v>
      </c>
      <c r="T99" s="3">
        <f t="shared" si="22"/>
        <v>0</v>
      </c>
      <c r="U99" s="3">
        <f t="shared" si="23"/>
        <v>0</v>
      </c>
    </row>
    <row r="100" spans="1:21">
      <c r="A100">
        <v>49</v>
      </c>
      <c r="D100" s="3">
        <v>0</v>
      </c>
      <c r="E100" s="3">
        <v>0</v>
      </c>
      <c r="F100" s="3">
        <f t="shared" si="18"/>
        <v>0</v>
      </c>
      <c r="G100" s="3">
        <f t="shared" si="19"/>
        <v>0</v>
      </c>
      <c r="K100" s="3">
        <v>0</v>
      </c>
      <c r="L100" s="3">
        <v>0</v>
      </c>
      <c r="M100" s="3">
        <f t="shared" si="20"/>
        <v>0</v>
      </c>
      <c r="N100" s="3">
        <f t="shared" si="21"/>
        <v>0</v>
      </c>
      <c r="R100" s="3">
        <v>0</v>
      </c>
      <c r="S100" s="3">
        <v>0</v>
      </c>
      <c r="T100" s="3">
        <f t="shared" si="22"/>
        <v>0</v>
      </c>
      <c r="U100" s="3">
        <f t="shared" si="23"/>
        <v>0</v>
      </c>
    </row>
    <row r="101" spans="1:21">
      <c r="A101">
        <v>63.5</v>
      </c>
      <c r="B101" s="3">
        <v>0</v>
      </c>
      <c r="C101" s="3">
        <v>0</v>
      </c>
      <c r="F101" s="3">
        <f t="shared" si="18"/>
        <v>0</v>
      </c>
      <c r="G101" s="3">
        <f t="shared" si="19"/>
        <v>0</v>
      </c>
      <c r="I101" s="3">
        <v>0</v>
      </c>
      <c r="J101" s="3">
        <v>0</v>
      </c>
      <c r="M101" s="3">
        <f t="shared" si="20"/>
        <v>0</v>
      </c>
      <c r="N101" s="3">
        <f t="shared" si="21"/>
        <v>0</v>
      </c>
      <c r="P101" s="3">
        <v>0</v>
      </c>
      <c r="Q101" s="3">
        <v>0</v>
      </c>
      <c r="T101" s="3">
        <f t="shared" si="22"/>
        <v>0</v>
      </c>
      <c r="U101" s="3">
        <f t="shared" si="23"/>
        <v>0</v>
      </c>
    </row>
    <row r="102" spans="1:21">
      <c r="A102">
        <v>66</v>
      </c>
      <c r="D102" s="3">
        <v>0</v>
      </c>
      <c r="E102" s="3">
        <v>0</v>
      </c>
      <c r="F102" s="3">
        <f t="shared" si="18"/>
        <v>0</v>
      </c>
      <c r="G102" s="3">
        <f t="shared" si="19"/>
        <v>0</v>
      </c>
      <c r="K102" s="3">
        <v>0</v>
      </c>
      <c r="L102" s="3">
        <v>0</v>
      </c>
      <c r="M102" s="3">
        <f t="shared" si="20"/>
        <v>0</v>
      </c>
      <c r="N102" s="3">
        <f t="shared" si="21"/>
        <v>0</v>
      </c>
      <c r="R102" s="3">
        <v>0</v>
      </c>
      <c r="S102" s="3">
        <v>0</v>
      </c>
      <c r="T102" s="3">
        <f t="shared" si="22"/>
        <v>0</v>
      </c>
      <c r="U102" s="3">
        <f t="shared" si="23"/>
        <v>0</v>
      </c>
    </row>
    <row r="103" spans="1:21">
      <c r="A103">
        <v>71</v>
      </c>
      <c r="B103" s="3">
        <v>0</v>
      </c>
      <c r="C103" s="3">
        <v>0</v>
      </c>
      <c r="D103" s="3">
        <v>0</v>
      </c>
      <c r="E103" s="3">
        <v>0</v>
      </c>
      <c r="F103" s="3">
        <f t="shared" si="18"/>
        <v>0</v>
      </c>
      <c r="G103" s="3">
        <f t="shared" si="19"/>
        <v>0</v>
      </c>
      <c r="I103" s="3">
        <v>0</v>
      </c>
      <c r="J103" s="3">
        <v>0</v>
      </c>
      <c r="K103" s="3">
        <v>0</v>
      </c>
      <c r="L103" s="3">
        <v>0</v>
      </c>
      <c r="M103" s="3">
        <f t="shared" si="20"/>
        <v>0</v>
      </c>
      <c r="N103" s="3">
        <f t="shared" si="21"/>
        <v>0</v>
      </c>
      <c r="P103" s="3">
        <v>0</v>
      </c>
      <c r="Q103" s="3">
        <v>0</v>
      </c>
      <c r="R103" s="3">
        <v>0</v>
      </c>
      <c r="S103" s="3">
        <v>0</v>
      </c>
      <c r="T103" s="3">
        <f t="shared" si="22"/>
        <v>0</v>
      </c>
      <c r="U103" s="3">
        <f t="shared" si="23"/>
        <v>0</v>
      </c>
    </row>
    <row r="104" spans="1:21">
      <c r="A104">
        <v>88</v>
      </c>
      <c r="B104" s="3">
        <v>0</v>
      </c>
      <c r="C104" s="3">
        <v>0</v>
      </c>
      <c r="F104" s="3">
        <f t="shared" si="18"/>
        <v>0</v>
      </c>
      <c r="G104" s="3">
        <f t="shared" si="19"/>
        <v>0</v>
      </c>
      <c r="I104" s="3">
        <v>0</v>
      </c>
      <c r="J104" s="3">
        <v>0</v>
      </c>
      <c r="M104" s="3">
        <f t="shared" si="20"/>
        <v>0</v>
      </c>
      <c r="N104" s="3">
        <f t="shared" si="21"/>
        <v>0</v>
      </c>
      <c r="P104" s="3">
        <v>0</v>
      </c>
      <c r="Q104" s="3">
        <v>0</v>
      </c>
      <c r="T104" s="3">
        <f t="shared" si="22"/>
        <v>0</v>
      </c>
      <c r="U104" s="3">
        <f t="shared" si="23"/>
        <v>0</v>
      </c>
    </row>
    <row r="105" spans="1:21">
      <c r="A105">
        <v>90</v>
      </c>
      <c r="D105" s="3">
        <v>0</v>
      </c>
      <c r="E105" s="3">
        <v>0</v>
      </c>
      <c r="F105" s="3">
        <f t="shared" si="18"/>
        <v>0</v>
      </c>
      <c r="G105" s="3">
        <f t="shared" si="19"/>
        <v>0</v>
      </c>
      <c r="K105" s="3">
        <v>0</v>
      </c>
      <c r="L105" s="3">
        <v>0</v>
      </c>
      <c r="M105" s="3">
        <f t="shared" si="20"/>
        <v>0</v>
      </c>
      <c r="N105" s="3">
        <f t="shared" si="21"/>
        <v>0</v>
      </c>
      <c r="R105" s="3">
        <v>0</v>
      </c>
      <c r="S105" s="3">
        <v>0</v>
      </c>
      <c r="T105" s="3">
        <f t="shared" si="22"/>
        <v>0</v>
      </c>
      <c r="U105" s="3">
        <f t="shared" si="23"/>
        <v>0</v>
      </c>
    </row>
    <row r="106" spans="1:21">
      <c r="A106">
        <v>98</v>
      </c>
      <c r="B106" s="3">
        <v>0</v>
      </c>
      <c r="C106" s="3">
        <v>0</v>
      </c>
      <c r="D106" s="3">
        <v>0</v>
      </c>
      <c r="E106" s="3">
        <v>0</v>
      </c>
      <c r="F106" s="3">
        <f t="shared" si="18"/>
        <v>0</v>
      </c>
      <c r="G106" s="3">
        <f t="shared" si="19"/>
        <v>0</v>
      </c>
      <c r="I106" s="3">
        <v>0</v>
      </c>
      <c r="J106" s="3">
        <v>0</v>
      </c>
      <c r="K106" s="3">
        <v>0</v>
      </c>
      <c r="L106" s="3">
        <v>0</v>
      </c>
      <c r="M106" s="3">
        <f t="shared" si="20"/>
        <v>0</v>
      </c>
      <c r="N106" s="3">
        <f t="shared" si="21"/>
        <v>0</v>
      </c>
      <c r="P106" s="3">
        <v>0</v>
      </c>
      <c r="Q106" s="3">
        <v>0</v>
      </c>
      <c r="R106" s="3">
        <v>0</v>
      </c>
      <c r="S106" s="3">
        <v>0</v>
      </c>
      <c r="T106" s="3">
        <f t="shared" si="22"/>
        <v>0</v>
      </c>
      <c r="U106" s="3">
        <f t="shared" si="23"/>
        <v>0</v>
      </c>
    </row>
    <row r="107" spans="1:21">
      <c r="A107">
        <v>114</v>
      </c>
      <c r="D107" s="3">
        <v>0.11470640272071399</v>
      </c>
      <c r="E107" s="3">
        <v>0.11226532987012725</v>
      </c>
      <c r="F107" s="3">
        <f t="shared" si="18"/>
        <v>0.11348586629542062</v>
      </c>
      <c r="G107" s="3">
        <f t="shared" si="19"/>
        <v>1.2205364252933712E-3</v>
      </c>
      <c r="K107" s="3">
        <v>1.1128708054021113</v>
      </c>
      <c r="L107" s="3">
        <v>1.1446673524224151</v>
      </c>
      <c r="M107" s="3">
        <f t="shared" si="20"/>
        <v>1.1287690789122631</v>
      </c>
      <c r="N107" s="3">
        <f t="shared" si="21"/>
        <v>1.5898273510151939E-2</v>
      </c>
      <c r="R107" s="3">
        <v>2.395859953999489E-2</v>
      </c>
      <c r="S107" s="3">
        <v>2.1557277966698256E-2</v>
      </c>
      <c r="T107" s="3">
        <f t="shared" si="22"/>
        <v>2.2757938753346571E-2</v>
      </c>
      <c r="U107" s="3">
        <f t="shared" si="23"/>
        <v>1.2006607866483169E-3</v>
      </c>
    </row>
    <row r="108" spans="1:21">
      <c r="A108">
        <v>117</v>
      </c>
      <c r="B108" s="3">
        <v>0.10475857991062285</v>
      </c>
      <c r="C108" s="3">
        <v>0.12903778741656566</v>
      </c>
      <c r="F108" s="3">
        <f t="shared" si="18"/>
        <v>0.11689818366359425</v>
      </c>
      <c r="G108" s="3">
        <f t="shared" si="19"/>
        <v>1.2139603752971405E-2</v>
      </c>
      <c r="I108" s="3">
        <v>1.1569175831324774</v>
      </c>
      <c r="J108" s="3">
        <v>1.2257072902684045</v>
      </c>
      <c r="M108" s="3">
        <f t="shared" si="20"/>
        <v>1.1913124367004411</v>
      </c>
      <c r="N108" s="3">
        <f t="shared" si="21"/>
        <v>3.4394853567963568E-2</v>
      </c>
      <c r="P108" s="3">
        <v>3.6765984636610627E-2</v>
      </c>
      <c r="Q108" s="3">
        <v>5.210557991096039E-2</v>
      </c>
      <c r="T108" s="3">
        <f t="shared" si="22"/>
        <v>4.4435782273785508E-2</v>
      </c>
      <c r="U108" s="3">
        <f t="shared" si="23"/>
        <v>7.6697976371748779E-3</v>
      </c>
    </row>
    <row r="109" spans="1:21">
      <c r="A109">
        <v>121</v>
      </c>
      <c r="B109" s="3">
        <v>0.12848420521398873</v>
      </c>
      <c r="C109" s="3">
        <v>0.13598591637392118</v>
      </c>
      <c r="D109" s="3">
        <v>0.1206608043589333</v>
      </c>
      <c r="E109" s="3">
        <v>0.12804310096427687</v>
      </c>
      <c r="F109" s="3">
        <f t="shared" si="18"/>
        <v>0.12829350672778003</v>
      </c>
      <c r="G109" s="3">
        <f t="shared" si="19"/>
        <v>5.4205714775861476E-3</v>
      </c>
      <c r="I109" s="3">
        <v>1.527638549321837</v>
      </c>
      <c r="J109" s="3">
        <v>1.4460053746137635</v>
      </c>
      <c r="K109" s="3">
        <v>1.6530492209723648</v>
      </c>
      <c r="L109" s="3">
        <v>1.7050880849153325</v>
      </c>
      <c r="M109" s="3">
        <f t="shared" si="20"/>
        <v>1.5829453074558244</v>
      </c>
      <c r="N109" s="3">
        <f t="shared" si="21"/>
        <v>0.1020352873739485</v>
      </c>
      <c r="P109" s="3">
        <v>8.6905451475642326E-2</v>
      </c>
      <c r="Q109" s="3">
        <v>4.3897607125514174E-2</v>
      </c>
      <c r="R109" s="3">
        <v>1.3194307707210463E-2</v>
      </c>
      <c r="S109" s="3">
        <v>0</v>
      </c>
      <c r="T109" s="3">
        <f t="shared" si="22"/>
        <v>3.599934157709174E-2</v>
      </c>
      <c r="U109" s="3">
        <f t="shared" si="23"/>
        <v>3.3428419000407661E-2</v>
      </c>
    </row>
    <row r="110" spans="1:21">
      <c r="A110">
        <v>126.5</v>
      </c>
      <c r="B110" s="3">
        <v>0.17234806657035506</v>
      </c>
      <c r="C110" s="3">
        <v>0.12869171308843416</v>
      </c>
      <c r="F110" s="3">
        <f t="shared" si="18"/>
        <v>0.15051988982939463</v>
      </c>
      <c r="G110" s="3">
        <f t="shared" si="19"/>
        <v>2.1828176740960416E-2</v>
      </c>
      <c r="I110" s="3">
        <v>2.0197443475545338</v>
      </c>
      <c r="J110" s="3">
        <v>1.8852014268780644</v>
      </c>
      <c r="M110" s="3">
        <f t="shared" si="20"/>
        <v>1.9524728872162991</v>
      </c>
      <c r="N110" s="3">
        <f t="shared" si="21"/>
        <v>6.7271460338234723E-2</v>
      </c>
      <c r="P110" s="3">
        <v>0.10409530628637181</v>
      </c>
      <c r="Q110" s="3">
        <v>4.7567239681011508E-2</v>
      </c>
      <c r="T110" s="3">
        <f t="shared" si="22"/>
        <v>7.5831272983691661E-2</v>
      </c>
      <c r="U110" s="3">
        <f t="shared" si="23"/>
        <v>2.8264033302680153E-2</v>
      </c>
    </row>
    <row r="111" spans="1:21">
      <c r="A111">
        <v>128.5</v>
      </c>
      <c r="D111" s="3">
        <v>0.14954073489875874</v>
      </c>
      <c r="E111" s="3">
        <v>0.14267952764999647</v>
      </c>
      <c r="F111" s="3">
        <f t="shared" si="18"/>
        <v>0.14611013127437761</v>
      </c>
      <c r="G111" s="3">
        <f t="shared" si="19"/>
        <v>3.4306036243811344E-3</v>
      </c>
      <c r="K111" s="3">
        <v>2.3186852350806846</v>
      </c>
      <c r="L111" s="3">
        <v>2.3241474489065448</v>
      </c>
      <c r="M111" s="3">
        <f t="shared" si="20"/>
        <v>2.3214163419936149</v>
      </c>
      <c r="N111" s="3">
        <f t="shared" si="21"/>
        <v>2.7311069129301035E-3</v>
      </c>
      <c r="R111" s="3">
        <v>2.6893409879874819E-2</v>
      </c>
      <c r="S111" s="3">
        <v>1.6752170596973381E-2</v>
      </c>
      <c r="T111" s="3">
        <f t="shared" si="22"/>
        <v>2.1822790238424102E-2</v>
      </c>
      <c r="U111" s="3">
        <f t="shared" si="23"/>
        <v>5.0706196414507087E-3</v>
      </c>
    </row>
    <row r="112" spans="1:21">
      <c r="A112">
        <v>131</v>
      </c>
      <c r="B112" s="3">
        <v>0.16644183344515992</v>
      </c>
      <c r="C112" s="3">
        <v>0.14632939841761006</v>
      </c>
      <c r="F112" s="3">
        <f t="shared" si="18"/>
        <v>0.156385615931385</v>
      </c>
      <c r="G112" s="3">
        <f t="shared" si="19"/>
        <v>1.0056217513774932E-2</v>
      </c>
      <c r="I112" s="3">
        <v>2.2976303175416977</v>
      </c>
      <c r="J112" s="3">
        <v>2.1924945358349754</v>
      </c>
      <c r="M112" s="3">
        <f t="shared" si="20"/>
        <v>2.2450624266883366</v>
      </c>
      <c r="N112" s="3">
        <f t="shared" si="21"/>
        <v>5.256789085336111E-2</v>
      </c>
      <c r="P112" s="3">
        <v>4.7410030962984497E-2</v>
      </c>
      <c r="Q112" s="3">
        <v>9.8583484107546582E-2</v>
      </c>
      <c r="T112" s="3">
        <f t="shared" si="22"/>
        <v>7.2996757535265536E-2</v>
      </c>
      <c r="U112" s="3">
        <f t="shared" si="23"/>
        <v>2.5586726572281056E-2</v>
      </c>
    </row>
    <row r="113" spans="1:21">
      <c r="A113">
        <v>133</v>
      </c>
      <c r="B113" s="3">
        <v>0.17083665773340698</v>
      </c>
      <c r="C113" s="3">
        <v>0.14950437603680611</v>
      </c>
      <c r="D113" s="3">
        <v>0.14995542701537801</v>
      </c>
      <c r="E113" s="3">
        <v>0.1434298212957329</v>
      </c>
      <c r="F113" s="3">
        <f t="shared" si="18"/>
        <v>0.15343157052033099</v>
      </c>
      <c r="G113" s="3">
        <f t="shared" si="19"/>
        <v>1.0373987644885944E-2</v>
      </c>
      <c r="I113" s="3">
        <v>2.3601944859284112</v>
      </c>
      <c r="J113" s="3">
        <v>2.3064015711783568</v>
      </c>
      <c r="K113" s="3">
        <v>2.5364077138195325</v>
      </c>
      <c r="L113" s="3">
        <v>2.5307759281125564</v>
      </c>
      <c r="M113" s="3">
        <f t="shared" si="20"/>
        <v>2.4334449247597139</v>
      </c>
      <c r="N113" s="3">
        <f t="shared" si="21"/>
        <v>0.10195624137690625</v>
      </c>
      <c r="P113" s="3">
        <v>9.9534243025579131E-2</v>
      </c>
      <c r="Q113" s="3">
        <v>5.3525753650783277E-2</v>
      </c>
      <c r="R113" s="3">
        <v>2.2769720678540252E-2</v>
      </c>
      <c r="S113" s="3">
        <v>2.2385940383518696E-2</v>
      </c>
      <c r="T113" s="3">
        <f t="shared" si="22"/>
        <v>4.9553914434605342E-2</v>
      </c>
      <c r="U113" s="3">
        <f t="shared" si="23"/>
        <v>3.1501192842588656E-2</v>
      </c>
    </row>
    <row r="114" spans="1:21">
      <c r="A114">
        <v>135</v>
      </c>
      <c r="B114" s="3">
        <v>0.17203971487985767</v>
      </c>
      <c r="C114" s="3">
        <v>0.1639425250232949</v>
      </c>
      <c r="F114" s="3">
        <f t="shared" si="18"/>
        <v>0.16799111995157628</v>
      </c>
      <c r="G114" s="3">
        <f t="shared" si="19"/>
        <v>4.0485949282813849E-3</v>
      </c>
      <c r="I114" s="3">
        <v>2.4867777337035566</v>
      </c>
      <c r="J114" s="3">
        <v>2.4540405507166669</v>
      </c>
      <c r="M114" s="3">
        <f t="shared" si="20"/>
        <v>2.4704091422101118</v>
      </c>
      <c r="N114" s="3">
        <f t="shared" si="21"/>
        <v>1.6368591493444828E-2</v>
      </c>
      <c r="P114" s="3">
        <v>4.6428185063647183E-3</v>
      </c>
      <c r="Q114" s="3">
        <v>1.0594439432789133E-2</v>
      </c>
      <c r="T114" s="3">
        <f t="shared" si="22"/>
        <v>7.6186289695769262E-3</v>
      </c>
      <c r="U114" s="3">
        <f t="shared" si="23"/>
        <v>2.9758104632122062E-3</v>
      </c>
    </row>
    <row r="115" spans="1:21">
      <c r="A115">
        <v>138</v>
      </c>
      <c r="D115" s="3">
        <v>0.20132605171021917</v>
      </c>
      <c r="E115" s="3">
        <v>0.15426586467555023</v>
      </c>
      <c r="F115" s="3">
        <f t="shared" si="18"/>
        <v>0.17779595819288468</v>
      </c>
      <c r="G115" s="3">
        <f t="shared" si="19"/>
        <v>2.3530093517334524E-2</v>
      </c>
      <c r="K115" s="3">
        <v>2.8037134530674033</v>
      </c>
      <c r="L115" s="3">
        <v>2.8206252299121854</v>
      </c>
      <c r="M115" s="3">
        <f t="shared" si="20"/>
        <v>2.8121693414897946</v>
      </c>
      <c r="N115" s="3">
        <f t="shared" si="21"/>
        <v>8.4558884223910891E-3</v>
      </c>
      <c r="R115" s="3">
        <v>2.8603918326481497E-2</v>
      </c>
      <c r="S115" s="3">
        <v>1.8140079966721772E-2</v>
      </c>
      <c r="T115" s="3">
        <f t="shared" si="22"/>
        <v>2.3371999146601635E-2</v>
      </c>
      <c r="U115" s="3">
        <f t="shared" si="23"/>
        <v>5.2319191798798669E-3</v>
      </c>
    </row>
    <row r="117" spans="1:21">
      <c r="B117" s="18" t="s">
        <v>60</v>
      </c>
      <c r="C117" s="18"/>
      <c r="D117" s="18"/>
      <c r="E117" s="18"/>
      <c r="F117" s="18"/>
      <c r="G117" s="18"/>
      <c r="I117" s="18" t="s">
        <v>61</v>
      </c>
      <c r="J117" s="18"/>
      <c r="K117" s="18"/>
      <c r="L117" s="18"/>
      <c r="M117" s="18"/>
      <c r="N117" s="18"/>
      <c r="P117" s="18" t="s">
        <v>1</v>
      </c>
      <c r="Q117" s="18"/>
      <c r="R117" s="18"/>
      <c r="S117" s="18"/>
      <c r="T117" s="18"/>
      <c r="U117" s="18"/>
    </row>
    <row r="118" spans="1:21">
      <c r="A118" t="s">
        <v>0</v>
      </c>
      <c r="B118" s="19" t="s">
        <v>21</v>
      </c>
      <c r="C118" s="3" t="s">
        <v>46</v>
      </c>
      <c r="D118" s="3" t="s">
        <v>48</v>
      </c>
      <c r="E118" s="3" t="s">
        <v>50</v>
      </c>
      <c r="F118" s="3" t="s">
        <v>6</v>
      </c>
      <c r="G118" s="3" t="s">
        <v>28</v>
      </c>
      <c r="I118" s="19" t="s">
        <v>21</v>
      </c>
      <c r="J118" s="3" t="s">
        <v>46</v>
      </c>
      <c r="K118" s="3" t="s">
        <v>48</v>
      </c>
      <c r="L118" s="3" t="s">
        <v>50</v>
      </c>
      <c r="M118" s="3" t="s">
        <v>6</v>
      </c>
      <c r="N118" s="3" t="s">
        <v>28</v>
      </c>
      <c r="P118" s="19" t="s">
        <v>21</v>
      </c>
      <c r="Q118" s="3" t="s">
        <v>46</v>
      </c>
      <c r="R118" s="3" t="s">
        <v>48</v>
      </c>
      <c r="S118" s="3" t="s">
        <v>50</v>
      </c>
      <c r="T118" s="3" t="s">
        <v>6</v>
      </c>
      <c r="U118" s="3" t="s">
        <v>28</v>
      </c>
    </row>
    <row r="119" spans="1:21">
      <c r="A119">
        <v>0</v>
      </c>
      <c r="B119" s="3">
        <v>0</v>
      </c>
      <c r="C119" s="3">
        <v>0</v>
      </c>
      <c r="D119" s="3">
        <v>0</v>
      </c>
      <c r="E119" s="3">
        <v>0</v>
      </c>
      <c r="F119" s="3">
        <f>AVERAGE(B119:E119)</f>
        <v>0</v>
      </c>
      <c r="G119" s="3">
        <f>_xlfn.STDEV.P(B119:E119)</f>
        <v>0</v>
      </c>
      <c r="I119" s="3">
        <v>0</v>
      </c>
      <c r="J119" s="3">
        <v>0</v>
      </c>
      <c r="K119" s="3">
        <v>0</v>
      </c>
      <c r="L119" s="3">
        <v>0</v>
      </c>
      <c r="M119" s="3">
        <f>AVERAGE(I119:L119)</f>
        <v>0</v>
      </c>
      <c r="N119" s="3">
        <f>_xlfn.STDEV.P(I119:L119)</f>
        <v>0</v>
      </c>
      <c r="P119" s="3">
        <v>0.83259573016665978</v>
      </c>
      <c r="Q119" s="3">
        <v>0.83274647172314586</v>
      </c>
      <c r="R119" s="3">
        <v>0.82666561421810547</v>
      </c>
      <c r="S119" s="3">
        <v>0.82941024821827569</v>
      </c>
      <c r="T119" s="3">
        <f>AVERAGE(P119:S119)</f>
        <v>0.83035451608154665</v>
      </c>
      <c r="U119" s="3">
        <f>_xlfn.STDEV.P(P119:S119)</f>
        <v>2.5121769007373802E-3</v>
      </c>
    </row>
    <row r="120" spans="1:21">
      <c r="A120">
        <v>6</v>
      </c>
      <c r="P120" s="3">
        <v>0.84703278942558646</v>
      </c>
      <c r="Q120" s="3">
        <v>0.84629899090533378</v>
      </c>
      <c r="R120" s="3">
        <v>0.89910973092104507</v>
      </c>
      <c r="S120" s="3">
        <v>0.82241072047276376</v>
      </c>
      <c r="T120" s="3">
        <f t="shared" ref="T120:T143" si="24">AVERAGE(P120:S120)</f>
        <v>0.85371305793118224</v>
      </c>
      <c r="U120" s="3">
        <f t="shared" ref="U120:U143" si="25">_xlfn.STDEV.P(P120:S120)</f>
        <v>2.8019139110971442E-2</v>
      </c>
    </row>
    <row r="121" spans="1:21">
      <c r="A121">
        <v>15</v>
      </c>
      <c r="B121" s="3">
        <v>0</v>
      </c>
      <c r="C121" s="3">
        <v>0</v>
      </c>
      <c r="F121" s="3">
        <f t="shared" ref="F121:F143" si="26">AVERAGE(B121:E121)</f>
        <v>0</v>
      </c>
      <c r="G121" s="3">
        <f t="shared" ref="G121:G143" si="27">_xlfn.STDEV.P(B121:E121)</f>
        <v>0</v>
      </c>
      <c r="I121" s="3">
        <v>0</v>
      </c>
      <c r="J121" s="3">
        <v>0</v>
      </c>
      <c r="M121" s="3">
        <f t="shared" ref="M121:M143" si="28">AVERAGE(I121:L121)</f>
        <v>0</v>
      </c>
      <c r="N121" s="3">
        <f t="shared" ref="N121:N143" si="29">_xlfn.STDEV.P(I121:L121)</f>
        <v>0</v>
      </c>
      <c r="P121" s="3">
        <v>2.5682141022846916</v>
      </c>
      <c r="Q121" s="3">
        <v>3.5685180060441546</v>
      </c>
      <c r="T121" s="3">
        <f t="shared" si="24"/>
        <v>3.0683660541644233</v>
      </c>
      <c r="U121" s="3">
        <f t="shared" si="25"/>
        <v>0.50015195187972972</v>
      </c>
    </row>
    <row r="122" spans="1:21">
      <c r="A122">
        <v>18</v>
      </c>
      <c r="B122" s="3">
        <v>0</v>
      </c>
      <c r="C122" s="3">
        <v>0</v>
      </c>
      <c r="D122" s="3">
        <v>0</v>
      </c>
      <c r="E122" s="3">
        <v>0</v>
      </c>
      <c r="F122" s="3">
        <f t="shared" si="26"/>
        <v>0</v>
      </c>
      <c r="G122" s="3">
        <f t="shared" si="27"/>
        <v>0</v>
      </c>
      <c r="I122" s="3">
        <v>0</v>
      </c>
      <c r="J122" s="3">
        <v>0</v>
      </c>
      <c r="K122" s="3">
        <v>0</v>
      </c>
      <c r="L122" s="3">
        <v>0</v>
      </c>
      <c r="M122" s="3">
        <f t="shared" si="28"/>
        <v>0</v>
      </c>
      <c r="N122" s="3">
        <f t="shared" si="29"/>
        <v>0</v>
      </c>
      <c r="P122" s="3">
        <v>3.2524869107810259</v>
      </c>
      <c r="Q122" s="3">
        <v>3.9123907823722224</v>
      </c>
      <c r="R122" s="3">
        <v>2.9385150020631032</v>
      </c>
      <c r="S122" s="3">
        <v>2.21413640700055</v>
      </c>
      <c r="T122" s="3">
        <f t="shared" si="24"/>
        <v>3.0793822755542255</v>
      </c>
      <c r="U122" s="3">
        <f t="shared" si="25"/>
        <v>0.61081142526932375</v>
      </c>
    </row>
    <row r="123" spans="1:21">
      <c r="A123">
        <v>20</v>
      </c>
      <c r="B123" s="3">
        <v>0</v>
      </c>
      <c r="C123" s="3">
        <v>0</v>
      </c>
      <c r="D123" s="3">
        <v>0</v>
      </c>
      <c r="E123" s="3">
        <v>0</v>
      </c>
      <c r="F123" s="3">
        <f t="shared" si="26"/>
        <v>0</v>
      </c>
      <c r="G123" s="3">
        <f t="shared" si="27"/>
        <v>0</v>
      </c>
      <c r="I123" s="3">
        <v>0</v>
      </c>
      <c r="J123" s="3">
        <v>0</v>
      </c>
      <c r="K123" s="3">
        <v>0</v>
      </c>
      <c r="L123" s="3">
        <v>0</v>
      </c>
      <c r="M123" s="3">
        <f t="shared" si="28"/>
        <v>0</v>
      </c>
      <c r="N123" s="3">
        <f t="shared" si="29"/>
        <v>0</v>
      </c>
      <c r="P123" s="3">
        <v>4.0388913900671168</v>
      </c>
      <c r="Q123" s="3">
        <v>4.453899960155038</v>
      </c>
      <c r="R123" s="3">
        <v>3.3421724485295949</v>
      </c>
      <c r="S123" s="3">
        <v>2.5120074109775778</v>
      </c>
      <c r="T123" s="3">
        <f t="shared" si="24"/>
        <v>3.5867428024323322</v>
      </c>
      <c r="U123" s="3">
        <f t="shared" si="25"/>
        <v>0.73676161360771053</v>
      </c>
    </row>
    <row r="124" spans="1:21">
      <c r="A124">
        <v>24</v>
      </c>
      <c r="D124" s="3">
        <v>0</v>
      </c>
      <c r="E124" s="3">
        <v>0</v>
      </c>
      <c r="F124" s="3">
        <f t="shared" si="26"/>
        <v>0</v>
      </c>
      <c r="G124" s="3">
        <f t="shared" si="27"/>
        <v>0</v>
      </c>
      <c r="K124" s="3">
        <v>0</v>
      </c>
      <c r="L124" s="3">
        <v>0</v>
      </c>
      <c r="M124" s="3">
        <f t="shared" si="28"/>
        <v>0</v>
      </c>
      <c r="N124" s="3">
        <f t="shared" si="29"/>
        <v>0</v>
      </c>
      <c r="R124" s="3">
        <v>1.7073176964717001</v>
      </c>
      <c r="S124" s="3">
        <v>1.2796553681798852</v>
      </c>
      <c r="T124" s="3">
        <f t="shared" si="24"/>
        <v>1.4934865323257926</v>
      </c>
      <c r="U124" s="3">
        <f t="shared" si="25"/>
        <v>0.21383116414590822</v>
      </c>
    </row>
    <row r="125" spans="1:21">
      <c r="A125">
        <v>25</v>
      </c>
      <c r="B125" s="3">
        <v>0</v>
      </c>
      <c r="C125" s="3">
        <v>0</v>
      </c>
      <c r="F125" s="3">
        <f t="shared" si="26"/>
        <v>0</v>
      </c>
      <c r="G125" s="3">
        <f t="shared" si="27"/>
        <v>0</v>
      </c>
      <c r="I125" s="3">
        <v>0</v>
      </c>
      <c r="J125" s="3">
        <v>0</v>
      </c>
      <c r="M125" s="3">
        <f t="shared" si="28"/>
        <v>0</v>
      </c>
      <c r="N125" s="3">
        <f t="shared" si="29"/>
        <v>0</v>
      </c>
      <c r="P125" s="3">
        <v>1.9132391951725576</v>
      </c>
      <c r="Q125" s="3">
        <v>2.0620097347030302</v>
      </c>
      <c r="T125" s="3">
        <f t="shared" si="24"/>
        <v>1.9876244649377939</v>
      </c>
      <c r="U125" s="3">
        <f t="shared" si="25"/>
        <v>7.4385269765236295E-2</v>
      </c>
    </row>
    <row r="126" spans="1:21">
      <c r="A126">
        <v>40</v>
      </c>
      <c r="B126" s="3">
        <v>0</v>
      </c>
      <c r="C126" s="3">
        <v>0</v>
      </c>
      <c r="F126" s="3">
        <f t="shared" si="26"/>
        <v>0</v>
      </c>
      <c r="G126" s="3">
        <f t="shared" si="27"/>
        <v>0</v>
      </c>
      <c r="I126" s="3">
        <v>0</v>
      </c>
      <c r="J126" s="3">
        <v>0</v>
      </c>
      <c r="M126" s="3">
        <f t="shared" si="28"/>
        <v>0</v>
      </c>
      <c r="N126" s="3">
        <f t="shared" si="29"/>
        <v>0</v>
      </c>
      <c r="P126" s="3">
        <v>1.1412547100635277</v>
      </c>
      <c r="Q126" s="3">
        <v>1.1345310678081884</v>
      </c>
      <c r="T126" s="3">
        <f t="shared" si="24"/>
        <v>1.1378928889358582</v>
      </c>
      <c r="U126" s="3">
        <f t="shared" si="25"/>
        <v>3.3618211276696952E-3</v>
      </c>
    </row>
    <row r="127" spans="1:21">
      <c r="A127">
        <v>42</v>
      </c>
      <c r="D127" s="3">
        <v>0</v>
      </c>
      <c r="E127" s="3">
        <v>0</v>
      </c>
      <c r="F127" s="3">
        <f t="shared" si="26"/>
        <v>0</v>
      </c>
      <c r="G127" s="3">
        <f t="shared" si="27"/>
        <v>0</v>
      </c>
      <c r="K127" s="3">
        <v>0</v>
      </c>
      <c r="L127" s="3">
        <v>0</v>
      </c>
      <c r="M127" s="3">
        <f t="shared" si="28"/>
        <v>0</v>
      </c>
      <c r="N127" s="3">
        <f t="shared" si="29"/>
        <v>0</v>
      </c>
      <c r="R127" s="3">
        <v>0.99323218995486329</v>
      </c>
      <c r="S127" s="3">
        <v>0.97190368180224473</v>
      </c>
      <c r="T127" s="3">
        <f t="shared" si="24"/>
        <v>0.98256793587855396</v>
      </c>
      <c r="U127" s="3">
        <f t="shared" si="25"/>
        <v>1.0664254076309276E-2</v>
      </c>
    </row>
    <row r="128" spans="1:21">
      <c r="A128">
        <v>47</v>
      </c>
      <c r="B128" s="3">
        <v>0</v>
      </c>
      <c r="C128" s="3">
        <v>0</v>
      </c>
      <c r="F128" s="3">
        <f t="shared" si="26"/>
        <v>0</v>
      </c>
      <c r="G128" s="3">
        <f t="shared" si="27"/>
        <v>0</v>
      </c>
      <c r="I128" s="3">
        <v>0</v>
      </c>
      <c r="J128" s="3">
        <v>0</v>
      </c>
      <c r="M128" s="3">
        <f t="shared" si="28"/>
        <v>0</v>
      </c>
      <c r="N128" s="3">
        <f t="shared" si="29"/>
        <v>0</v>
      </c>
      <c r="P128" s="3">
        <v>1.2430137932325347</v>
      </c>
      <c r="Q128" s="3">
        <v>1.2789898299870981</v>
      </c>
      <c r="T128" s="3">
        <f t="shared" si="24"/>
        <v>1.2610018116098165</v>
      </c>
      <c r="U128" s="3">
        <f t="shared" si="25"/>
        <v>1.79880183772817E-2</v>
      </c>
    </row>
    <row r="129" spans="1:21">
      <c r="A129">
        <v>49</v>
      </c>
      <c r="D129" s="3">
        <v>0</v>
      </c>
      <c r="E129" s="3">
        <v>0</v>
      </c>
      <c r="F129" s="3">
        <f t="shared" si="26"/>
        <v>0</v>
      </c>
      <c r="G129" s="3">
        <f t="shared" si="27"/>
        <v>0</v>
      </c>
      <c r="K129" s="3">
        <v>0</v>
      </c>
      <c r="L129" s="3">
        <v>0</v>
      </c>
      <c r="M129" s="3">
        <f t="shared" si="28"/>
        <v>0</v>
      </c>
      <c r="N129" s="3">
        <f t="shared" si="29"/>
        <v>0</v>
      </c>
    </row>
    <row r="130" spans="1:21">
      <c r="A130">
        <v>63.5</v>
      </c>
      <c r="B130" s="3">
        <v>0</v>
      </c>
      <c r="C130" s="3">
        <v>0</v>
      </c>
      <c r="F130" s="3">
        <f t="shared" si="26"/>
        <v>0</v>
      </c>
      <c r="G130" s="3">
        <f t="shared" si="27"/>
        <v>0</v>
      </c>
      <c r="I130" s="3">
        <v>0</v>
      </c>
      <c r="J130" s="3">
        <v>0</v>
      </c>
      <c r="M130" s="3">
        <f t="shared" si="28"/>
        <v>0</v>
      </c>
      <c r="N130" s="3">
        <f t="shared" si="29"/>
        <v>0</v>
      </c>
      <c r="P130" s="3">
        <v>1.5149145867892981</v>
      </c>
      <c r="Q130" s="3">
        <v>1.4820017322297434</v>
      </c>
      <c r="T130" s="3">
        <f t="shared" si="24"/>
        <v>1.4984581595095208</v>
      </c>
      <c r="U130" s="3">
        <f t="shared" si="25"/>
        <v>1.6456427279777364E-2</v>
      </c>
    </row>
    <row r="131" spans="1:21">
      <c r="A131">
        <v>66</v>
      </c>
      <c r="D131" s="3">
        <v>0</v>
      </c>
      <c r="E131" s="3">
        <v>0</v>
      </c>
      <c r="F131" s="3">
        <f t="shared" si="26"/>
        <v>0</v>
      </c>
      <c r="G131" s="3">
        <f t="shared" si="27"/>
        <v>0</v>
      </c>
      <c r="K131" s="3">
        <v>0</v>
      </c>
      <c r="L131" s="3">
        <v>0</v>
      </c>
      <c r="M131" s="3">
        <f t="shared" si="28"/>
        <v>0</v>
      </c>
      <c r="N131" s="3">
        <f t="shared" si="29"/>
        <v>0</v>
      </c>
    </row>
    <row r="132" spans="1:21">
      <c r="A132">
        <v>71</v>
      </c>
      <c r="B132" s="3">
        <v>0</v>
      </c>
      <c r="C132" s="3">
        <v>0</v>
      </c>
      <c r="D132" s="3">
        <v>0</v>
      </c>
      <c r="E132" s="3">
        <v>0</v>
      </c>
      <c r="F132" s="3">
        <f t="shared" si="26"/>
        <v>0</v>
      </c>
      <c r="G132" s="3">
        <f t="shared" si="27"/>
        <v>0</v>
      </c>
      <c r="I132" s="3">
        <v>0</v>
      </c>
      <c r="J132" s="3">
        <v>0</v>
      </c>
      <c r="K132" s="3">
        <v>0</v>
      </c>
      <c r="L132" s="3">
        <v>0</v>
      </c>
      <c r="M132" s="3">
        <f t="shared" si="28"/>
        <v>0</v>
      </c>
      <c r="N132" s="3">
        <f t="shared" si="29"/>
        <v>0</v>
      </c>
      <c r="P132" s="3">
        <v>1.478489169545588</v>
      </c>
      <c r="Q132" s="3">
        <v>1.4135451563229062</v>
      </c>
      <c r="R132" s="3">
        <v>1.5686326203242369</v>
      </c>
      <c r="S132" s="3">
        <v>1.3072723590002515</v>
      </c>
      <c r="T132" s="3">
        <f t="shared" si="24"/>
        <v>1.4419848262982455</v>
      </c>
      <c r="U132" s="3">
        <f t="shared" si="25"/>
        <v>9.530017639200497E-2</v>
      </c>
    </row>
    <row r="133" spans="1:21">
      <c r="A133">
        <v>88</v>
      </c>
      <c r="B133" s="3">
        <v>0</v>
      </c>
      <c r="C133" s="3">
        <v>0</v>
      </c>
      <c r="F133" s="3">
        <f t="shared" si="26"/>
        <v>0</v>
      </c>
      <c r="G133" s="3">
        <f t="shared" si="27"/>
        <v>0</v>
      </c>
      <c r="I133" s="3">
        <v>0</v>
      </c>
      <c r="J133" s="3">
        <v>0</v>
      </c>
      <c r="M133" s="3">
        <f t="shared" si="28"/>
        <v>0</v>
      </c>
      <c r="N133" s="3">
        <f t="shared" si="29"/>
        <v>0</v>
      </c>
      <c r="P133" s="3">
        <v>0.89649024085456142</v>
      </c>
      <c r="Q133" s="3">
        <v>0.89394754365647611</v>
      </c>
      <c r="T133" s="3">
        <f t="shared" si="24"/>
        <v>0.89521889225551876</v>
      </c>
      <c r="U133" s="3">
        <f t="shared" si="25"/>
        <v>1.2713485990426543E-3</v>
      </c>
    </row>
    <row r="134" spans="1:21">
      <c r="A134">
        <v>90</v>
      </c>
      <c r="D134" s="3">
        <v>0</v>
      </c>
      <c r="E134" s="3">
        <v>0</v>
      </c>
      <c r="F134" s="3">
        <f t="shared" si="26"/>
        <v>0</v>
      </c>
      <c r="G134" s="3">
        <f t="shared" si="27"/>
        <v>0</v>
      </c>
      <c r="K134" s="3">
        <v>0</v>
      </c>
      <c r="L134" s="3">
        <v>0</v>
      </c>
      <c r="M134" s="3">
        <f t="shared" si="28"/>
        <v>0</v>
      </c>
      <c r="N134" s="3">
        <f t="shared" si="29"/>
        <v>0</v>
      </c>
      <c r="R134" s="3">
        <v>0.89588443044830612</v>
      </c>
      <c r="S134" s="3">
        <v>0.87120263370895124</v>
      </c>
      <c r="T134" s="3">
        <f t="shared" si="24"/>
        <v>0.88354353207862868</v>
      </c>
      <c r="U134" s="3">
        <f t="shared" si="25"/>
        <v>1.2340898369677444E-2</v>
      </c>
    </row>
    <row r="135" spans="1:21">
      <c r="A135">
        <v>98</v>
      </c>
      <c r="B135" s="3">
        <v>0</v>
      </c>
      <c r="C135" s="3">
        <v>0</v>
      </c>
      <c r="D135" s="3">
        <v>0</v>
      </c>
      <c r="E135" s="3">
        <v>0</v>
      </c>
      <c r="F135" s="3">
        <f t="shared" si="26"/>
        <v>0</v>
      </c>
      <c r="G135" s="3">
        <f t="shared" si="27"/>
        <v>0</v>
      </c>
      <c r="I135" s="3">
        <v>0</v>
      </c>
      <c r="J135" s="3">
        <v>0</v>
      </c>
      <c r="K135" s="3">
        <v>0</v>
      </c>
      <c r="L135" s="3">
        <v>0</v>
      </c>
      <c r="M135" s="3">
        <f t="shared" si="28"/>
        <v>0</v>
      </c>
      <c r="N135" s="3">
        <f t="shared" si="29"/>
        <v>0</v>
      </c>
      <c r="P135" s="3">
        <v>0.9703962662373844</v>
      </c>
      <c r="Q135" s="3">
        <v>0.94197437238898929</v>
      </c>
      <c r="R135" s="3">
        <v>0.90513370481986433</v>
      </c>
      <c r="S135" s="3">
        <v>0.9011632291056284</v>
      </c>
      <c r="T135" s="3">
        <f t="shared" si="24"/>
        <v>0.92966689313796658</v>
      </c>
      <c r="U135" s="3">
        <f t="shared" si="25"/>
        <v>2.8393186114391126E-2</v>
      </c>
    </row>
    <row r="136" spans="1:21">
      <c r="A136">
        <v>117</v>
      </c>
      <c r="B136" s="3">
        <v>6.7979713008897782E-2</v>
      </c>
      <c r="C136" s="3">
        <v>8.6033618843764287E-2</v>
      </c>
      <c r="F136" s="3">
        <f t="shared" si="26"/>
        <v>7.7006665926331042E-2</v>
      </c>
      <c r="G136" s="3">
        <f t="shared" si="27"/>
        <v>9.0269529174331828E-3</v>
      </c>
      <c r="I136" s="3">
        <v>0</v>
      </c>
      <c r="J136" s="3">
        <v>0</v>
      </c>
      <c r="M136" s="3">
        <f t="shared" si="28"/>
        <v>0</v>
      </c>
      <c r="N136" s="3">
        <f t="shared" si="29"/>
        <v>0</v>
      </c>
      <c r="P136" s="3">
        <v>1.1199603320746419</v>
      </c>
      <c r="Q136" s="3">
        <v>1.0546664846737004</v>
      </c>
      <c r="T136" s="3">
        <f t="shared" si="24"/>
        <v>1.0873134083741711</v>
      </c>
      <c r="U136" s="3">
        <f t="shared" si="25"/>
        <v>3.2646923700470731E-2</v>
      </c>
    </row>
    <row r="137" spans="1:21">
      <c r="A137">
        <v>121</v>
      </c>
      <c r="B137" s="3">
        <v>8.8883533030643475E-2</v>
      </c>
      <c r="C137" s="3">
        <v>8.8505991568475148E-2</v>
      </c>
      <c r="D137" s="3">
        <v>1.4004706645081355E-2</v>
      </c>
      <c r="E137" s="3">
        <v>0</v>
      </c>
      <c r="F137" s="3">
        <f t="shared" si="26"/>
        <v>4.7848557811049991E-2</v>
      </c>
      <c r="G137" s="3">
        <f t="shared" si="27"/>
        <v>4.1145433699724496E-2</v>
      </c>
      <c r="I137" s="3">
        <v>0</v>
      </c>
      <c r="J137" s="3">
        <v>0</v>
      </c>
      <c r="K137" s="3">
        <v>0</v>
      </c>
      <c r="L137" s="3">
        <v>0</v>
      </c>
      <c r="M137" s="3">
        <f t="shared" si="28"/>
        <v>0</v>
      </c>
      <c r="N137" s="3">
        <f t="shared" si="29"/>
        <v>0</v>
      </c>
      <c r="P137" s="3">
        <v>1.1419316249775593</v>
      </c>
      <c r="Q137" s="3">
        <v>1.0730370453028191</v>
      </c>
      <c r="R137" s="3">
        <v>0.99273161422011713</v>
      </c>
      <c r="S137" s="3">
        <v>0.98292488050759175</v>
      </c>
      <c r="T137" s="3">
        <f t="shared" si="24"/>
        <v>1.0476562912520218</v>
      </c>
      <c r="U137" s="3">
        <f t="shared" si="25"/>
        <v>6.468944448144473E-2</v>
      </c>
    </row>
    <row r="138" spans="1:21">
      <c r="A138">
        <v>126.5</v>
      </c>
      <c r="B138" s="3">
        <v>2.2647762583926839E-2</v>
      </c>
      <c r="C138" s="3">
        <v>0.14048961283967656</v>
      </c>
      <c r="F138" s="3">
        <f t="shared" si="26"/>
        <v>8.1568687711801702E-2</v>
      </c>
      <c r="G138" s="3">
        <f t="shared" si="27"/>
        <v>5.8920925127874862E-2</v>
      </c>
      <c r="I138" s="3">
        <v>0</v>
      </c>
      <c r="J138" s="3">
        <v>0</v>
      </c>
      <c r="M138" s="3">
        <f t="shared" si="28"/>
        <v>0</v>
      </c>
      <c r="N138" s="3">
        <f t="shared" si="29"/>
        <v>0</v>
      </c>
      <c r="P138" s="3">
        <v>1.1751004557651092</v>
      </c>
      <c r="Q138" s="3">
        <v>1.0880031220996025</v>
      </c>
      <c r="R138" s="3">
        <v>1.0004564079449487</v>
      </c>
      <c r="S138" s="3">
        <v>0.98458303762893817</v>
      </c>
      <c r="T138" s="3">
        <f t="shared" si="24"/>
        <v>1.0620357558596496</v>
      </c>
      <c r="U138" s="3">
        <f t="shared" si="25"/>
        <v>7.6237900884463708E-2</v>
      </c>
    </row>
    <row r="139" spans="1:21">
      <c r="A139">
        <v>128.5</v>
      </c>
      <c r="D139" s="3">
        <v>2.3189296037022616E-2</v>
      </c>
      <c r="E139" s="3">
        <v>3.3065245380046744E-2</v>
      </c>
      <c r="F139" s="3">
        <f t="shared" si="26"/>
        <v>2.8127270708534678E-2</v>
      </c>
      <c r="G139" s="3">
        <f t="shared" si="27"/>
        <v>4.9379746715120642E-3</v>
      </c>
      <c r="K139" s="3">
        <v>1.337596665474405E-2</v>
      </c>
      <c r="L139" s="3">
        <v>5.7215515144547679E-3</v>
      </c>
      <c r="M139" s="3">
        <f t="shared" si="28"/>
        <v>9.5487590845994095E-3</v>
      </c>
      <c r="N139" s="3">
        <f t="shared" si="29"/>
        <v>3.8272075701446411E-3</v>
      </c>
      <c r="P139" s="3">
        <v>1.1855670393098001</v>
      </c>
      <c r="Q139" s="3">
        <v>1.1218829979649168</v>
      </c>
      <c r="R139" s="3">
        <v>1.0946926341912091</v>
      </c>
      <c r="S139" s="3">
        <v>1.0595926049724513</v>
      </c>
      <c r="T139" s="3">
        <f t="shared" si="24"/>
        <v>1.1154338191095943</v>
      </c>
      <c r="U139" s="3">
        <f t="shared" si="25"/>
        <v>4.6121303189760911E-2</v>
      </c>
    </row>
    <row r="140" spans="1:21">
      <c r="A140">
        <v>131</v>
      </c>
      <c r="B140" s="3">
        <v>2.6641244339082649E-2</v>
      </c>
      <c r="C140" s="3">
        <v>0.19583621215746475</v>
      </c>
      <c r="F140" s="3">
        <f t="shared" si="26"/>
        <v>0.1112387282482737</v>
      </c>
      <c r="G140" s="3">
        <f t="shared" si="27"/>
        <v>8.4597483909191057E-2</v>
      </c>
      <c r="I140" s="3">
        <v>0</v>
      </c>
      <c r="J140" s="3">
        <v>0</v>
      </c>
      <c r="M140" s="3">
        <f t="shared" si="28"/>
        <v>0</v>
      </c>
      <c r="N140" s="3">
        <f t="shared" si="29"/>
        <v>0</v>
      </c>
      <c r="P140" s="3">
        <v>1.193075675330991</v>
      </c>
      <c r="Q140" s="3">
        <v>1.1336835020754932</v>
      </c>
      <c r="T140" s="3">
        <f t="shared" si="24"/>
        <v>1.1633795887032421</v>
      </c>
      <c r="U140" s="3">
        <f t="shared" si="25"/>
        <v>2.9696086627748919E-2</v>
      </c>
    </row>
    <row r="141" spans="1:21">
      <c r="A141">
        <v>133</v>
      </c>
      <c r="B141" s="3">
        <v>2.9309274905723423E-2</v>
      </c>
      <c r="C141" s="3">
        <v>2.0906369428486594E-2</v>
      </c>
      <c r="D141" s="3">
        <v>3.5320772144809755E-2</v>
      </c>
      <c r="E141" s="3">
        <v>3.9097525642600404E-2</v>
      </c>
      <c r="F141" s="3">
        <f t="shared" si="26"/>
        <v>3.1158485530405046E-2</v>
      </c>
      <c r="G141" s="3">
        <f t="shared" si="27"/>
        <v>6.8716528627607246E-3</v>
      </c>
      <c r="I141" s="3">
        <v>0</v>
      </c>
      <c r="J141" s="3">
        <v>0</v>
      </c>
      <c r="K141" s="3">
        <v>6.7265388761731815E-3</v>
      </c>
      <c r="L141" s="3">
        <v>3.466909097508037E-3</v>
      </c>
      <c r="M141" s="3">
        <f t="shared" si="28"/>
        <v>2.5483619934203046E-3</v>
      </c>
      <c r="N141" s="3">
        <f t="shared" si="29"/>
        <v>2.796836987787129E-3</v>
      </c>
      <c r="P141" s="3">
        <v>0.82241072047276376</v>
      </c>
      <c r="Q141" s="3">
        <v>1.1401511681028376</v>
      </c>
      <c r="R141" s="3">
        <v>1.0930259445289296</v>
      </c>
      <c r="S141" s="3">
        <v>1.0826276213117043</v>
      </c>
      <c r="T141" s="3">
        <f t="shared" si="24"/>
        <v>1.0345538636040588</v>
      </c>
      <c r="U141" s="3">
        <f t="shared" si="25"/>
        <v>0.12438405677864395</v>
      </c>
    </row>
    <row r="142" spans="1:21">
      <c r="A142">
        <v>135</v>
      </c>
      <c r="B142" s="3">
        <v>3.5925498539540586E-2</v>
      </c>
      <c r="C142" s="3">
        <v>2.1631503693632797E-2</v>
      </c>
      <c r="F142" s="3">
        <f t="shared" si="26"/>
        <v>2.877850111658669E-2</v>
      </c>
      <c r="G142" s="3">
        <f t="shared" si="27"/>
        <v>7.1469974229539032E-3</v>
      </c>
      <c r="I142" s="3">
        <v>6.0101210438378233E-3</v>
      </c>
      <c r="J142" s="3">
        <v>8.0814726670601737E-3</v>
      </c>
      <c r="M142" s="3">
        <f t="shared" si="28"/>
        <v>7.0457968554489981E-3</v>
      </c>
      <c r="N142" s="3">
        <f t="shared" si="29"/>
        <v>1.0356758116111752E-3</v>
      </c>
      <c r="P142" s="3">
        <v>1.193075675330991</v>
      </c>
      <c r="Q142" s="3">
        <v>0.82241072047276376</v>
      </c>
      <c r="T142" s="3">
        <f t="shared" si="24"/>
        <v>1.0077431979018774</v>
      </c>
      <c r="U142" s="3">
        <f t="shared" si="25"/>
        <v>0.1853324774291133</v>
      </c>
    </row>
    <row r="143" spans="1:21">
      <c r="A143">
        <v>138</v>
      </c>
      <c r="D143" s="3">
        <v>4.5003851138379035E-2</v>
      </c>
      <c r="E143" s="3">
        <v>5.459794980187397E-2</v>
      </c>
      <c r="F143" s="3">
        <f t="shared" si="26"/>
        <v>4.9800900470126502E-2</v>
      </c>
      <c r="G143" s="3">
        <f t="shared" si="27"/>
        <v>4.7970493317474674E-3</v>
      </c>
      <c r="K143" s="3">
        <v>1.2137803380556934E-2</v>
      </c>
      <c r="L143" s="3">
        <v>7.7235457281068579E-3</v>
      </c>
      <c r="M143" s="3">
        <f t="shared" si="28"/>
        <v>9.9306745543318968E-3</v>
      </c>
      <c r="N143" s="3">
        <f t="shared" si="29"/>
        <v>2.2071288262250381E-3</v>
      </c>
      <c r="R143" s="3">
        <v>1.0442909148989634</v>
      </c>
      <c r="S143" s="3">
        <v>1.0337276292236965</v>
      </c>
      <c r="T143" s="3">
        <f t="shared" si="24"/>
        <v>1.03900927206133</v>
      </c>
      <c r="U143" s="3">
        <f t="shared" si="25"/>
        <v>5.2816428376334379E-3</v>
      </c>
    </row>
    <row r="145" spans="1:7">
      <c r="B145" s="18" t="s">
        <v>62</v>
      </c>
      <c r="C145" s="18"/>
      <c r="D145" s="18"/>
      <c r="E145" s="18"/>
      <c r="F145" s="18"/>
      <c r="G145" s="18"/>
    </row>
    <row r="146" spans="1:7">
      <c r="A146" t="s">
        <v>0</v>
      </c>
      <c r="B146" s="19" t="s">
        <v>21</v>
      </c>
      <c r="C146" s="3" t="s">
        <v>46</v>
      </c>
      <c r="D146" s="3" t="s">
        <v>48</v>
      </c>
      <c r="E146" s="3" t="s">
        <v>50</v>
      </c>
      <c r="F146" s="3" t="s">
        <v>6</v>
      </c>
      <c r="G146" s="3" t="s">
        <v>28</v>
      </c>
    </row>
    <row r="147" spans="1:7">
      <c r="A147">
        <v>0</v>
      </c>
    </row>
    <row r="148" spans="1:7">
      <c r="A148">
        <v>6</v>
      </c>
    </row>
    <row r="149" spans="1:7">
      <c r="A149">
        <v>15</v>
      </c>
    </row>
    <row r="150" spans="1:7">
      <c r="A150">
        <v>18</v>
      </c>
    </row>
    <row r="151" spans="1:7">
      <c r="A151">
        <v>20</v>
      </c>
    </row>
    <row r="152" spans="1:7">
      <c r="A152">
        <v>24</v>
      </c>
    </row>
    <row r="153" spans="1:7">
      <c r="A153">
        <v>25</v>
      </c>
    </row>
    <row r="154" spans="1:7">
      <c r="A154">
        <v>40</v>
      </c>
    </row>
    <row r="155" spans="1:7">
      <c r="A155">
        <v>42</v>
      </c>
    </row>
    <row r="156" spans="1:7">
      <c r="A156">
        <v>47</v>
      </c>
    </row>
    <row r="157" spans="1:7">
      <c r="A157">
        <v>49</v>
      </c>
    </row>
    <row r="158" spans="1:7">
      <c r="A158">
        <v>63.5</v>
      </c>
    </row>
    <row r="159" spans="1:7">
      <c r="A159">
        <v>66</v>
      </c>
    </row>
    <row r="160" spans="1:7">
      <c r="A160">
        <v>71</v>
      </c>
    </row>
    <row r="161" spans="1:7">
      <c r="A161">
        <v>88</v>
      </c>
    </row>
    <row r="162" spans="1:7">
      <c r="A162">
        <v>90</v>
      </c>
    </row>
    <row r="163" spans="1:7">
      <c r="A163">
        <v>98</v>
      </c>
    </row>
    <row r="164" spans="1:7">
      <c r="A164">
        <v>117</v>
      </c>
      <c r="B164" s="3">
        <v>102</v>
      </c>
      <c r="C164" s="3">
        <v>85</v>
      </c>
      <c r="F164" s="3">
        <f>AVERAGE(B164:E164)</f>
        <v>93.5</v>
      </c>
      <c r="G164" s="3">
        <f>_xlfn.STDEV.P(B164:E164)</f>
        <v>8.5</v>
      </c>
    </row>
    <row r="165" spans="1:7">
      <c r="A165">
        <v>121</v>
      </c>
      <c r="B165" s="3">
        <v>100</v>
      </c>
      <c r="C165" s="3">
        <v>92</v>
      </c>
      <c r="D165" s="3">
        <v>122</v>
      </c>
      <c r="E165" s="3">
        <v>74</v>
      </c>
      <c r="F165" s="3">
        <f t="shared" ref="F165:F171" si="30">AVERAGE(B165:E165)</f>
        <v>97</v>
      </c>
      <c r="G165" s="3">
        <f t="shared" ref="G165:G171" si="31">_xlfn.STDEV.P(B165:E165)</f>
        <v>17.233687939614086</v>
      </c>
    </row>
    <row r="166" spans="1:7">
      <c r="A166">
        <v>126.5</v>
      </c>
    </row>
    <row r="167" spans="1:7">
      <c r="A167">
        <v>128.5</v>
      </c>
      <c r="B167" s="3">
        <v>116</v>
      </c>
      <c r="C167" s="3">
        <v>108</v>
      </c>
      <c r="D167" s="3">
        <v>137</v>
      </c>
      <c r="E167" s="3">
        <v>122</v>
      </c>
      <c r="F167" s="3">
        <f t="shared" si="30"/>
        <v>120.75</v>
      </c>
      <c r="G167" s="3">
        <f t="shared" si="31"/>
        <v>10.615436872781073</v>
      </c>
    </row>
    <row r="168" spans="1:7">
      <c r="A168">
        <v>131</v>
      </c>
      <c r="B168" s="3">
        <v>160</v>
      </c>
      <c r="C168" s="3">
        <v>155</v>
      </c>
      <c r="F168" s="3">
        <f t="shared" si="30"/>
        <v>157.5</v>
      </c>
      <c r="G168" s="3">
        <f t="shared" si="31"/>
        <v>2.5</v>
      </c>
    </row>
    <row r="169" spans="1:7">
      <c r="A169">
        <v>133</v>
      </c>
      <c r="B169" s="3">
        <v>163</v>
      </c>
      <c r="D169" s="3">
        <v>161</v>
      </c>
      <c r="E169" s="3">
        <v>136</v>
      </c>
      <c r="F169" s="3">
        <f t="shared" si="30"/>
        <v>153.33333333333334</v>
      </c>
      <c r="G169" s="3">
        <f t="shared" si="31"/>
        <v>12.283683848458853</v>
      </c>
    </row>
    <row r="170" spans="1:7">
      <c r="A170">
        <v>135</v>
      </c>
      <c r="C170" s="3">
        <v>166</v>
      </c>
      <c r="D170" s="3">
        <v>178</v>
      </c>
      <c r="E170" s="3">
        <v>167</v>
      </c>
      <c r="F170" s="3">
        <f t="shared" si="30"/>
        <v>170.33333333333334</v>
      </c>
      <c r="G170" s="3">
        <f t="shared" si="31"/>
        <v>5.4365021434333629</v>
      </c>
    </row>
    <row r="171" spans="1:7">
      <c r="A171">
        <v>138</v>
      </c>
      <c r="D171" s="3">
        <v>192</v>
      </c>
      <c r="E171" s="3">
        <v>182</v>
      </c>
      <c r="F171" s="3">
        <f t="shared" si="30"/>
        <v>187</v>
      </c>
      <c r="G171" s="3">
        <f t="shared" si="31"/>
        <v>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6522-C2BD-4E0C-9CF8-524B9900FFCA}">
  <dimension ref="A1:AC87"/>
  <sheetViews>
    <sheetView workbookViewId="0">
      <selection activeCell="H36" sqref="H36"/>
    </sheetView>
  </sheetViews>
  <sheetFormatPr defaultRowHeight="12"/>
  <cols>
    <col min="2" max="29" width="9.140625" style="3"/>
  </cols>
  <sheetData>
    <row r="1" spans="1:29">
      <c r="A1" s="17" t="s">
        <v>12</v>
      </c>
    </row>
    <row r="2" spans="1:29">
      <c r="A2" t="s">
        <v>0</v>
      </c>
      <c r="B2" s="18" t="s">
        <v>64</v>
      </c>
      <c r="C2" s="18" t="s">
        <v>45</v>
      </c>
      <c r="D2" s="18" t="s">
        <v>47</v>
      </c>
      <c r="E2" s="18" t="s">
        <v>49</v>
      </c>
      <c r="F2" s="18" t="s">
        <v>65</v>
      </c>
      <c r="G2" s="18" t="s">
        <v>66</v>
      </c>
      <c r="H2" s="18" t="s">
        <v>67</v>
      </c>
      <c r="I2" s="18" t="s">
        <v>68</v>
      </c>
      <c r="J2" s="18" t="s">
        <v>69</v>
      </c>
      <c r="K2" s="18" t="s">
        <v>70</v>
      </c>
      <c r="L2" s="18" t="s">
        <v>71</v>
      </c>
      <c r="M2" s="18" t="s">
        <v>72</v>
      </c>
      <c r="N2" s="18" t="s">
        <v>73</v>
      </c>
      <c r="O2" s="18" t="s">
        <v>74</v>
      </c>
      <c r="P2" s="18" t="s">
        <v>75</v>
      </c>
      <c r="Q2" s="18" t="s">
        <v>76</v>
      </c>
      <c r="R2" s="18" t="s">
        <v>77</v>
      </c>
      <c r="S2" s="18" t="s">
        <v>78</v>
      </c>
      <c r="T2" s="18" t="s">
        <v>79</v>
      </c>
      <c r="U2" s="18" t="s">
        <v>80</v>
      </c>
      <c r="V2" s="18" t="s">
        <v>81</v>
      </c>
      <c r="W2" s="18" t="s">
        <v>82</v>
      </c>
      <c r="X2" s="18" t="s">
        <v>83</v>
      </c>
      <c r="Y2" s="18" t="s">
        <v>84</v>
      </c>
      <c r="Z2" s="18" t="s">
        <v>85</v>
      </c>
      <c r="AA2" s="18" t="s">
        <v>86</v>
      </c>
      <c r="AB2" s="18" t="s">
        <v>63</v>
      </c>
      <c r="AC2" s="18" t="s">
        <v>9</v>
      </c>
    </row>
    <row r="3" spans="1:29">
      <c r="A3">
        <v>0</v>
      </c>
      <c r="B3" s="3">
        <v>1.9578773544022587</v>
      </c>
      <c r="C3" s="3">
        <v>1.3901456697125594</v>
      </c>
      <c r="D3" s="3">
        <v>1.2050739738632936</v>
      </c>
      <c r="E3" s="3">
        <v>1.3479718351214653</v>
      </c>
      <c r="F3" s="3">
        <v>1.3847413275487794</v>
      </c>
      <c r="G3" s="3">
        <v>1.6040713717144939</v>
      </c>
      <c r="H3" s="3">
        <v>1.5558069717994778</v>
      </c>
      <c r="I3" s="3">
        <v>1.3531027270316394</v>
      </c>
      <c r="J3" s="3">
        <v>1.4660345340354437</v>
      </c>
      <c r="K3" s="3">
        <v>1.3088897187444721</v>
      </c>
      <c r="L3" s="3">
        <v>1.3794513439275342</v>
      </c>
      <c r="M3" s="3">
        <v>1.2886760576578999</v>
      </c>
      <c r="N3" s="3">
        <v>1.0268015476907275</v>
      </c>
      <c r="O3" s="3">
        <v>1.1134770529392359</v>
      </c>
      <c r="P3" s="3">
        <v>1.4333671040782194</v>
      </c>
      <c r="Q3" s="3">
        <v>1.6058068866483259</v>
      </c>
      <c r="R3" s="3">
        <v>0</v>
      </c>
      <c r="S3" s="3">
        <v>0</v>
      </c>
      <c r="T3" s="3">
        <v>0</v>
      </c>
      <c r="U3" s="3">
        <v>0</v>
      </c>
      <c r="V3" s="3">
        <v>1.140803193341742</v>
      </c>
      <c r="W3" s="3">
        <v>1.548100721380971</v>
      </c>
      <c r="X3" s="3">
        <v>1.5092406393809936</v>
      </c>
      <c r="Y3" s="3">
        <v>1.7111051219797138</v>
      </c>
      <c r="Z3" s="3">
        <v>1.397839991739001</v>
      </c>
      <c r="AA3" s="3">
        <v>1.7472191461580417</v>
      </c>
      <c r="AB3" s="3">
        <f>AVERAGE(B3:AA3)</f>
        <v>1.2106001650344729</v>
      </c>
      <c r="AC3" s="3">
        <f>_xlfn.STDEV.P(B3:AA3)</f>
        <v>0.55249164546828289</v>
      </c>
    </row>
    <row r="4" spans="1:29">
      <c r="A4">
        <v>3</v>
      </c>
      <c r="B4" s="3">
        <v>13.643511358741323</v>
      </c>
      <c r="C4" s="3">
        <v>12.906731004307378</v>
      </c>
      <c r="D4" s="3">
        <v>10.802198209565724</v>
      </c>
      <c r="E4" s="3">
        <v>11.147736881291619</v>
      </c>
      <c r="F4" s="3">
        <v>11.922663397720227</v>
      </c>
      <c r="G4" s="3">
        <v>12.130461154824687</v>
      </c>
      <c r="H4" s="3">
        <v>10.905706638050951</v>
      </c>
      <c r="I4" s="3">
        <v>9.3804343190988639</v>
      </c>
      <c r="J4" s="3">
        <v>13.577914978761353</v>
      </c>
      <c r="K4" s="3">
        <v>13.174410370351611</v>
      </c>
      <c r="L4" s="3">
        <v>11.199117811267273</v>
      </c>
      <c r="M4" s="3">
        <v>11.48964295710107</v>
      </c>
      <c r="N4" s="3">
        <v>11.872911196628555</v>
      </c>
      <c r="O4" s="3">
        <v>11.758206924868436</v>
      </c>
      <c r="P4" s="3">
        <v>11.636631279114258</v>
      </c>
      <c r="Q4" s="3">
        <v>13.157694361217477</v>
      </c>
      <c r="R4" s="3">
        <v>11.558724398088414</v>
      </c>
      <c r="S4" s="3">
        <v>13.505777104800625</v>
      </c>
      <c r="T4" s="3">
        <v>13.388107816941771</v>
      </c>
      <c r="U4" s="3">
        <v>13.003365565681305</v>
      </c>
      <c r="V4" s="3">
        <v>11.301022794960227</v>
      </c>
      <c r="W4" s="3">
        <v>11.243572815018888</v>
      </c>
      <c r="X4" s="3">
        <v>10.780905300757917</v>
      </c>
      <c r="Y4" s="3">
        <v>10.757882400102444</v>
      </c>
      <c r="Z4" s="3">
        <v>9.9771950245549892</v>
      </c>
      <c r="AA4" s="3">
        <v>12.058248865626485</v>
      </c>
      <c r="AB4" s="3">
        <f t="shared" ref="AB4:AB22" si="0">AVERAGE(B4:AA4)</f>
        <v>11.856952881901687</v>
      </c>
      <c r="AC4" s="3">
        <f t="shared" ref="AC4:AC22" si="1">_xlfn.STDEV.P(B4:AA4)</f>
        <v>1.1288762019914336</v>
      </c>
    </row>
    <row r="5" spans="1:29">
      <c r="A5">
        <v>19</v>
      </c>
      <c r="B5" s="3">
        <v>67.735205904683767</v>
      </c>
      <c r="C5" s="3">
        <v>77.982887064712273</v>
      </c>
      <c r="D5" s="3">
        <v>67.95529720248588</v>
      </c>
      <c r="E5" s="3">
        <v>69.560878774351025</v>
      </c>
      <c r="F5" s="3">
        <v>72.657415004387019</v>
      </c>
      <c r="G5" s="3">
        <v>77.836216139578909</v>
      </c>
      <c r="H5" s="3">
        <v>77.291965306474637</v>
      </c>
      <c r="I5" s="3">
        <v>71.282376879220237</v>
      </c>
      <c r="J5" s="3">
        <v>78.371304345787323</v>
      </c>
      <c r="K5" s="3">
        <v>81.030351478660464</v>
      </c>
      <c r="L5" s="3">
        <v>77.897733711108842</v>
      </c>
      <c r="M5" s="3">
        <v>76.8160410589403</v>
      </c>
      <c r="N5" s="3">
        <v>75.019248576853741</v>
      </c>
      <c r="O5" s="3">
        <v>78.451089461298395</v>
      </c>
      <c r="P5" s="3">
        <v>78.424787649625415</v>
      </c>
      <c r="Q5" s="3">
        <v>77.134573742544973</v>
      </c>
      <c r="R5" s="3">
        <v>78.525072537916259</v>
      </c>
      <c r="S5" s="3">
        <v>80.317035257804832</v>
      </c>
      <c r="T5" s="3">
        <v>80.074197615884813</v>
      </c>
      <c r="U5" s="3">
        <v>77.780160738552311</v>
      </c>
      <c r="V5" s="3">
        <v>65.600759457182292</v>
      </c>
      <c r="W5" s="3">
        <v>56.07443319549408</v>
      </c>
      <c r="X5" s="3">
        <v>55.872533681293945</v>
      </c>
      <c r="Y5" s="3">
        <v>57.082768263383244</v>
      </c>
      <c r="Z5" s="3">
        <v>54.323920489978796</v>
      </c>
      <c r="AA5" s="3">
        <v>59.480304000808403</v>
      </c>
      <c r="AB5" s="3">
        <f t="shared" si="0"/>
        <v>71.945329136115845</v>
      </c>
      <c r="AC5" s="3">
        <f t="shared" si="1"/>
        <v>8.5360156454989315</v>
      </c>
    </row>
    <row r="6" spans="1:29">
      <c r="A6">
        <v>24</v>
      </c>
      <c r="B6" s="3">
        <v>77.981128970909253</v>
      </c>
      <c r="C6" s="3">
        <v>81.00660711773746</v>
      </c>
      <c r="D6" s="3">
        <v>79.840393847504558</v>
      </c>
      <c r="E6" s="3">
        <v>80.093010583736159</v>
      </c>
      <c r="F6" s="3">
        <v>80.964052268706865</v>
      </c>
      <c r="G6" s="3">
        <v>81.379403471279829</v>
      </c>
      <c r="H6" s="3">
        <v>81.374872720620473</v>
      </c>
      <c r="I6" s="3">
        <v>80.938145440192272</v>
      </c>
      <c r="N6" s="3">
        <v>81.639291272921852</v>
      </c>
      <c r="O6" s="3">
        <v>81.914259503658229</v>
      </c>
      <c r="P6" s="3">
        <v>81.961685001341564</v>
      </c>
      <c r="Q6" s="3">
        <v>83.308105113387541</v>
      </c>
      <c r="R6" s="3">
        <v>81.712604338764521</v>
      </c>
      <c r="S6" s="3">
        <v>81.980746185590917</v>
      </c>
      <c r="T6" s="3">
        <v>81.943253412373025</v>
      </c>
      <c r="U6" s="3">
        <v>82.040718133325754</v>
      </c>
      <c r="V6" s="3">
        <v>79.44073749004005</v>
      </c>
      <c r="W6" s="3">
        <v>70.774367779502967</v>
      </c>
      <c r="X6" s="3">
        <v>71.574869379832492</v>
      </c>
      <c r="Y6" s="3">
        <v>73.049911671308223</v>
      </c>
      <c r="Z6" s="3">
        <v>70.247511306000249</v>
      </c>
      <c r="AA6" s="3">
        <v>73.711917844340689</v>
      </c>
      <c r="AB6" s="3">
        <f t="shared" si="0"/>
        <v>79.039890584230676</v>
      </c>
      <c r="AC6" s="3">
        <f t="shared" si="1"/>
        <v>4.077371820091539</v>
      </c>
    </row>
    <row r="7" spans="1:29">
      <c r="A7">
        <v>30</v>
      </c>
      <c r="C7" s="3">
        <v>81.728163937025371</v>
      </c>
      <c r="D7" s="3">
        <v>81.346818098974481</v>
      </c>
      <c r="E7" s="3">
        <v>81.507428372253912</v>
      </c>
      <c r="F7" s="3">
        <v>81.987851620202306</v>
      </c>
      <c r="G7" s="3">
        <v>82.14293377560989</v>
      </c>
      <c r="H7" s="3">
        <v>82.226177762884689</v>
      </c>
      <c r="I7" s="3">
        <v>81.705911984043539</v>
      </c>
      <c r="J7" s="3">
        <v>82.303659477985562</v>
      </c>
      <c r="K7" s="3">
        <v>82.05711130761982</v>
      </c>
      <c r="L7" s="3">
        <v>82.005188372607051</v>
      </c>
      <c r="M7" s="3">
        <v>82.099478813996583</v>
      </c>
      <c r="N7" s="3">
        <v>82.324901413422637</v>
      </c>
      <c r="O7" s="3">
        <v>82.503549435083755</v>
      </c>
      <c r="P7" s="3">
        <v>82.561925931622369</v>
      </c>
      <c r="Q7" s="3">
        <v>84.214331969850093</v>
      </c>
      <c r="R7" s="3">
        <v>82.507338501327979</v>
      </c>
      <c r="S7" s="3">
        <v>82.614745858016732</v>
      </c>
      <c r="T7" s="3">
        <v>82.617228217585421</v>
      </c>
      <c r="U7" s="3">
        <v>82.447136569505005</v>
      </c>
      <c r="V7" s="3">
        <v>81.284431875434407</v>
      </c>
      <c r="W7" s="3">
        <v>79.528580840690481</v>
      </c>
      <c r="X7" s="3">
        <v>79.796135109990445</v>
      </c>
      <c r="Y7" s="3">
        <v>79.73660937313818</v>
      </c>
      <c r="Z7" s="3">
        <v>77.886350138952352</v>
      </c>
      <c r="AA7" s="3">
        <v>80.197276432885246</v>
      </c>
      <c r="AB7" s="3">
        <f t="shared" si="0"/>
        <v>81.653250607628323</v>
      </c>
      <c r="AC7" s="3">
        <f t="shared" si="1"/>
        <v>1.2894510004593616</v>
      </c>
    </row>
    <row r="8" spans="1:29">
      <c r="A8">
        <v>43</v>
      </c>
      <c r="B8" s="3">
        <v>34.087035484475464</v>
      </c>
      <c r="C8" s="3">
        <v>38.088791621630627</v>
      </c>
      <c r="D8" s="3">
        <v>44.940425680343743</v>
      </c>
      <c r="E8" s="3">
        <v>43.327729922839495</v>
      </c>
      <c r="F8" s="3">
        <v>42.959519832258181</v>
      </c>
      <c r="G8" s="3">
        <v>41.619809046179832</v>
      </c>
      <c r="H8" s="3">
        <v>40.169176388310504</v>
      </c>
      <c r="I8" s="3">
        <v>42.967186257316541</v>
      </c>
      <c r="J8" s="3">
        <v>32.407950747469307</v>
      </c>
      <c r="K8" s="3">
        <v>36.222294042326183</v>
      </c>
      <c r="L8" s="3">
        <v>35.97324649301288</v>
      </c>
      <c r="M8" s="3">
        <v>37.362072512326485</v>
      </c>
      <c r="N8" s="3">
        <v>35.1494302492382</v>
      </c>
      <c r="O8" s="3">
        <v>36.621887473148135</v>
      </c>
      <c r="P8" s="3">
        <v>37.219632786547521</v>
      </c>
      <c r="Q8" s="3">
        <v>36.285182989895695</v>
      </c>
      <c r="R8" s="3">
        <v>36.701922529203287</v>
      </c>
      <c r="S8" s="3">
        <v>37.588520664728158</v>
      </c>
      <c r="T8" s="3">
        <v>36.150209395901115</v>
      </c>
      <c r="U8" s="3">
        <v>36.680900403627533</v>
      </c>
      <c r="V8" s="3">
        <v>49.844381271373145</v>
      </c>
      <c r="W8" s="3">
        <v>55.494476605979251</v>
      </c>
      <c r="X8" s="3">
        <v>55.084619693661729</v>
      </c>
      <c r="Y8" s="3">
        <v>55.302900005039291</v>
      </c>
      <c r="Z8" s="3">
        <v>56.993174120875366</v>
      </c>
      <c r="AA8" s="3">
        <v>53.824466223449221</v>
      </c>
      <c r="AB8" s="3">
        <f t="shared" si="0"/>
        <v>41.887190093890652</v>
      </c>
      <c r="AC8" s="3">
        <f t="shared" si="1"/>
        <v>7.5304424771301397</v>
      </c>
    </row>
    <row r="9" spans="1:29">
      <c r="A9">
        <v>50</v>
      </c>
      <c r="B9" s="3">
        <v>27.237388817041946</v>
      </c>
      <c r="C9" s="3">
        <v>31.526501587681917</v>
      </c>
      <c r="D9" s="3">
        <v>35.529037390612572</v>
      </c>
      <c r="E9" s="3">
        <v>34.347389243610841</v>
      </c>
      <c r="F9" s="3">
        <v>33.86609483356883</v>
      </c>
      <c r="G9" s="3">
        <v>33.91147455695836</v>
      </c>
      <c r="H9" s="3">
        <v>32.966390698430409</v>
      </c>
      <c r="I9" s="3">
        <v>34.374514552823712</v>
      </c>
      <c r="J9" s="3">
        <v>28.283540651875892</v>
      </c>
      <c r="K9" s="3">
        <v>30.247484257912273</v>
      </c>
      <c r="L9" s="3">
        <v>29.972778615896882</v>
      </c>
      <c r="M9" s="3">
        <v>30.275651124227128</v>
      </c>
      <c r="N9" s="3">
        <v>28.358929043620861</v>
      </c>
      <c r="O9" s="3">
        <v>29.508751233839707</v>
      </c>
      <c r="P9" s="3">
        <v>29.770048994169912</v>
      </c>
      <c r="Q9" s="3">
        <v>28.754039132348851</v>
      </c>
      <c r="R9" s="3">
        <v>29.664895809638836</v>
      </c>
      <c r="S9" s="3">
        <v>30.283696756927093</v>
      </c>
      <c r="T9" s="3">
        <v>29.504914133818332</v>
      </c>
      <c r="U9" s="3">
        <v>29.513800870145012</v>
      </c>
      <c r="W9" s="3">
        <v>45.530225125236903</v>
      </c>
      <c r="X9" s="3">
        <v>44.84252114328045</v>
      </c>
      <c r="Y9" s="3">
        <v>45.655582500825012</v>
      </c>
      <c r="Z9" s="3">
        <v>47.661525071321506</v>
      </c>
      <c r="AA9" s="3">
        <v>41.839728205791801</v>
      </c>
      <c r="AB9" s="3">
        <f t="shared" si="0"/>
        <v>33.737076174064207</v>
      </c>
      <c r="AC9" s="3">
        <f t="shared" si="1"/>
        <v>6.1170693364002799</v>
      </c>
    </row>
    <row r="10" spans="1:29">
      <c r="A10">
        <v>67</v>
      </c>
      <c r="B10" s="3">
        <v>23.403728075557495</v>
      </c>
      <c r="C10" s="3">
        <v>26.725360550722595</v>
      </c>
      <c r="D10" s="3">
        <v>27.40558729585419</v>
      </c>
      <c r="E10" s="3">
        <v>27.35357649187447</v>
      </c>
      <c r="F10" s="3">
        <v>26.150860624523993</v>
      </c>
      <c r="G10" s="3">
        <v>27.601530904092968</v>
      </c>
      <c r="H10" s="3">
        <v>27.230068162832865</v>
      </c>
      <c r="I10" s="3">
        <v>27.190915727916099</v>
      </c>
      <c r="J10" s="3">
        <v>25.465989074514013</v>
      </c>
      <c r="K10" s="3">
        <v>26.156015648470721</v>
      </c>
      <c r="L10" s="3">
        <v>25.753069139474526</v>
      </c>
      <c r="M10" s="3">
        <v>25.144737866919048</v>
      </c>
      <c r="N10" s="3">
        <v>24.103452074815372</v>
      </c>
      <c r="O10" s="3">
        <v>24.522449058184144</v>
      </c>
      <c r="P10" s="3">
        <v>24.646106198242069</v>
      </c>
      <c r="Q10" s="3">
        <v>23.813042717875472</v>
      </c>
      <c r="R10" s="3">
        <v>25.144102160552123</v>
      </c>
      <c r="S10" s="3">
        <v>25.495405752923972</v>
      </c>
      <c r="T10" s="3">
        <v>25.148985901986254</v>
      </c>
      <c r="U10" s="3">
        <v>24.780976759372074</v>
      </c>
      <c r="AB10" s="3">
        <f t="shared" si="0"/>
        <v>25.661798009335222</v>
      </c>
      <c r="AC10" s="3">
        <f t="shared" si="1"/>
        <v>1.2450151490789629</v>
      </c>
    </row>
    <row r="11" spans="1:29">
      <c r="A11">
        <v>71</v>
      </c>
      <c r="B11" s="3">
        <v>23.099496934993986</v>
      </c>
      <c r="C11" s="3">
        <v>26.128923899330104</v>
      </c>
      <c r="D11" s="3">
        <v>26.589172053682013</v>
      </c>
      <c r="E11" s="3">
        <v>26.537192185961079</v>
      </c>
      <c r="F11" s="3">
        <v>25.464665706453559</v>
      </c>
      <c r="G11" s="3">
        <v>26.888909421739875</v>
      </c>
      <c r="H11" s="3">
        <v>26.544382179882319</v>
      </c>
      <c r="I11" s="3">
        <v>26.51373800520842</v>
      </c>
      <c r="J11" s="3">
        <v>25.194115630923243</v>
      </c>
      <c r="K11" s="3">
        <v>24.667272814116298</v>
      </c>
      <c r="L11" s="3">
        <v>24.836866543084763</v>
      </c>
      <c r="M11" s="3">
        <v>24.647983638109466</v>
      </c>
      <c r="N11" s="3">
        <v>23.886133792046309</v>
      </c>
      <c r="O11" s="3">
        <v>24.153518525264069</v>
      </c>
      <c r="P11" s="3">
        <v>24.231402053048654</v>
      </c>
      <c r="Q11" s="3">
        <v>23.470842275221184</v>
      </c>
      <c r="R11" s="3">
        <v>24.662024961991094</v>
      </c>
      <c r="S11" s="3">
        <v>25.058606619518329</v>
      </c>
      <c r="T11" s="3">
        <v>24.755722942867166</v>
      </c>
      <c r="U11" s="3">
        <v>24.441402995138535</v>
      </c>
      <c r="V11" s="3">
        <v>30.797999542406295</v>
      </c>
      <c r="W11" s="3">
        <v>31.268583718045722</v>
      </c>
      <c r="X11" s="3">
        <v>30.476784602919242</v>
      </c>
      <c r="Y11" s="3">
        <v>31.106321692262188</v>
      </c>
      <c r="Z11" s="3">
        <v>32.729621027190824</v>
      </c>
      <c r="AA11" s="3">
        <v>28.516648593394645</v>
      </c>
      <c r="AB11" s="3">
        <f t="shared" si="0"/>
        <v>26.410320475184587</v>
      </c>
      <c r="AC11" s="3">
        <f t="shared" si="1"/>
        <v>2.6638883464465506</v>
      </c>
    </row>
    <row r="12" spans="1:29">
      <c r="A12">
        <v>96</v>
      </c>
      <c r="B12" s="3">
        <v>22.206458051896988</v>
      </c>
      <c r="C12" s="3">
        <v>24.864096047315805</v>
      </c>
      <c r="D12" s="3">
        <v>24.92979288607145</v>
      </c>
      <c r="E12" s="3">
        <v>25.083659050418973</v>
      </c>
      <c r="F12" s="3">
        <v>23.836057483354161</v>
      </c>
      <c r="G12" s="3">
        <v>25.232410534447268</v>
      </c>
      <c r="H12" s="3">
        <v>25.026475932195275</v>
      </c>
      <c r="I12" s="3">
        <v>24.77860246605978</v>
      </c>
      <c r="J12" s="3">
        <v>23.689337255837138</v>
      </c>
      <c r="K12" s="3">
        <v>23.987809533735341</v>
      </c>
      <c r="L12" s="3">
        <v>23.580587416183839</v>
      </c>
      <c r="M12" s="3">
        <v>23.342035518938303</v>
      </c>
      <c r="N12" s="3">
        <v>22.525325564297631</v>
      </c>
      <c r="O12" s="3">
        <v>22.655424225524438</v>
      </c>
      <c r="P12" s="3">
        <v>22.741620347205604</v>
      </c>
      <c r="Q12" s="3">
        <v>22.034195575594943</v>
      </c>
      <c r="R12" s="3">
        <v>23.134220146887543</v>
      </c>
      <c r="S12" s="3">
        <v>23.154292570444959</v>
      </c>
      <c r="T12" s="3">
        <v>23.380145179267391</v>
      </c>
      <c r="U12" s="3">
        <v>22.879798852711666</v>
      </c>
      <c r="V12" s="3">
        <v>28.272459611310797</v>
      </c>
      <c r="W12" s="3">
        <v>28.026518057380351</v>
      </c>
      <c r="X12" s="3">
        <v>27.410989685006399</v>
      </c>
      <c r="Y12" s="3">
        <v>27.823218343144713</v>
      </c>
      <c r="Z12" s="3">
        <v>28.928926919746839</v>
      </c>
      <c r="AA12" s="3">
        <v>26.141991141347731</v>
      </c>
      <c r="AB12" s="3">
        <f t="shared" si="0"/>
        <v>24.60255570755097</v>
      </c>
      <c r="AC12" s="3">
        <f t="shared" si="1"/>
        <v>1.986578293790864</v>
      </c>
    </row>
    <row r="13" spans="1:29">
      <c r="A13">
        <v>119</v>
      </c>
      <c r="B13" s="3">
        <v>7.8335195687771</v>
      </c>
      <c r="C13" s="3">
        <v>11.586478326754431</v>
      </c>
      <c r="D13" s="3">
        <v>11.202981005180405</v>
      </c>
      <c r="E13" s="3">
        <v>12.027098689422964</v>
      </c>
      <c r="F13" s="3">
        <v>10.027224112785611</v>
      </c>
      <c r="G13" s="3">
        <v>12.521383062097888</v>
      </c>
      <c r="H13" s="3">
        <v>13.074980424062385</v>
      </c>
      <c r="I13" s="3">
        <v>12.521383062097888</v>
      </c>
      <c r="J13" s="3">
        <v>12.074280758861843</v>
      </c>
      <c r="K13" s="3">
        <v>11.393424372296433</v>
      </c>
      <c r="L13" s="3">
        <v>11.289557308521459</v>
      </c>
      <c r="M13" s="3">
        <v>10.530391449903481</v>
      </c>
      <c r="N13" s="3">
        <v>9.1477789191306336</v>
      </c>
      <c r="O13" s="3">
        <v>9.5947458034543889</v>
      </c>
      <c r="P13" s="3">
        <v>8.8657970373645814</v>
      </c>
      <c r="Q13" s="3">
        <v>7.4335463344482013</v>
      </c>
      <c r="R13" s="3">
        <v>9.2061996718844501</v>
      </c>
      <c r="S13" s="3">
        <v>10.074040211845826</v>
      </c>
      <c r="T13" s="3">
        <v>10.121865600772795</v>
      </c>
      <c r="U13" s="3">
        <v>9.685498909797051</v>
      </c>
      <c r="V13" s="3">
        <v>14.597151829887697</v>
      </c>
      <c r="W13" s="3">
        <v>15.871687432566251</v>
      </c>
      <c r="X13" s="3">
        <v>15.614472836813622</v>
      </c>
      <c r="Y13" s="3">
        <v>14.996879854206918</v>
      </c>
      <c r="Z13" s="3">
        <v>15.456923510503637</v>
      </c>
      <c r="AA13" s="3">
        <v>14.157147233724086</v>
      </c>
      <c r="AB13" s="3">
        <f t="shared" si="0"/>
        <v>11.573324512583156</v>
      </c>
      <c r="AC13" s="3">
        <f t="shared" si="1"/>
        <v>2.3813520204931296</v>
      </c>
    </row>
    <row r="14" spans="1:29">
      <c r="A14">
        <v>122</v>
      </c>
      <c r="B14" s="3">
        <v>6.4014926023504959</v>
      </c>
      <c r="G14" s="3">
        <v>9.845607915640473</v>
      </c>
      <c r="H14" s="3">
        <v>10.237201405992206</v>
      </c>
      <c r="I14" s="3">
        <v>10.059604132615132</v>
      </c>
      <c r="J14" s="3">
        <v>8.9301275884681068</v>
      </c>
      <c r="K14" s="3">
        <v>8.7009089868079492</v>
      </c>
      <c r="L14" s="3">
        <v>8.3206188102422463</v>
      </c>
      <c r="M14" s="3">
        <v>7.000546093368837</v>
      </c>
      <c r="N14" s="3">
        <v>6.7134263295138981</v>
      </c>
      <c r="O14" s="3">
        <v>6.7841086826669823</v>
      </c>
      <c r="P14" s="3">
        <v>6.8251896079782233</v>
      </c>
      <c r="Q14" s="3">
        <v>5.3626754401036321</v>
      </c>
      <c r="R14" s="3">
        <v>8.1343245864689173</v>
      </c>
      <c r="S14" s="3">
        <v>8.1156414193577646</v>
      </c>
      <c r="T14" s="3">
        <v>8.663191434809951</v>
      </c>
      <c r="U14" s="3">
        <v>7.7517123459299109</v>
      </c>
      <c r="AB14" s="3">
        <f t="shared" si="0"/>
        <v>7.9903985863946696</v>
      </c>
      <c r="AC14" s="3">
        <f t="shared" si="1"/>
        <v>1.3616943383456221</v>
      </c>
    </row>
    <row r="15" spans="1:29">
      <c r="A15">
        <v>124</v>
      </c>
      <c r="B15" s="3">
        <v>6.63454256455364</v>
      </c>
      <c r="G15" s="3">
        <v>8.5757507375740705</v>
      </c>
      <c r="H15" s="3">
        <v>8.8103712711559208</v>
      </c>
      <c r="I15" s="3">
        <v>8.7853505217127577</v>
      </c>
      <c r="J15" s="3">
        <v>7.7364596149373854</v>
      </c>
      <c r="K15" s="3">
        <v>7.2255829694546652</v>
      </c>
      <c r="L15" s="3">
        <v>6.8169876336576039</v>
      </c>
      <c r="M15" s="3">
        <v>5.9597949731107835</v>
      </c>
      <c r="N15" s="3">
        <v>5.3450250381067832</v>
      </c>
      <c r="O15" s="3">
        <v>5.2880077847196407</v>
      </c>
      <c r="P15" s="3">
        <v>5.7782971127133349</v>
      </c>
      <c r="Q15" s="3">
        <v>3.9139274872466614</v>
      </c>
      <c r="R15" s="3">
        <v>7.6597916697052293</v>
      </c>
      <c r="S15" s="3">
        <v>7.518993088134299</v>
      </c>
      <c r="T15" s="3">
        <v>7.8292571971680269</v>
      </c>
      <c r="U15" s="3">
        <v>7.3307557569816435</v>
      </c>
      <c r="AB15" s="3">
        <f t="shared" si="0"/>
        <v>6.9505559638082781</v>
      </c>
      <c r="AC15" s="3">
        <f t="shared" si="1"/>
        <v>1.3448778271980464</v>
      </c>
    </row>
    <row r="16" spans="1:29">
      <c r="A16">
        <v>126</v>
      </c>
      <c r="B16" s="3">
        <v>5.9354284095147687</v>
      </c>
      <c r="G16" s="3">
        <v>7.4726246558700362</v>
      </c>
      <c r="H16" s="3">
        <v>7.4740576153725629</v>
      </c>
      <c r="I16" s="3">
        <v>7.5208183536035866</v>
      </c>
      <c r="N16" s="3">
        <v>5.39976801920775</v>
      </c>
      <c r="O16" s="3">
        <v>5.6232717695349459</v>
      </c>
      <c r="P16" s="3">
        <v>5.0969433790861158</v>
      </c>
      <c r="Q16" s="3">
        <v>4.1135116536837355</v>
      </c>
      <c r="AB16" s="3">
        <f t="shared" si="0"/>
        <v>6.0795529819841878</v>
      </c>
      <c r="AC16" s="3">
        <f t="shared" si="1"/>
        <v>1.1981470017117852</v>
      </c>
    </row>
    <row r="17" spans="1:29">
      <c r="A17">
        <v>128</v>
      </c>
      <c r="C17" s="3">
        <v>6.3398780694654269</v>
      </c>
      <c r="D17" s="3">
        <v>6.4068096395140026</v>
      </c>
      <c r="E17" s="3">
        <v>6.9985186847871157</v>
      </c>
      <c r="F17" s="3">
        <v>5.3804028126727808</v>
      </c>
      <c r="G17" s="3">
        <v>6.312786469977512</v>
      </c>
      <c r="H17" s="3">
        <v>6.6049346680091254</v>
      </c>
      <c r="I17" s="3">
        <v>6.5926935721896491</v>
      </c>
      <c r="J17" s="3">
        <v>6.4264956152827262</v>
      </c>
      <c r="K17" s="3">
        <v>5.7636717998882832</v>
      </c>
      <c r="L17" s="3">
        <v>5.7181245506427603</v>
      </c>
      <c r="M17" s="3">
        <v>4.9797716481057854</v>
      </c>
      <c r="R17" s="3">
        <v>5.4572593212360898</v>
      </c>
      <c r="S17" s="3">
        <v>4.9225428239262214</v>
      </c>
      <c r="T17" s="3">
        <v>5.1445993979956288</v>
      </c>
      <c r="U17" s="3">
        <v>5.2303526590003946</v>
      </c>
      <c r="V17" s="3">
        <v>9.9642766165475685</v>
      </c>
      <c r="W17" s="3">
        <v>10.434069824550569</v>
      </c>
      <c r="X17" s="3">
        <v>11.18518556505418</v>
      </c>
      <c r="Y17" s="3">
        <v>10.408270592032265</v>
      </c>
      <c r="Z17" s="3">
        <v>10.915985044193004</v>
      </c>
      <c r="AA17" s="3">
        <v>9.9439248002207137</v>
      </c>
      <c r="AB17" s="3">
        <f t="shared" si="0"/>
        <v>7.1966930559662767</v>
      </c>
      <c r="AC17" s="3">
        <f t="shared" si="1"/>
        <v>2.1597838472947135</v>
      </c>
    </row>
    <row r="18" spans="1:29">
      <c r="A18">
        <v>131</v>
      </c>
      <c r="C18" s="3">
        <v>5.4363528169977569</v>
      </c>
      <c r="D18" s="3">
        <v>5.4766289521229075</v>
      </c>
      <c r="E18" s="3">
        <v>6.1187616429509424</v>
      </c>
      <c r="F18" s="3">
        <v>4.6240420983390891</v>
      </c>
      <c r="G18" s="3">
        <v>5.4954008476271605</v>
      </c>
      <c r="H18" s="3">
        <v>5.633716995781775</v>
      </c>
      <c r="I18" s="3">
        <v>5.7754246892574805</v>
      </c>
      <c r="J18" s="3">
        <v>5.6460240895361293</v>
      </c>
      <c r="K18" s="3">
        <v>5.1301092472071579</v>
      </c>
      <c r="L18" s="3">
        <v>5.191954392993348</v>
      </c>
      <c r="M18" s="3">
        <v>4.878892979551722</v>
      </c>
      <c r="V18" s="3">
        <v>9.4064867902262641</v>
      </c>
      <c r="W18" s="3">
        <v>8.1634600148171632</v>
      </c>
      <c r="X18" s="3">
        <v>9.6411699502231887</v>
      </c>
      <c r="Y18" s="3">
        <v>7.9160370587572224</v>
      </c>
      <c r="Z18" s="3">
        <v>8.6755980404696444</v>
      </c>
      <c r="AA18" s="3">
        <v>8.9925981181736141</v>
      </c>
      <c r="AB18" s="3">
        <f t="shared" si="0"/>
        <v>6.600156395590151</v>
      </c>
      <c r="AC18" s="3">
        <f t="shared" si="1"/>
        <v>1.6966286744205614</v>
      </c>
    </row>
    <row r="19" spans="1:29">
      <c r="A19">
        <v>132.5</v>
      </c>
      <c r="C19" s="3">
        <v>5.2953117400728065</v>
      </c>
      <c r="D19" s="3">
        <v>5.0170881284328068</v>
      </c>
      <c r="E19" s="3">
        <v>5.654962934689296</v>
      </c>
      <c r="F19" s="3">
        <v>4.1953963479973702</v>
      </c>
      <c r="G19" s="3">
        <v>5.2368719123196117</v>
      </c>
      <c r="H19" s="3">
        <v>5.3347606463343702</v>
      </c>
      <c r="I19" s="3">
        <v>5.5153146315733137</v>
      </c>
      <c r="V19" s="3">
        <v>8.0927597621118057</v>
      </c>
      <c r="W19" s="3">
        <v>7.3153572582569719</v>
      </c>
      <c r="X19" s="3">
        <v>8.505749889048996</v>
      </c>
      <c r="Y19" s="3">
        <v>7.4935448775749203</v>
      </c>
      <c r="Z19" s="3">
        <v>8.347362643254252</v>
      </c>
      <c r="AA19" s="3">
        <v>8.1621475327868485</v>
      </c>
      <c r="AB19" s="3">
        <f t="shared" si="0"/>
        <v>6.4743560234194897</v>
      </c>
      <c r="AC19" s="3">
        <f t="shared" si="1"/>
        <v>1.4670026214932179</v>
      </c>
    </row>
    <row r="20" spans="1:29">
      <c r="A20">
        <v>138</v>
      </c>
      <c r="V20" s="3">
        <v>7.7650871720900403</v>
      </c>
      <c r="W20" s="3">
        <v>7.2869976508218821</v>
      </c>
      <c r="X20" s="3">
        <v>7.9351892852610266</v>
      </c>
      <c r="Y20" s="3">
        <v>7.3462573662700255</v>
      </c>
      <c r="Z20" s="3">
        <v>7.543974548915128</v>
      </c>
      <c r="AA20" s="3">
        <v>7.4887217496094118</v>
      </c>
      <c r="AB20" s="3">
        <f t="shared" si="0"/>
        <v>7.5610379621612518</v>
      </c>
      <c r="AC20" s="3">
        <f t="shared" si="1"/>
        <v>0.22670644893403991</v>
      </c>
    </row>
    <row r="21" spans="1:29">
      <c r="A21">
        <v>140</v>
      </c>
      <c r="W21" s="3">
        <v>6.6108929993046548</v>
      </c>
      <c r="X21" s="3">
        <v>7.26420899523022</v>
      </c>
      <c r="Y21" s="3">
        <v>6.6214502637327506</v>
      </c>
      <c r="Z21" s="3">
        <v>7.256119474067674</v>
      </c>
      <c r="AA21" s="3">
        <v>6.9744754465088512</v>
      </c>
      <c r="AB21" s="3">
        <f t="shared" si="0"/>
        <v>6.9454294357688298</v>
      </c>
      <c r="AC21" s="3">
        <f t="shared" si="1"/>
        <v>0.28839885901430923</v>
      </c>
    </row>
    <row r="22" spans="1:29">
      <c r="A22">
        <v>143</v>
      </c>
      <c r="V22" s="3">
        <v>6.9628702636048008</v>
      </c>
      <c r="W22" s="3">
        <v>5.9155923442692684</v>
      </c>
      <c r="X22" s="3">
        <v>6.2257138522935458</v>
      </c>
      <c r="Y22" s="3">
        <v>5.9729604268050265</v>
      </c>
      <c r="Z22" s="3">
        <v>5.9010101349099049</v>
      </c>
      <c r="AB22" s="3">
        <f t="shared" si="0"/>
        <v>6.1956294043765094</v>
      </c>
      <c r="AC22" s="3">
        <f t="shared" si="1"/>
        <v>0.40109010275076884</v>
      </c>
    </row>
    <row r="24" spans="1:29">
      <c r="A24" s="17" t="s">
        <v>54</v>
      </c>
    </row>
    <row r="25" spans="1:29">
      <c r="A25">
        <v>0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f>AVERAGE(B25:AA25)</f>
        <v>0</v>
      </c>
      <c r="AC25" s="3">
        <f>_xlfn.STDEV.P(B25:AA25)</f>
        <v>0</v>
      </c>
    </row>
    <row r="26" spans="1:29">
      <c r="A26">
        <v>3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f t="shared" ref="AB26:AB44" si="2">AVERAGE(B26:AA26)</f>
        <v>0</v>
      </c>
      <c r="AC26" s="3">
        <f t="shared" ref="AC26:AC44" si="3">_xlfn.STDEV.P(B26:AA26)</f>
        <v>0</v>
      </c>
    </row>
    <row r="27" spans="1:29">
      <c r="A27">
        <v>19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f t="shared" si="2"/>
        <v>0</v>
      </c>
      <c r="AC27" s="3">
        <f t="shared" si="3"/>
        <v>0</v>
      </c>
    </row>
    <row r="28" spans="1:29">
      <c r="A28">
        <v>24</v>
      </c>
      <c r="B28" s="3">
        <v>3.9262127534233068E-2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f t="shared" si="2"/>
        <v>1.5100818282397334E-3</v>
      </c>
      <c r="AC28" s="3">
        <f t="shared" si="3"/>
        <v>7.5504091411986675E-3</v>
      </c>
    </row>
    <row r="29" spans="1:29">
      <c r="A29">
        <v>30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f t="shared" si="2"/>
        <v>0</v>
      </c>
      <c r="AC29" s="3">
        <f t="shared" si="3"/>
        <v>0</v>
      </c>
    </row>
    <row r="30" spans="1:29">
      <c r="A30">
        <v>43</v>
      </c>
      <c r="B30" s="3">
        <v>44.809183887234269</v>
      </c>
      <c r="C30" s="3">
        <v>43.486687982401421</v>
      </c>
      <c r="D30" s="3">
        <v>36.224422349375857</v>
      </c>
      <c r="E30" s="3">
        <v>37.986074944997398</v>
      </c>
      <c r="F30" s="3">
        <v>38.746831490308516</v>
      </c>
      <c r="G30" s="3">
        <v>40.57149047690605</v>
      </c>
      <c r="H30" s="3">
        <v>41.894454672243967</v>
      </c>
      <c r="I30" s="3">
        <v>38.825388940321091</v>
      </c>
      <c r="J30" s="3">
        <v>49.758310249858873</v>
      </c>
      <c r="K30" s="3">
        <v>45.625986225879103</v>
      </c>
      <c r="L30" s="3">
        <v>45.967062154614908</v>
      </c>
      <c r="M30" s="3">
        <v>44.450100997279748</v>
      </c>
      <c r="N30" s="3">
        <v>47.139552332730801</v>
      </c>
      <c r="O30" s="3">
        <v>45.898905212865401</v>
      </c>
      <c r="P30" s="3">
        <v>45.284003545371704</v>
      </c>
      <c r="Q30" s="3">
        <v>47.877480721157319</v>
      </c>
      <c r="R30" s="3">
        <v>45.73917820273671</v>
      </c>
      <c r="S30" s="3">
        <v>45.133100989192286</v>
      </c>
      <c r="T30" s="3">
        <v>46.624992699162895</v>
      </c>
      <c r="U30" s="3">
        <v>45.926516404523944</v>
      </c>
      <c r="V30" s="3">
        <v>31.410181237135674</v>
      </c>
      <c r="W30" s="3">
        <v>24.181055457672624</v>
      </c>
      <c r="X30" s="3">
        <v>24.835641143160473</v>
      </c>
      <c r="Y30" s="3">
        <v>25.127543474879111</v>
      </c>
      <c r="Z30" s="3">
        <v>22.391349481638464</v>
      </c>
      <c r="AA30" s="3">
        <v>26.441795564442227</v>
      </c>
      <c r="AB30" s="3">
        <f t="shared" si="2"/>
        <v>39.706049647618883</v>
      </c>
      <c r="AC30" s="3">
        <f t="shared" si="3"/>
        <v>8.3748909010995867</v>
      </c>
    </row>
    <row r="31" spans="1:29">
      <c r="A31">
        <v>50</v>
      </c>
      <c r="B31" s="3">
        <v>52.526642800459157</v>
      </c>
      <c r="C31" s="3">
        <v>50.540266873404185</v>
      </c>
      <c r="D31" s="3">
        <v>45.941270478242195</v>
      </c>
      <c r="E31" s="3">
        <v>47.010525347021961</v>
      </c>
      <c r="F31" s="3">
        <v>47.947622270987296</v>
      </c>
      <c r="G31" s="3">
        <v>48.092047922004141</v>
      </c>
      <c r="H31" s="3">
        <v>48.879771420331053</v>
      </c>
      <c r="I31" s="3">
        <v>47.310622643374614</v>
      </c>
      <c r="J31" s="3">
        <v>53.814826891895805</v>
      </c>
      <c r="K31" s="3">
        <v>51.658384170215257</v>
      </c>
      <c r="L31" s="3">
        <v>52.083113186548822</v>
      </c>
      <c r="M31" s="3">
        <v>51.713872429939343</v>
      </c>
      <c r="N31" s="3">
        <v>53.667599845710093</v>
      </c>
      <c r="O31" s="3">
        <v>52.866691142836508</v>
      </c>
      <c r="P31" s="3">
        <v>52.773615750249114</v>
      </c>
      <c r="Q31" s="3">
        <v>55.293617329078138</v>
      </c>
      <c r="R31" s="3">
        <v>52.887678553077791</v>
      </c>
      <c r="S31" s="3">
        <v>52.558463634709362</v>
      </c>
      <c r="T31" s="3">
        <v>53.234663287905846</v>
      </c>
      <c r="U31" s="3">
        <v>53.083240613519465</v>
      </c>
      <c r="W31" s="3">
        <v>34.430424074614983</v>
      </c>
      <c r="X31" s="3">
        <v>35.034810104876158</v>
      </c>
      <c r="Y31" s="3">
        <v>34.820140791669765</v>
      </c>
      <c r="Z31" s="3">
        <v>32.480302831446394</v>
      </c>
      <c r="AA31" s="3">
        <v>37.796424885637386</v>
      </c>
      <c r="AB31" s="3">
        <f t="shared" si="2"/>
        <v>47.937865571190194</v>
      </c>
      <c r="AC31" s="3">
        <f t="shared" si="3"/>
        <v>6.9616041175183074</v>
      </c>
    </row>
    <row r="32" spans="1:29">
      <c r="A32">
        <v>67</v>
      </c>
      <c r="B32" s="3">
        <v>55.876147316908821</v>
      </c>
      <c r="C32" s="3">
        <v>55.274417657439287</v>
      </c>
      <c r="D32" s="3">
        <v>54.093031682069459</v>
      </c>
      <c r="E32" s="3">
        <v>54.384901514093819</v>
      </c>
      <c r="F32" s="3">
        <v>55.810022848438692</v>
      </c>
      <c r="G32" s="3">
        <v>54.583381204480617</v>
      </c>
      <c r="H32" s="3">
        <v>55.105494688890154</v>
      </c>
      <c r="I32" s="3">
        <v>54.622325356853565</v>
      </c>
      <c r="J32" s="3">
        <v>56.88079646768923</v>
      </c>
      <c r="K32" s="3">
        <v>56.071689908437691</v>
      </c>
      <c r="L32" s="3">
        <v>56.490912347792765</v>
      </c>
      <c r="M32" s="3">
        <v>57.532358029440857</v>
      </c>
      <c r="N32" s="3">
        <v>57.911738992370523</v>
      </c>
      <c r="O32" s="3">
        <v>58.068840248326815</v>
      </c>
      <c r="P32" s="3">
        <v>57.807202964667482</v>
      </c>
      <c r="Q32" s="3">
        <v>60.427072761624132</v>
      </c>
      <c r="R32" s="3">
        <v>57.744849453389079</v>
      </c>
      <c r="S32" s="3">
        <v>57.429653144661664</v>
      </c>
      <c r="T32" s="3">
        <v>57.729829629403952</v>
      </c>
      <c r="U32" s="3">
        <v>57.978952978598343</v>
      </c>
      <c r="AA32" s="3">
        <v>51.388180530804341</v>
      </c>
      <c r="AB32" s="3">
        <f t="shared" si="2"/>
        <v>56.343419034589587</v>
      </c>
      <c r="AC32" s="3">
        <f t="shared" si="3"/>
        <v>1.9084642312356139</v>
      </c>
    </row>
    <row r="33" spans="1:29">
      <c r="A33">
        <v>71</v>
      </c>
      <c r="B33" s="3">
        <v>55.966388388813328</v>
      </c>
      <c r="C33" s="3">
        <v>55.464270292828488</v>
      </c>
      <c r="D33" s="3">
        <v>54.585020469951026</v>
      </c>
      <c r="E33" s="3">
        <v>54.595593349696777</v>
      </c>
      <c r="F33" s="3">
        <v>56.386872957611232</v>
      </c>
      <c r="G33" s="3">
        <v>55.221367944298585</v>
      </c>
      <c r="H33" s="3">
        <v>55.536424768842821</v>
      </c>
      <c r="I33" s="3">
        <v>55.33922112321418</v>
      </c>
      <c r="J33" s="3">
        <v>55.916630628806971</v>
      </c>
      <c r="K33" s="3">
        <v>56.717717246430212</v>
      </c>
      <c r="L33" s="3">
        <v>56.382952676874595</v>
      </c>
      <c r="M33" s="3">
        <v>56.42640092147947</v>
      </c>
      <c r="N33" s="3">
        <v>58.668674730714429</v>
      </c>
      <c r="O33" s="3">
        <v>58.551852052573018</v>
      </c>
      <c r="P33" s="3">
        <v>58.504330769978054</v>
      </c>
      <c r="Q33" s="3">
        <v>60.74244452655234</v>
      </c>
      <c r="R33" s="3">
        <v>58.10203246847496</v>
      </c>
      <c r="S33" s="3">
        <v>57.793003505405785</v>
      </c>
      <c r="T33" s="3">
        <v>58.140165589273082</v>
      </c>
      <c r="U33" s="3">
        <v>58.406540649348457</v>
      </c>
      <c r="V33" s="3">
        <v>50.448849277200445</v>
      </c>
      <c r="W33" s="3">
        <v>48.896149260769313</v>
      </c>
      <c r="X33" s="3">
        <v>49.595374534693924</v>
      </c>
      <c r="Y33" s="3">
        <v>49.435395836027865</v>
      </c>
      <c r="Z33" s="3">
        <v>47.165076176956063</v>
      </c>
      <c r="AA33" s="3">
        <v>53.783184285308181</v>
      </c>
      <c r="AB33" s="3">
        <f t="shared" si="2"/>
        <v>55.260459016620146</v>
      </c>
      <c r="AC33" s="3">
        <f t="shared" si="3"/>
        <v>3.4028578361514774</v>
      </c>
    </row>
    <row r="34" spans="1:29">
      <c r="A34">
        <v>96</v>
      </c>
      <c r="B34" s="3">
        <v>57.040710524072878</v>
      </c>
      <c r="C34" s="3">
        <v>56.904478115319634</v>
      </c>
      <c r="D34" s="3">
        <v>56.569249637194588</v>
      </c>
      <c r="E34" s="3">
        <v>56.591763026989931</v>
      </c>
      <c r="F34" s="3">
        <v>58.117651008055262</v>
      </c>
      <c r="G34" s="3">
        <v>57.088291653167275</v>
      </c>
      <c r="H34" s="3">
        <v>57.253088359869132</v>
      </c>
      <c r="I34" s="3">
        <v>57.326809206823313</v>
      </c>
      <c r="J34" s="3">
        <v>57.761173962527437</v>
      </c>
      <c r="K34" s="3">
        <v>57.341184653674524</v>
      </c>
      <c r="L34" s="3">
        <v>57.809725096294606</v>
      </c>
      <c r="M34" s="3">
        <v>57.988926430717036</v>
      </c>
      <c r="N34" s="3">
        <v>60.008850477307263</v>
      </c>
      <c r="O34" s="3">
        <v>59.98192517020464</v>
      </c>
      <c r="P34" s="3">
        <v>60.042870428785868</v>
      </c>
      <c r="Q34" s="3">
        <v>62.305637966182182</v>
      </c>
      <c r="R34" s="3">
        <v>59.730748490329887</v>
      </c>
      <c r="S34" s="3">
        <v>59.664316132424148</v>
      </c>
      <c r="T34" s="3">
        <v>59.489243031573544</v>
      </c>
      <c r="U34" s="3">
        <v>60.031656849495974</v>
      </c>
      <c r="V34" s="3">
        <v>53.072286157464966</v>
      </c>
      <c r="W34" s="3">
        <v>52.519303629111668</v>
      </c>
      <c r="X34" s="3">
        <v>53.294782347147596</v>
      </c>
      <c r="Y34" s="3">
        <v>53.404417778898363</v>
      </c>
      <c r="Z34" s="3">
        <v>51.185098748345226</v>
      </c>
      <c r="AA34" s="3">
        <v>53.948691552488413</v>
      </c>
      <c r="AB34" s="3">
        <f t="shared" si="2"/>
        <v>57.172033862864055</v>
      </c>
      <c r="AC34" s="3">
        <f t="shared" si="3"/>
        <v>2.7310990953624996</v>
      </c>
    </row>
    <row r="35" spans="1:29">
      <c r="A35">
        <v>119</v>
      </c>
      <c r="B35" s="3">
        <v>6.0091852726416626</v>
      </c>
      <c r="C35" s="3">
        <v>7.3260884195088218</v>
      </c>
      <c r="D35" s="3">
        <v>6.2881759520130878</v>
      </c>
      <c r="E35" s="3">
        <v>6.9178176864209338</v>
      </c>
      <c r="F35" s="3">
        <v>6.4517443340972758</v>
      </c>
      <c r="G35" s="3">
        <v>8.0423746980768041</v>
      </c>
      <c r="H35" s="3">
        <v>8.5696776801139034</v>
      </c>
      <c r="I35" s="3">
        <v>8.0423746980768041</v>
      </c>
      <c r="J35" s="3">
        <v>8.554536497599722</v>
      </c>
      <c r="K35" s="3">
        <v>7.5823489035245997</v>
      </c>
      <c r="L35" s="3">
        <v>7.7282437844598109</v>
      </c>
      <c r="M35" s="3">
        <v>6.9451568698875725</v>
      </c>
      <c r="N35" s="3">
        <v>7.9007072282122728</v>
      </c>
      <c r="O35" s="3">
        <v>8.4856953379600402</v>
      </c>
      <c r="P35" s="3">
        <v>8.0605035723320047</v>
      </c>
      <c r="Q35" s="3">
        <v>7.5284064531703612</v>
      </c>
      <c r="R35" s="3">
        <v>7.4312638596660481</v>
      </c>
      <c r="S35" s="3">
        <v>7.552223049662155</v>
      </c>
      <c r="T35" s="3">
        <v>7.8116555438828739</v>
      </c>
      <c r="U35" s="3">
        <v>7.5760553944409459</v>
      </c>
      <c r="V35" s="3">
        <v>7.3845117895399204</v>
      </c>
      <c r="W35" s="3">
        <v>7.2959621040807585</v>
      </c>
      <c r="X35" s="3">
        <v>7.4418807135627363</v>
      </c>
      <c r="Y35" s="3">
        <v>6.6170892920528894</v>
      </c>
      <c r="Z35" s="3">
        <v>6.180541902693049</v>
      </c>
      <c r="AA35" s="3">
        <v>7.6176940798043251</v>
      </c>
      <c r="AB35" s="3">
        <f t="shared" si="2"/>
        <v>7.4362275045185138</v>
      </c>
      <c r="AC35" s="3">
        <f t="shared" si="3"/>
        <v>0.69100959973342713</v>
      </c>
    </row>
    <row r="36" spans="1:29">
      <c r="A36">
        <v>122</v>
      </c>
      <c r="B36" s="3">
        <v>8.4637789898005398</v>
      </c>
      <c r="G36" s="3">
        <v>7.4269082179779362</v>
      </c>
      <c r="H36" s="3">
        <v>7.9190750188574244</v>
      </c>
      <c r="I36" s="3">
        <v>6.7125329993300369</v>
      </c>
      <c r="J36" s="3">
        <v>7.2940570780587564</v>
      </c>
      <c r="K36" s="3">
        <v>3.5846067549507157</v>
      </c>
      <c r="L36" s="3">
        <v>6.7019882897114051</v>
      </c>
      <c r="M36" s="3">
        <v>10.73095579502553</v>
      </c>
      <c r="N36" s="3">
        <v>6.9119361268332069</v>
      </c>
      <c r="O36" s="3">
        <v>7.6205042803701533</v>
      </c>
      <c r="P36" s="3">
        <v>6.1169666192670284</v>
      </c>
      <c r="Q36" s="3">
        <v>6.997892148205449</v>
      </c>
      <c r="R36" s="3">
        <v>8.3199475189699008</v>
      </c>
      <c r="S36" s="3">
        <v>9.7030227787042147</v>
      </c>
      <c r="T36" s="3">
        <v>7.8438862661568267</v>
      </c>
      <c r="U36" s="3">
        <v>11.735892392483544</v>
      </c>
      <c r="AA36" s="3">
        <v>5.6381378556932571</v>
      </c>
      <c r="AB36" s="3">
        <f t="shared" si="2"/>
        <v>7.6307111253174069</v>
      </c>
      <c r="AC36" s="3">
        <f t="shared" si="3"/>
        <v>1.8385821521148917</v>
      </c>
    </row>
    <row r="37" spans="1:29">
      <c r="A37">
        <v>124</v>
      </c>
      <c r="B37" s="3">
        <v>3.8069882229455483</v>
      </c>
      <c r="G37" s="3">
        <v>6.9500371921202859</v>
      </c>
      <c r="H37" s="3">
        <v>7.433180596251014</v>
      </c>
      <c r="I37" s="3">
        <v>6.2055135248540507</v>
      </c>
      <c r="J37" s="3">
        <v>5.2704388627415382</v>
      </c>
      <c r="K37" s="3">
        <v>3.3194123579013119</v>
      </c>
      <c r="L37" s="3">
        <v>6.4749710047635203</v>
      </c>
      <c r="M37" s="3">
        <v>10.565263910282949</v>
      </c>
      <c r="N37" s="3">
        <v>6.7235209518222181</v>
      </c>
      <c r="O37" s="3">
        <v>7.4439348081245011</v>
      </c>
      <c r="P37" s="3">
        <v>5.8471011409667168</v>
      </c>
      <c r="Q37" s="3">
        <v>6.7307958160665162</v>
      </c>
      <c r="R37" s="3">
        <v>8.2274397822670213</v>
      </c>
      <c r="S37" s="3">
        <v>8.4205905158972811</v>
      </c>
      <c r="T37" s="3">
        <v>7.7095802735156012</v>
      </c>
      <c r="U37" s="3">
        <v>6.9070595599873679</v>
      </c>
      <c r="AA37" s="3">
        <v>5.2796089980339298</v>
      </c>
      <c r="AB37" s="3">
        <f t="shared" si="2"/>
        <v>6.665613971678904</v>
      </c>
      <c r="AC37" s="3">
        <f t="shared" si="3"/>
        <v>1.6682580611243734</v>
      </c>
    </row>
    <row r="38" spans="1:29">
      <c r="A38">
        <v>126</v>
      </c>
      <c r="B38" s="3">
        <v>5.6515990017145024</v>
      </c>
      <c r="G38" s="3">
        <v>6.6717684751506274</v>
      </c>
      <c r="H38" s="3">
        <v>6.8999467819865181</v>
      </c>
      <c r="I38" s="3">
        <v>5.8347144116606326</v>
      </c>
      <c r="N38" s="3">
        <v>6.9294174555111203</v>
      </c>
      <c r="O38" s="3">
        <v>7.3280069527660991</v>
      </c>
      <c r="P38" s="3">
        <v>7.0967520576709093</v>
      </c>
      <c r="Q38" s="3">
        <v>6.7184079033369883</v>
      </c>
      <c r="AA38" s="3">
        <v>5.0486470121422569</v>
      </c>
      <c r="AB38" s="3">
        <f t="shared" si="2"/>
        <v>6.4643622279932949</v>
      </c>
      <c r="AC38" s="3">
        <f t="shared" si="3"/>
        <v>0.72423568440906461</v>
      </c>
    </row>
    <row r="39" spans="1:29">
      <c r="A39">
        <v>128</v>
      </c>
      <c r="C39" s="3">
        <v>5.6535024928352415</v>
      </c>
      <c r="D39" s="3">
        <v>5.1081620567203778</v>
      </c>
      <c r="E39" s="3">
        <v>5.5099820314923793</v>
      </c>
      <c r="F39" s="3">
        <v>5.706416808413274</v>
      </c>
      <c r="G39" s="3">
        <v>6.3627792509181766</v>
      </c>
      <c r="H39" s="3">
        <v>6.9066517333656225</v>
      </c>
      <c r="I39" s="3">
        <v>5.6769684848692048</v>
      </c>
      <c r="J39" s="3">
        <v>6.5552000202360032</v>
      </c>
      <c r="K39" s="3">
        <v>6.3711255699792479</v>
      </c>
      <c r="L39" s="3">
        <v>6.8881760659850961</v>
      </c>
      <c r="M39" s="3">
        <v>6.3695110760347768</v>
      </c>
      <c r="R39" s="3">
        <v>7.4754000277624977</v>
      </c>
      <c r="S39" s="3">
        <v>7.0893470753488552</v>
      </c>
      <c r="T39" s="3">
        <v>7.2216674774090857</v>
      </c>
      <c r="U39" s="3">
        <v>7.2560652139928212</v>
      </c>
      <c r="V39" s="3">
        <v>4.6709113138025584</v>
      </c>
      <c r="W39" s="3">
        <v>3.9932090901917379</v>
      </c>
      <c r="X39" s="3">
        <v>4.490360409405608</v>
      </c>
      <c r="Y39" s="3">
        <v>4.5273434907193399</v>
      </c>
      <c r="Z39" s="3">
        <v>3.3155332136140081</v>
      </c>
      <c r="AA39" s="3">
        <v>4.9044318393112389</v>
      </c>
      <c r="AB39" s="3">
        <f t="shared" si="2"/>
        <v>5.8120354639241514</v>
      </c>
      <c r="AC39" s="3">
        <f t="shared" si="3"/>
        <v>1.1549242914359692</v>
      </c>
    </row>
    <row r="40" spans="1:29">
      <c r="A40">
        <v>131</v>
      </c>
      <c r="C40" s="3">
        <v>5.5491970806779198</v>
      </c>
      <c r="D40" s="3">
        <v>5.0017411609264162</v>
      </c>
      <c r="E40" s="3">
        <v>5.3330646557753658</v>
      </c>
      <c r="F40" s="3">
        <v>5.3571123170531161</v>
      </c>
      <c r="G40" s="3">
        <v>6.4193162191606836</v>
      </c>
      <c r="H40" s="3">
        <v>6.6631153193858319</v>
      </c>
      <c r="I40" s="3">
        <v>5.3827869936459489</v>
      </c>
      <c r="J40" s="3">
        <v>7.1048749791095931</v>
      </c>
      <c r="K40" s="3">
        <v>6.4575927137834981</v>
      </c>
      <c r="L40" s="3">
        <v>6.81290066974322</v>
      </c>
      <c r="M40" s="3">
        <v>6.2855729934499029</v>
      </c>
      <c r="V40" s="3">
        <v>4.5182004113811569</v>
      </c>
      <c r="W40" s="3">
        <v>3.4508944361527698</v>
      </c>
      <c r="X40" s="3">
        <v>3.9832844719307836</v>
      </c>
      <c r="Y40" s="3">
        <v>3.867369259153036</v>
      </c>
      <c r="Z40" s="3">
        <v>6.4794455373478677</v>
      </c>
      <c r="AA40" s="3">
        <v>4.7639149637110405</v>
      </c>
      <c r="AB40" s="3">
        <f t="shared" si="2"/>
        <v>5.4959049519051861</v>
      </c>
      <c r="AC40" s="3">
        <f t="shared" si="3"/>
        <v>1.0839374955750454</v>
      </c>
    </row>
    <row r="41" spans="1:29">
      <c r="A41">
        <v>132.5</v>
      </c>
      <c r="C41" s="3">
        <v>5.8261622533692092</v>
      </c>
      <c r="D41" s="3">
        <v>5.1148610532552574</v>
      </c>
      <c r="E41" s="3">
        <v>5.2962014237249759</v>
      </c>
      <c r="F41" s="3">
        <v>5.3238184449490582</v>
      </c>
      <c r="G41" s="3">
        <v>6.3184072085613803</v>
      </c>
      <c r="H41" s="3">
        <v>6.8167586865809291</v>
      </c>
      <c r="I41" s="3">
        <v>6.0277304511155485</v>
      </c>
      <c r="V41" s="3">
        <v>4.0848527581410856</v>
      </c>
      <c r="W41" s="3">
        <v>3.2380324344415836</v>
      </c>
      <c r="X41" s="3">
        <v>3.6142079886958536</v>
      </c>
      <c r="Y41" s="3">
        <v>3.8498153420374459</v>
      </c>
      <c r="Z41" s="3">
        <v>2.9026913837599637</v>
      </c>
      <c r="AB41" s="3">
        <f t="shared" si="2"/>
        <v>4.8677949523860242</v>
      </c>
      <c r="AC41" s="3">
        <f t="shared" si="3"/>
        <v>1.2368543477610512</v>
      </c>
    </row>
    <row r="42" spans="1:29">
      <c r="A42">
        <v>138</v>
      </c>
      <c r="V42" s="3">
        <v>4.025452499032518</v>
      </c>
      <c r="W42" s="3">
        <v>3.229631081777351</v>
      </c>
      <c r="X42" s="3">
        <v>3.1573221576452579</v>
      </c>
      <c r="Y42" s="3">
        <v>3.802432037512486</v>
      </c>
      <c r="Z42" s="3">
        <v>7.3646811261980183</v>
      </c>
      <c r="AB42" s="3">
        <f t="shared" si="2"/>
        <v>4.3159037804331266</v>
      </c>
      <c r="AC42" s="3">
        <f t="shared" si="3"/>
        <v>1.5598306468460668</v>
      </c>
    </row>
    <row r="43" spans="1:29">
      <c r="A43">
        <v>140</v>
      </c>
      <c r="W43" s="3">
        <v>3.254323883011593</v>
      </c>
      <c r="X43" s="3">
        <v>3.6774779828577255</v>
      </c>
      <c r="Y43" s="3">
        <v>3.6296375228657181</v>
      </c>
      <c r="Z43" s="3">
        <v>2.0181183839279764</v>
      </c>
      <c r="AB43" s="3">
        <f t="shared" si="2"/>
        <v>3.1448894431657535</v>
      </c>
      <c r="AC43" s="3">
        <f t="shared" si="3"/>
        <v>0.6708614182422884</v>
      </c>
    </row>
    <row r="44" spans="1:29">
      <c r="A44">
        <v>143</v>
      </c>
      <c r="V44" s="3">
        <v>3.8638797741889976</v>
      </c>
      <c r="W44" s="3">
        <v>3.1331760602516461</v>
      </c>
      <c r="X44" s="3">
        <v>3.3882570164470347</v>
      </c>
      <c r="Y44" s="3">
        <v>3.3494732680480381</v>
      </c>
      <c r="Z44" s="3">
        <v>2.9816055036093738</v>
      </c>
      <c r="AB44" s="3">
        <f t="shared" si="2"/>
        <v>3.3432783245090185</v>
      </c>
      <c r="AC44" s="3">
        <f t="shared" si="3"/>
        <v>0.29934512532739987</v>
      </c>
    </row>
    <row r="46" spans="1:29">
      <c r="A46" s="17" t="s">
        <v>56</v>
      </c>
    </row>
    <row r="47" spans="1:29">
      <c r="A47">
        <v>0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f>AVERAGE(B47:AA47)</f>
        <v>0</v>
      </c>
      <c r="AC47" s="3">
        <f>_xlfn.STDEV.P(B47:AA47)</f>
        <v>0</v>
      </c>
    </row>
    <row r="48" spans="1:29">
      <c r="A48">
        <v>3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f t="shared" ref="AB48:AB66" si="4">AVERAGE(B48:AA48)</f>
        <v>0</v>
      </c>
      <c r="AC48" s="3">
        <f t="shared" ref="AC48:AC66" si="5">_xlfn.STDEV.P(B48:AA48)</f>
        <v>0</v>
      </c>
    </row>
    <row r="49" spans="1:29">
      <c r="A49">
        <v>19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f t="shared" si="4"/>
        <v>0</v>
      </c>
      <c r="AC49" s="3">
        <f t="shared" si="5"/>
        <v>0</v>
      </c>
    </row>
    <row r="50" spans="1:29">
      <c r="A50">
        <v>24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f t="shared" si="4"/>
        <v>0</v>
      </c>
      <c r="AC50" s="3">
        <f t="shared" si="5"/>
        <v>0</v>
      </c>
    </row>
    <row r="51" spans="1:29">
      <c r="A51">
        <v>30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f t="shared" si="4"/>
        <v>0</v>
      </c>
      <c r="AC51" s="3">
        <f t="shared" si="5"/>
        <v>0</v>
      </c>
    </row>
    <row r="52" spans="1:29">
      <c r="A52">
        <v>43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f t="shared" si="4"/>
        <v>0</v>
      </c>
      <c r="AC52" s="3">
        <f t="shared" si="5"/>
        <v>0</v>
      </c>
    </row>
    <row r="53" spans="1:29">
      <c r="A53">
        <v>50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f t="shared" si="4"/>
        <v>0</v>
      </c>
      <c r="AC53" s="3">
        <f t="shared" si="5"/>
        <v>0</v>
      </c>
    </row>
    <row r="54" spans="1:29">
      <c r="A54">
        <v>67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f t="shared" si="4"/>
        <v>0</v>
      </c>
      <c r="AC54" s="3">
        <f t="shared" si="5"/>
        <v>0</v>
      </c>
    </row>
    <row r="55" spans="1:29">
      <c r="A55">
        <v>71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f t="shared" si="4"/>
        <v>0</v>
      </c>
      <c r="AC55" s="3">
        <f t="shared" si="5"/>
        <v>0</v>
      </c>
    </row>
    <row r="56" spans="1:29">
      <c r="A56">
        <v>96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f t="shared" si="4"/>
        <v>0</v>
      </c>
      <c r="AC56" s="3">
        <f t="shared" si="5"/>
        <v>0</v>
      </c>
    </row>
    <row r="57" spans="1:29">
      <c r="A57">
        <v>119</v>
      </c>
      <c r="B57" s="3">
        <v>50.375738792491553</v>
      </c>
      <c r="C57" s="3">
        <v>49.778127414874582</v>
      </c>
      <c r="D57" s="3">
        <v>50.450604380623467</v>
      </c>
      <c r="E57" s="3">
        <v>49.852970005881197</v>
      </c>
      <c r="F57" s="3">
        <v>52.260944047040304</v>
      </c>
      <c r="G57" s="3">
        <v>49.367512673613973</v>
      </c>
      <c r="H57" s="3">
        <v>48.721780751244609</v>
      </c>
      <c r="I57" s="3">
        <v>49.367512673613973</v>
      </c>
      <c r="J57" s="3">
        <v>49.968991934694735</v>
      </c>
      <c r="K57" s="3">
        <v>50.175101309382498</v>
      </c>
      <c r="L57" s="3">
        <v>50.534720160784062</v>
      </c>
      <c r="M57" s="3">
        <v>51.34118735921853</v>
      </c>
      <c r="N57" s="3">
        <v>52.907616929136772</v>
      </c>
      <c r="O57" s="3">
        <v>52.546613153182598</v>
      </c>
      <c r="P57" s="3">
        <v>52.826394822857345</v>
      </c>
      <c r="Q57" s="3">
        <v>55.264143390947481</v>
      </c>
      <c r="R57" s="3">
        <v>54.69640799073445</v>
      </c>
      <c r="S57" s="3">
        <v>54.372648970632433</v>
      </c>
      <c r="T57" s="3">
        <v>54.349656974188633</v>
      </c>
      <c r="U57" s="3">
        <v>54.773976141862747</v>
      </c>
      <c r="V57" s="3">
        <v>45.88018597717948</v>
      </c>
      <c r="W57" s="3">
        <v>45.688304586233905</v>
      </c>
      <c r="X57" s="3">
        <v>46.335393792502003</v>
      </c>
      <c r="Y57" s="3">
        <v>47.355792863714306</v>
      </c>
      <c r="Z57" s="3">
        <v>45.912825275750158</v>
      </c>
      <c r="AA57" s="3">
        <v>46.689585378448378</v>
      </c>
      <c r="AB57" s="3">
        <f t="shared" si="4"/>
        <v>50.45364375964747</v>
      </c>
      <c r="AC57" s="3">
        <f t="shared" si="5"/>
        <v>2.9214132534375898</v>
      </c>
    </row>
    <row r="58" spans="1:29">
      <c r="A58">
        <v>122</v>
      </c>
      <c r="B58" s="3">
        <v>51.606436331396964</v>
      </c>
      <c r="G58" s="3">
        <v>48.435580835796301</v>
      </c>
      <c r="H58" s="3">
        <v>48.554010490597371</v>
      </c>
      <c r="I58" s="3">
        <v>49.965868404700004</v>
      </c>
      <c r="J58" s="3">
        <v>49.535726213499593</v>
      </c>
      <c r="K58" s="3">
        <v>54.457508614254557</v>
      </c>
      <c r="L58" s="3">
        <v>51.459576802656095</v>
      </c>
      <c r="M58" s="3">
        <v>55.363991917502773</v>
      </c>
      <c r="N58" s="3">
        <v>52.757711991485102</v>
      </c>
      <c r="O58" s="3">
        <v>52.278232642863308</v>
      </c>
      <c r="Q58" s="3">
        <v>56.523139353963273</v>
      </c>
      <c r="R58" s="3">
        <v>54.302170595756913</v>
      </c>
      <c r="S58" s="3">
        <v>53.784674162283189</v>
      </c>
      <c r="T58" s="3">
        <v>55.054719784333081</v>
      </c>
      <c r="U58" s="3">
        <v>54.412185331588745</v>
      </c>
      <c r="AB58" s="3">
        <f t="shared" si="4"/>
        <v>52.566102231511827</v>
      </c>
      <c r="AC58" s="3">
        <f t="shared" si="5"/>
        <v>2.483696987796761</v>
      </c>
    </row>
    <row r="59" spans="1:29">
      <c r="A59">
        <v>124</v>
      </c>
      <c r="B59" s="3">
        <v>54.776398706572238</v>
      </c>
      <c r="G59" s="3">
        <v>49.897658985866997</v>
      </c>
      <c r="H59" s="3">
        <v>49.631064755004552</v>
      </c>
      <c r="I59" s="3">
        <v>52.08557818537097</v>
      </c>
      <c r="J59" s="3">
        <v>52.980370845567073</v>
      </c>
      <c r="K59" s="3">
        <v>54.739668937615768</v>
      </c>
      <c r="L59" s="3">
        <v>54.333498243490887</v>
      </c>
      <c r="M59" s="3">
        <v>57.600055130086112</v>
      </c>
      <c r="N59" s="3">
        <v>54.720875914336588</v>
      </c>
      <c r="O59" s="3">
        <v>54.52131647222491</v>
      </c>
      <c r="Q59" s="3">
        <v>59.01281027128735</v>
      </c>
      <c r="R59" s="3">
        <v>55.273473312775643</v>
      </c>
      <c r="S59" s="3">
        <v>55.502349561260559</v>
      </c>
      <c r="T59" s="3">
        <v>56.391447506504058</v>
      </c>
      <c r="U59" s="3">
        <v>57.779193393598817</v>
      </c>
      <c r="AB59" s="3">
        <f t="shared" si="4"/>
        <v>54.61638401477083</v>
      </c>
      <c r="AC59" s="3">
        <f t="shared" si="5"/>
        <v>2.5683178398736564</v>
      </c>
    </row>
    <row r="60" spans="1:29">
      <c r="A60">
        <v>126</v>
      </c>
      <c r="B60" s="3">
        <v>54.506244086887335</v>
      </c>
      <c r="G60" s="3">
        <v>51.265984104034032</v>
      </c>
      <c r="H60" s="3">
        <v>50.118986180079837</v>
      </c>
      <c r="I60" s="3">
        <v>53.072457799644013</v>
      </c>
      <c r="N60" s="3">
        <v>58.270959316171457</v>
      </c>
      <c r="O60" s="3">
        <v>57.072501771626506</v>
      </c>
      <c r="P60" s="3">
        <v>57.798926645960634</v>
      </c>
      <c r="Q60" s="3">
        <v>60.979583284223203</v>
      </c>
      <c r="AB60" s="3">
        <f t="shared" si="4"/>
        <v>55.385705398578381</v>
      </c>
      <c r="AC60" s="3">
        <f t="shared" si="5"/>
        <v>3.5199446069043274</v>
      </c>
    </row>
    <row r="61" spans="1:29">
      <c r="A61">
        <v>128</v>
      </c>
      <c r="C61" s="3">
        <v>51.797715186652852</v>
      </c>
      <c r="D61" s="3">
        <v>53.11594849113925</v>
      </c>
      <c r="E61" s="3">
        <v>52.443687138683629</v>
      </c>
      <c r="F61" s="3">
        <v>56.602369355222315</v>
      </c>
      <c r="G61" s="3">
        <v>51.297766374278865</v>
      </c>
      <c r="H61" s="3">
        <v>52.455261958592757</v>
      </c>
      <c r="I61" s="3">
        <v>54.665233642729746</v>
      </c>
      <c r="J61" s="3">
        <v>52.979269030148856</v>
      </c>
      <c r="K61" s="3">
        <v>53.314107566698276</v>
      </c>
      <c r="L61" s="3">
        <v>54.806985494838386</v>
      </c>
      <c r="M61" s="3">
        <v>55.683762036032249</v>
      </c>
      <c r="R61" s="3">
        <v>57.484000122890535</v>
      </c>
      <c r="S61" s="3">
        <v>58.246164713106261</v>
      </c>
      <c r="T61" s="3">
        <v>57.242524782393289</v>
      </c>
      <c r="U61" s="3">
        <v>57.708293865512594</v>
      </c>
      <c r="V61" s="3">
        <v>49.979141477178658</v>
      </c>
      <c r="W61" s="3">
        <v>51.980783192577398</v>
      </c>
      <c r="X61" s="3">
        <v>52.339269756039229</v>
      </c>
      <c r="Y61" s="3">
        <v>53.719533283726115</v>
      </c>
      <c r="Z61" s="3">
        <v>51.957783976280247</v>
      </c>
      <c r="AA61" s="3">
        <v>51.396674482033767</v>
      </c>
      <c r="AB61" s="3">
        <f t="shared" si="4"/>
        <v>53.86744171079787</v>
      </c>
      <c r="AC61" s="3">
        <f t="shared" si="5"/>
        <v>2.3709474937883219</v>
      </c>
    </row>
    <row r="62" spans="1:29">
      <c r="A62">
        <v>131</v>
      </c>
      <c r="C62" s="3">
        <v>53.504770545223735</v>
      </c>
      <c r="D62" s="3">
        <v>54.617377234008494</v>
      </c>
      <c r="E62" s="3">
        <v>53.597875968333021</v>
      </c>
      <c r="F62" s="3">
        <v>55.515540207202761</v>
      </c>
      <c r="G62" s="3">
        <v>52.804579853994738</v>
      </c>
      <c r="H62" s="3">
        <v>52.932308058757869</v>
      </c>
      <c r="I62" s="3">
        <v>54.298918767034209</v>
      </c>
      <c r="J62" s="3">
        <v>57.479995105244306</v>
      </c>
      <c r="K62" s="3">
        <v>56.440779759340444</v>
      </c>
      <c r="L62" s="3">
        <v>58.09035212671818</v>
      </c>
      <c r="M62" s="3">
        <v>58.745791223351084</v>
      </c>
      <c r="V62" s="3">
        <v>50.571913038918062</v>
      </c>
      <c r="W62" s="3">
        <v>53.585833487505937</v>
      </c>
      <c r="X62" s="3">
        <v>54.829758061276792</v>
      </c>
      <c r="Y62" s="3">
        <v>55.068468522458268</v>
      </c>
      <c r="Z62" s="3">
        <v>53.85516871262903</v>
      </c>
      <c r="AA62" s="3">
        <v>52.597600477221953</v>
      </c>
      <c r="AB62" s="3">
        <f t="shared" si="4"/>
        <v>54.61982536171876</v>
      </c>
      <c r="AC62" s="3">
        <f t="shared" si="5"/>
        <v>2.0619041184594868</v>
      </c>
    </row>
    <row r="63" spans="1:29">
      <c r="A63">
        <v>132.5</v>
      </c>
      <c r="C63" s="3">
        <v>58.323273278551454</v>
      </c>
      <c r="D63" s="3">
        <v>58.835941481531087</v>
      </c>
      <c r="E63" s="3">
        <v>58.449085286795544</v>
      </c>
      <c r="F63" s="3">
        <v>60.698277543530978</v>
      </c>
      <c r="G63" s="3">
        <v>57.053726516499658</v>
      </c>
      <c r="H63" s="3">
        <v>57.717664504882791</v>
      </c>
      <c r="I63" s="3">
        <v>56.988712729837154</v>
      </c>
      <c r="V63" s="3">
        <v>52.200317477387081</v>
      </c>
      <c r="W63" s="3">
        <v>55.134194914985777</v>
      </c>
      <c r="X63" s="3">
        <v>56.06941117156434</v>
      </c>
      <c r="Y63" s="3">
        <v>55.969403877630455</v>
      </c>
      <c r="Z63" s="3">
        <v>55.722240211544992</v>
      </c>
      <c r="AA63" s="3">
        <v>53.619145041949736</v>
      </c>
      <c r="AB63" s="3">
        <f t="shared" si="4"/>
        <v>56.675491848976243</v>
      </c>
      <c r="AC63" s="3">
        <f t="shared" si="5"/>
        <v>2.17604223843421</v>
      </c>
    </row>
    <row r="64" spans="1:29">
      <c r="A64">
        <v>138</v>
      </c>
      <c r="V64" s="3">
        <v>52.581658941109609</v>
      </c>
      <c r="W64" s="3">
        <v>55.114826841118514</v>
      </c>
      <c r="X64" s="3">
        <v>56.583792998531912</v>
      </c>
      <c r="Y64" s="3">
        <v>57.094428065339009</v>
      </c>
      <c r="Z64" s="3">
        <v>54.750445082932728</v>
      </c>
      <c r="AA64" s="3">
        <v>54.076586485188912</v>
      </c>
      <c r="AB64" s="3">
        <f t="shared" si="4"/>
        <v>55.033623069036771</v>
      </c>
      <c r="AC64" s="3">
        <f t="shared" si="5"/>
        <v>1.5091264015413175</v>
      </c>
    </row>
    <row r="65" spans="1:29">
      <c r="A65">
        <v>140</v>
      </c>
      <c r="W65" s="3">
        <v>56.058620275903927</v>
      </c>
      <c r="X65" s="3">
        <v>56.943976897460225</v>
      </c>
      <c r="Y65" s="3">
        <v>57.53405438045003</v>
      </c>
      <c r="Z65" s="3">
        <v>58.391825481523881</v>
      </c>
      <c r="AA65" s="3">
        <v>56.136282305805516</v>
      </c>
      <c r="AB65" s="3">
        <f t="shared" si="4"/>
        <v>57.012951868228718</v>
      </c>
      <c r="AC65" s="3">
        <f t="shared" si="5"/>
        <v>0.87828197363557414</v>
      </c>
    </row>
    <row r="66" spans="1:29">
      <c r="A66">
        <v>143</v>
      </c>
      <c r="V66" s="3">
        <v>53.584407464724805</v>
      </c>
      <c r="W66" s="3">
        <v>56.978959735696066</v>
      </c>
      <c r="X66" s="3">
        <v>57.179140100946</v>
      </c>
      <c r="Y66" s="3">
        <v>57.573901281347936</v>
      </c>
      <c r="Z66" s="3">
        <v>56.34387671755362</v>
      </c>
      <c r="AB66" s="3">
        <f t="shared" si="4"/>
        <v>56.332057060053685</v>
      </c>
      <c r="AC66" s="3">
        <f t="shared" si="5"/>
        <v>1.4302396878073929</v>
      </c>
    </row>
    <row r="68" spans="1:29">
      <c r="A68" s="17" t="s">
        <v>58</v>
      </c>
    </row>
    <row r="69" spans="1:29">
      <c r="A69">
        <v>0</v>
      </c>
    </row>
    <row r="70" spans="1:29">
      <c r="A70">
        <v>3</v>
      </c>
    </row>
    <row r="71" spans="1:29">
      <c r="A71">
        <v>19</v>
      </c>
    </row>
    <row r="72" spans="1:29">
      <c r="A72">
        <v>24</v>
      </c>
    </row>
    <row r="73" spans="1:29">
      <c r="A73">
        <v>43</v>
      </c>
    </row>
    <row r="74" spans="1:29">
      <c r="A74">
        <v>50</v>
      </c>
    </row>
    <row r="75" spans="1:29">
      <c r="A75">
        <v>67</v>
      </c>
    </row>
    <row r="76" spans="1:29">
      <c r="A76">
        <v>71</v>
      </c>
    </row>
    <row r="77" spans="1:29">
      <c r="A77">
        <v>96</v>
      </c>
    </row>
    <row r="78" spans="1:29">
      <c r="A78">
        <v>119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f>AVERAGE(B78:AA78)</f>
        <v>0</v>
      </c>
      <c r="AC78" s="3">
        <f>_xlfn.STDEV.P(B78:AA78)</f>
        <v>0</v>
      </c>
    </row>
    <row r="79" spans="1:29">
      <c r="A79">
        <v>122</v>
      </c>
      <c r="B79" s="3">
        <v>0.86461485116244918</v>
      </c>
      <c r="G79" s="3">
        <v>0.19052101277023925</v>
      </c>
      <c r="H79" s="3">
        <v>0.12203525414591625</v>
      </c>
      <c r="I79" s="3">
        <v>0.22218792288392</v>
      </c>
      <c r="J79" s="3">
        <v>0.25349040284846608</v>
      </c>
      <c r="K79" s="3">
        <v>0.48137700669600142</v>
      </c>
      <c r="L79" s="3">
        <v>0.38063167453343294</v>
      </c>
      <c r="M79" s="3">
        <v>0.54915102551302564</v>
      </c>
      <c r="N79" s="3">
        <v>0.79216062267586829</v>
      </c>
      <c r="O79" s="3">
        <v>0.66727551224254777</v>
      </c>
      <c r="P79" s="3">
        <v>0.7956502442193748</v>
      </c>
      <c r="Q79" s="3">
        <v>0.82065838602962815</v>
      </c>
      <c r="R79" s="3">
        <v>0.76551227964752178</v>
      </c>
      <c r="S79" s="3">
        <v>0.52616289699544272</v>
      </c>
      <c r="T79" s="3">
        <v>0.38339280327998709</v>
      </c>
      <c r="U79" s="3">
        <v>0.59272291566069468</v>
      </c>
      <c r="AB79" s="3">
        <f t="shared" ref="AB79:AB87" si="6">AVERAGE(B79:AA79)</f>
        <v>0.52547155070653218</v>
      </c>
      <c r="AC79" s="3">
        <f t="shared" ref="AC79:AC87" si="7">_xlfn.STDEV.P(B79:AA79)</f>
        <v>0.23889087350642763</v>
      </c>
    </row>
    <row r="80" spans="1:29">
      <c r="A80">
        <v>124</v>
      </c>
      <c r="B80" s="3">
        <v>1.4892189186270988</v>
      </c>
      <c r="G80" s="3">
        <v>0.56437997810261675</v>
      </c>
      <c r="H80" s="3">
        <v>0.45933803144682162</v>
      </c>
      <c r="I80" s="3">
        <v>0.55162461084964143</v>
      </c>
      <c r="J80" s="3">
        <v>0.83355108377448262</v>
      </c>
      <c r="K80" s="3">
        <v>1.1772116786389386</v>
      </c>
      <c r="L80" s="3">
        <v>1.1700783555178282</v>
      </c>
      <c r="M80" s="3">
        <v>1.1452544767392638</v>
      </c>
      <c r="N80" s="3">
        <v>1.6735682352909529</v>
      </c>
      <c r="O80" s="3">
        <v>1.6394762720866884</v>
      </c>
      <c r="P80" s="3">
        <v>1.4671508983289194</v>
      </c>
      <c r="Q80" s="3">
        <v>1.6981064201789198</v>
      </c>
      <c r="R80" s="3">
        <v>1.2463446067092843</v>
      </c>
      <c r="S80" s="3">
        <v>0.92908545676417542</v>
      </c>
      <c r="T80" s="3">
        <v>0.74723158923714605</v>
      </c>
      <c r="U80" s="3">
        <v>1.0350912745537859</v>
      </c>
      <c r="AB80" s="3">
        <f t="shared" si="6"/>
        <v>1.11416949292791</v>
      </c>
      <c r="AC80" s="3">
        <f t="shared" si="7"/>
        <v>0.39702646158524829</v>
      </c>
    </row>
    <row r="81" spans="1:29">
      <c r="A81">
        <v>126</v>
      </c>
      <c r="B81" s="3">
        <v>2.21458976004969</v>
      </c>
      <c r="G81" s="3">
        <v>0.90927991352475823</v>
      </c>
      <c r="H81" s="3">
        <v>0.8013770077171708</v>
      </c>
      <c r="I81" s="3">
        <v>0.94812943019606977</v>
      </c>
      <c r="N81" s="3">
        <v>2.3530374782083219</v>
      </c>
      <c r="O81" s="3">
        <v>2.1294982595652341</v>
      </c>
      <c r="P81" s="3">
        <v>2.4378710970828936</v>
      </c>
      <c r="Q81" s="3">
        <v>2.502175727335826</v>
      </c>
      <c r="AB81" s="3">
        <f t="shared" si="6"/>
        <v>1.7869948342099955</v>
      </c>
      <c r="AC81" s="3">
        <f t="shared" si="7"/>
        <v>0.707212402607729</v>
      </c>
    </row>
    <row r="82" spans="1:29">
      <c r="A82">
        <v>128</v>
      </c>
      <c r="C82" s="3">
        <v>1.316571180486896</v>
      </c>
      <c r="D82" s="3">
        <v>1.6511506197373489</v>
      </c>
      <c r="E82" s="3">
        <v>1.1704942983968172</v>
      </c>
      <c r="F82" s="3">
        <v>1.9504743052174918</v>
      </c>
      <c r="G82" s="3">
        <v>1.3143988325689187</v>
      </c>
      <c r="H82" s="3">
        <v>1.2905437561816684</v>
      </c>
      <c r="I82" s="3">
        <v>1.4210108469180964</v>
      </c>
      <c r="J82" s="3">
        <v>1.3290594781983869</v>
      </c>
      <c r="K82" s="3">
        <v>1.8208102740638488</v>
      </c>
      <c r="L82" s="3">
        <v>1.9481564453332469</v>
      </c>
      <c r="M82" s="3">
        <v>2.3129051952475703</v>
      </c>
      <c r="R82" s="3">
        <v>2.7234606334289624</v>
      </c>
      <c r="S82" s="3">
        <v>3.0482627285579795</v>
      </c>
      <c r="T82" s="3">
        <v>2.9087953027639193</v>
      </c>
      <c r="U82" s="3">
        <v>2.8657024655659615</v>
      </c>
      <c r="V82" s="3">
        <v>0.53376610450276585</v>
      </c>
      <c r="W82" s="3">
        <v>0.57716927369303628</v>
      </c>
      <c r="X82" s="3">
        <v>0.35865231157730632</v>
      </c>
      <c r="Y82" s="3">
        <v>0.52259560204910582</v>
      </c>
      <c r="Z82" s="3">
        <v>0.60609605360019958</v>
      </c>
      <c r="AA82" s="3">
        <v>0.64321204725942782</v>
      </c>
      <c r="AB82" s="3">
        <f t="shared" si="6"/>
        <v>1.5387279883499505</v>
      </c>
      <c r="AC82" s="3">
        <f t="shared" si="7"/>
        <v>0.83765670260911707</v>
      </c>
    </row>
    <row r="83" spans="1:29">
      <c r="A83">
        <v>131</v>
      </c>
      <c r="C83" s="3">
        <v>1.8593306585879397</v>
      </c>
      <c r="D83" s="3">
        <v>2.2388712467490275</v>
      </c>
      <c r="E83" s="3">
        <v>1.6374233329204573</v>
      </c>
      <c r="F83" s="3">
        <v>2.4496957737214275</v>
      </c>
      <c r="G83" s="3">
        <v>1.7422858376843007</v>
      </c>
      <c r="H83" s="3">
        <v>1.6671867513204459</v>
      </c>
      <c r="I83" s="3">
        <v>1.794628788753289</v>
      </c>
      <c r="J83" s="3">
        <v>2.2630786037689217</v>
      </c>
      <c r="K83" s="3">
        <v>2.4875362156793748</v>
      </c>
      <c r="L83" s="3">
        <v>2.6285151527394222</v>
      </c>
      <c r="M83" s="3">
        <v>2.8161147826365136</v>
      </c>
      <c r="V83" s="3">
        <v>0.65416140237449871</v>
      </c>
      <c r="W83" s="3">
        <v>0.92752449685114557</v>
      </c>
      <c r="X83" s="3">
        <v>0.70000333307789231</v>
      </c>
      <c r="Y83" s="3">
        <v>0.87846890771410591</v>
      </c>
      <c r="Z83" s="3">
        <v>0.93224775278184913</v>
      </c>
      <c r="AA83" s="3">
        <v>1.0875624618345985</v>
      </c>
      <c r="AB83" s="3">
        <f t="shared" si="6"/>
        <v>1.6920373823056003</v>
      </c>
      <c r="AC83" s="3">
        <f t="shared" si="7"/>
        <v>0.69736983701623412</v>
      </c>
    </row>
    <row r="84" spans="1:29">
      <c r="A84">
        <v>132.5</v>
      </c>
      <c r="C84" s="3">
        <v>2.6375216534057864</v>
      </c>
      <c r="D84" s="3">
        <v>2.9444701091120415</v>
      </c>
      <c r="E84" s="3">
        <v>2.4609227386334576</v>
      </c>
      <c r="F84" s="3">
        <v>3.4138976447159624</v>
      </c>
      <c r="G84" s="3">
        <v>2.4017969483285855</v>
      </c>
      <c r="H84" s="3">
        <v>2.4176842421500697</v>
      </c>
      <c r="I84" s="3">
        <v>2.2554556175335607</v>
      </c>
      <c r="V84" s="3">
        <v>0.91471417367279173</v>
      </c>
      <c r="W84" s="3">
        <v>1.2681385147906377</v>
      </c>
      <c r="X84" s="3">
        <v>0.99967692856320411</v>
      </c>
      <c r="Y84" s="3">
        <v>1.237311690837424</v>
      </c>
      <c r="Z84" s="3">
        <v>1.2120768740052239</v>
      </c>
      <c r="AA84" s="3">
        <v>1.3852815838604764</v>
      </c>
      <c r="AB84" s="3">
        <f t="shared" si="6"/>
        <v>1.9653037476622477</v>
      </c>
      <c r="AC84" s="3">
        <f t="shared" si="7"/>
        <v>0.7937268717291629</v>
      </c>
    </row>
    <row r="85" spans="1:29">
      <c r="A85">
        <v>138</v>
      </c>
      <c r="V85" s="3">
        <v>1.1302258784661623</v>
      </c>
      <c r="W85" s="3">
        <v>1.5574256095712185</v>
      </c>
      <c r="X85" s="3">
        <v>1.4827423959192925</v>
      </c>
      <c r="Y85" s="3">
        <v>1.5285251641557414</v>
      </c>
      <c r="Z85" s="3">
        <v>1.3749323403482836</v>
      </c>
      <c r="AA85" s="3">
        <v>1.6588201146770989</v>
      </c>
      <c r="AB85" s="3">
        <f t="shared" si="6"/>
        <v>1.4554452505229662</v>
      </c>
      <c r="AC85" s="3">
        <f t="shared" si="7"/>
        <v>0.16837314987377378</v>
      </c>
    </row>
    <row r="86" spans="1:29">
      <c r="A86">
        <v>140</v>
      </c>
      <c r="W86" s="3">
        <v>1.8216980399630156</v>
      </c>
      <c r="X86" s="3">
        <v>1.6564357129289899</v>
      </c>
      <c r="Y86" s="3">
        <v>1.6239188733194809</v>
      </c>
      <c r="Z86" s="3">
        <v>1.6942933699189169</v>
      </c>
      <c r="AA86" s="3">
        <v>2.0500879350898771</v>
      </c>
      <c r="AB86" s="3">
        <f t="shared" si="6"/>
        <v>1.7692867862440562</v>
      </c>
      <c r="AC86" s="3">
        <f t="shared" si="7"/>
        <v>0.15561968516743055</v>
      </c>
    </row>
    <row r="87" spans="1:29">
      <c r="A87">
        <v>143</v>
      </c>
      <c r="V87" s="3">
        <v>1.3663445687832818</v>
      </c>
      <c r="W87" s="3">
        <v>2.316429359948232</v>
      </c>
      <c r="X87" s="3">
        <v>2.1277560205410655</v>
      </c>
      <c r="Y87" s="3">
        <v>2.1595232648274543</v>
      </c>
      <c r="Z87" s="3">
        <v>2.3703226327273188</v>
      </c>
      <c r="AB87" s="3">
        <f t="shared" si="6"/>
        <v>2.0680751693654704</v>
      </c>
      <c r="AC87" s="3">
        <f t="shared" si="7"/>
        <v>0.36259722200888295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DED1-012C-4546-88E2-357E31A34438}">
  <dimension ref="A1:U22"/>
  <sheetViews>
    <sheetView workbookViewId="0">
      <selection activeCell="J31" sqref="J31"/>
    </sheetView>
  </sheetViews>
  <sheetFormatPr defaultRowHeight="12"/>
  <sheetData>
    <row r="1" spans="1:21" ht="14.25">
      <c r="A1" s="8" t="s">
        <v>0</v>
      </c>
      <c r="B1" s="8" t="s">
        <v>44</v>
      </c>
      <c r="C1" s="8" t="s">
        <v>31</v>
      </c>
      <c r="D1" s="8" t="s">
        <v>32</v>
      </c>
      <c r="E1" s="8" t="s">
        <v>51</v>
      </c>
      <c r="F1" s="8" t="s">
        <v>34</v>
      </c>
      <c r="G1" s="8" t="s">
        <v>35</v>
      </c>
      <c r="H1" s="8" t="s">
        <v>36</v>
      </c>
      <c r="I1" s="8" t="s">
        <v>37</v>
      </c>
      <c r="J1" s="8" t="s">
        <v>38</v>
      </c>
      <c r="K1" s="8" t="s">
        <v>39</v>
      </c>
      <c r="L1" s="8" t="s">
        <v>40</v>
      </c>
      <c r="M1" s="8" t="s">
        <v>41</v>
      </c>
      <c r="N1" s="8" t="s">
        <v>42</v>
      </c>
      <c r="O1" s="8" t="s">
        <v>43</v>
      </c>
      <c r="P1" s="8"/>
      <c r="Q1" s="8" t="s">
        <v>29</v>
      </c>
      <c r="R1" s="8" t="s">
        <v>12</v>
      </c>
      <c r="S1" s="8" t="s">
        <v>54</v>
      </c>
      <c r="T1" s="8" t="s">
        <v>56</v>
      </c>
      <c r="U1" s="8" t="s">
        <v>58</v>
      </c>
    </row>
    <row r="2" spans="1:21" ht="14.25">
      <c r="A2" s="20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  <c r="Q2" s="20">
        <v>0</v>
      </c>
      <c r="R2" s="21"/>
      <c r="S2" s="21"/>
      <c r="T2" s="21"/>
      <c r="U2" s="21"/>
    </row>
    <row r="3" spans="1:21" ht="14.25">
      <c r="A3" s="20">
        <v>3</v>
      </c>
      <c r="B3" s="21">
        <v>62.731000000000002</v>
      </c>
      <c r="C3" s="21">
        <v>19.34</v>
      </c>
      <c r="D3" s="21">
        <v>17.928999999999998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20">
        <v>3</v>
      </c>
      <c r="R3" s="21">
        <v>17.928999999999998</v>
      </c>
      <c r="S3" s="21"/>
      <c r="T3" s="21"/>
      <c r="U3" s="21"/>
    </row>
    <row r="4" spans="1:21" ht="14.25">
      <c r="A4" s="20">
        <v>18</v>
      </c>
      <c r="B4" s="21">
        <v>2.6030000000000002</v>
      </c>
      <c r="C4" s="21">
        <v>16.373999999999999</v>
      </c>
      <c r="D4" s="21">
        <v>81.022999999999996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  <c r="Q4" s="20">
        <v>18</v>
      </c>
      <c r="R4" s="21">
        <v>81.022999999999996</v>
      </c>
      <c r="S4" s="21"/>
      <c r="T4" s="21"/>
      <c r="U4" s="21"/>
    </row>
    <row r="5" spans="1:21" ht="14.25">
      <c r="A5" s="20">
        <v>20</v>
      </c>
      <c r="B5" s="21">
        <v>2.3069999999999999</v>
      </c>
      <c r="C5" s="21">
        <v>16.329000000000001</v>
      </c>
      <c r="D5" s="21">
        <v>81.364000000000004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0">
        <v>20</v>
      </c>
      <c r="R5" s="21">
        <v>81.364000000000004</v>
      </c>
      <c r="S5" s="21"/>
      <c r="T5" s="21"/>
      <c r="U5" s="21"/>
    </row>
    <row r="6" spans="1:21" ht="14.25">
      <c r="A6" s="20">
        <v>24</v>
      </c>
      <c r="B6" s="21">
        <v>1.853</v>
      </c>
      <c r="C6" s="21">
        <v>16.535</v>
      </c>
      <c r="D6" s="21">
        <v>81.611000000000004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0">
        <v>24</v>
      </c>
      <c r="R6" s="21">
        <v>81.611000000000004</v>
      </c>
      <c r="S6" s="21"/>
      <c r="T6" s="21"/>
      <c r="U6" s="21"/>
    </row>
    <row r="7" spans="1:21" ht="14.25">
      <c r="A7" s="20">
        <v>27</v>
      </c>
      <c r="B7" s="21">
        <v>1.748</v>
      </c>
      <c r="C7" s="21">
        <v>16.722999999999999</v>
      </c>
      <c r="D7" s="21">
        <v>81.528000000000006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Q7" s="20">
        <v>27</v>
      </c>
      <c r="R7" s="21">
        <v>81.528000000000006</v>
      </c>
      <c r="S7" s="21">
        <v>0</v>
      </c>
      <c r="T7" s="21"/>
      <c r="U7" s="21"/>
    </row>
    <row r="8" spans="1:21" ht="14.25">
      <c r="A8" s="20">
        <v>48</v>
      </c>
      <c r="B8" s="21">
        <v>1.544</v>
      </c>
      <c r="C8" s="21">
        <v>15.811999999999999</v>
      </c>
      <c r="D8" s="21">
        <v>29.956</v>
      </c>
      <c r="E8" s="21"/>
      <c r="F8" s="21">
        <v>0.372</v>
      </c>
      <c r="G8" s="21"/>
      <c r="H8" s="21">
        <v>52.316000000000003</v>
      </c>
      <c r="I8" s="21"/>
      <c r="J8" s="21"/>
      <c r="K8" s="21"/>
      <c r="L8" s="21"/>
      <c r="M8" s="21"/>
      <c r="N8" s="21"/>
      <c r="O8" s="21"/>
      <c r="P8" s="22"/>
      <c r="Q8" s="20">
        <v>48</v>
      </c>
      <c r="R8" s="21">
        <v>29.956</v>
      </c>
      <c r="S8" s="21">
        <v>52.316000000000003</v>
      </c>
      <c r="T8" s="21"/>
      <c r="U8" s="21"/>
    </row>
    <row r="9" spans="1:21" ht="14.25">
      <c r="A9" s="20">
        <v>72</v>
      </c>
      <c r="B9" s="21">
        <v>1.26</v>
      </c>
      <c r="C9" s="21">
        <v>15.141</v>
      </c>
      <c r="D9" s="21">
        <v>24.189</v>
      </c>
      <c r="E9" s="21"/>
      <c r="F9" s="21">
        <v>1.026</v>
      </c>
      <c r="G9" s="21"/>
      <c r="H9" s="21">
        <v>58.384</v>
      </c>
      <c r="I9" s="21"/>
      <c r="J9" s="21"/>
      <c r="K9" s="21"/>
      <c r="L9" s="21"/>
      <c r="M9" s="21"/>
      <c r="N9" s="21"/>
      <c r="O9" s="21"/>
      <c r="P9" s="22"/>
      <c r="Q9" s="20">
        <v>72</v>
      </c>
      <c r="R9" s="21">
        <v>24.189</v>
      </c>
      <c r="S9" s="21">
        <v>58.384</v>
      </c>
      <c r="T9" s="21"/>
      <c r="U9" s="21"/>
    </row>
    <row r="10" spans="1:21" ht="14.25">
      <c r="A10" s="20">
        <v>95</v>
      </c>
      <c r="B10" s="21">
        <v>1.3080000000000001</v>
      </c>
      <c r="C10" s="21">
        <v>15.090999999999999</v>
      </c>
      <c r="D10" s="21">
        <v>22.745000000000001</v>
      </c>
      <c r="E10" s="21"/>
      <c r="F10" s="21">
        <v>1.4750000000000001</v>
      </c>
      <c r="G10" s="21"/>
      <c r="H10" s="21">
        <v>59.381</v>
      </c>
      <c r="I10" s="21"/>
      <c r="J10" s="21"/>
      <c r="K10" s="21"/>
      <c r="L10" s="21"/>
      <c r="M10" s="21"/>
      <c r="N10" s="21"/>
      <c r="O10" s="21"/>
      <c r="P10" s="22"/>
      <c r="Q10" s="20">
        <v>95</v>
      </c>
      <c r="R10" s="21">
        <v>22.745000000000001</v>
      </c>
      <c r="S10" s="21">
        <v>59.381</v>
      </c>
      <c r="T10" s="21">
        <v>0</v>
      </c>
      <c r="U10" s="21"/>
    </row>
    <row r="11" spans="1:21" ht="14.25">
      <c r="A11" s="20">
        <v>106</v>
      </c>
      <c r="B11" s="21">
        <v>1.194</v>
      </c>
      <c r="C11" s="21">
        <v>12.555999999999999</v>
      </c>
      <c r="D11" s="21">
        <v>16.263999999999999</v>
      </c>
      <c r="E11" s="21">
        <v>2.2210000000000001</v>
      </c>
      <c r="F11" s="21">
        <v>1.151</v>
      </c>
      <c r="G11" s="21">
        <v>6.0970000000000004</v>
      </c>
      <c r="H11" s="21">
        <v>21.515999999999998</v>
      </c>
      <c r="I11" s="21">
        <v>0</v>
      </c>
      <c r="J11" s="21">
        <v>39.000999999999998</v>
      </c>
      <c r="K11" s="21"/>
      <c r="L11" s="21"/>
      <c r="M11" s="21"/>
      <c r="N11" s="21"/>
      <c r="O11" s="21"/>
      <c r="P11" s="22"/>
      <c r="Q11" s="20">
        <v>106</v>
      </c>
      <c r="R11" s="21">
        <v>16.263999999999999</v>
      </c>
      <c r="S11" s="21">
        <v>21.515999999999998</v>
      </c>
      <c r="T11" s="21">
        <v>39.000999999999998</v>
      </c>
      <c r="U11" s="21"/>
    </row>
    <row r="12" spans="1:21" ht="14.25">
      <c r="A12" s="20">
        <v>116</v>
      </c>
      <c r="B12" s="21">
        <v>1.0980000000000001</v>
      </c>
      <c r="C12" s="21">
        <v>8.2669999999999995</v>
      </c>
      <c r="D12" s="21">
        <v>11.33</v>
      </c>
      <c r="E12" s="21">
        <v>6.0579999999999998</v>
      </c>
      <c r="F12" s="21">
        <v>1.091</v>
      </c>
      <c r="G12" s="21">
        <v>10.673999999999999</v>
      </c>
      <c r="H12" s="21">
        <v>7.8639999999999999</v>
      </c>
      <c r="I12" s="21">
        <v>0</v>
      </c>
      <c r="J12" s="21">
        <v>53.616999999999997</v>
      </c>
      <c r="K12" s="21"/>
      <c r="L12" s="21"/>
      <c r="M12" s="21"/>
      <c r="N12" s="21"/>
      <c r="O12" s="21"/>
      <c r="P12" s="22"/>
      <c r="Q12" s="20">
        <v>116</v>
      </c>
      <c r="R12" s="21">
        <v>11.33</v>
      </c>
      <c r="S12" s="21">
        <v>7.8639999999999999</v>
      </c>
      <c r="T12" s="21">
        <v>53.616999999999997</v>
      </c>
      <c r="U12" s="21"/>
    </row>
    <row r="13" spans="1:21" ht="14.25">
      <c r="A13" s="20">
        <v>119</v>
      </c>
      <c r="B13" s="21">
        <v>1.103</v>
      </c>
      <c r="C13" s="21">
        <v>6.6639999999999997</v>
      </c>
      <c r="D13" s="21">
        <v>9.2349999999999994</v>
      </c>
      <c r="E13" s="21">
        <v>7.8310000000000004</v>
      </c>
      <c r="F13" s="21">
        <v>0.98899999999999999</v>
      </c>
      <c r="G13" s="21">
        <v>12.553000000000001</v>
      </c>
      <c r="H13" s="21">
        <v>6.4530000000000003</v>
      </c>
      <c r="I13" s="21">
        <v>0</v>
      </c>
      <c r="J13" s="21">
        <v>55.170999999999999</v>
      </c>
      <c r="K13" s="21"/>
      <c r="L13" s="21"/>
      <c r="M13" s="21"/>
      <c r="N13" s="21"/>
      <c r="O13" s="21"/>
      <c r="P13" s="22"/>
      <c r="Q13" s="20">
        <v>119</v>
      </c>
      <c r="R13" s="21">
        <v>9.2349999999999994</v>
      </c>
      <c r="S13" s="21">
        <v>6.4530000000000003</v>
      </c>
      <c r="T13" s="21">
        <v>55.170999999999999</v>
      </c>
      <c r="U13" s="21"/>
    </row>
    <row r="14" spans="1:21" ht="14.25">
      <c r="A14" s="20">
        <v>124</v>
      </c>
      <c r="B14" s="21">
        <v>1.6990000000000001</v>
      </c>
      <c r="C14" s="21">
        <v>6.2539999999999996</v>
      </c>
      <c r="D14" s="21">
        <v>7.1820000000000004</v>
      </c>
      <c r="E14" s="21">
        <v>7.9020000000000001</v>
      </c>
      <c r="F14" s="21">
        <v>0.86199999999999999</v>
      </c>
      <c r="G14" s="21">
        <v>13.977</v>
      </c>
      <c r="H14" s="21">
        <v>6.1159999999999997</v>
      </c>
      <c r="I14" s="21">
        <v>0.33700000000000002</v>
      </c>
      <c r="J14" s="21">
        <v>55.167999999999999</v>
      </c>
      <c r="K14" s="21">
        <v>0.112</v>
      </c>
      <c r="L14" s="21">
        <v>0.39100000000000001</v>
      </c>
      <c r="M14" s="21">
        <v>0</v>
      </c>
      <c r="N14" s="21">
        <v>0</v>
      </c>
      <c r="O14" s="21">
        <v>0</v>
      </c>
      <c r="P14" s="22"/>
      <c r="Q14" s="20">
        <v>124</v>
      </c>
      <c r="R14" s="21">
        <v>7.1820000000000004</v>
      </c>
      <c r="S14" s="21">
        <v>6.1159999999999997</v>
      </c>
      <c r="T14" s="21">
        <v>55.167999999999999</v>
      </c>
      <c r="U14" s="21">
        <v>0.39100000000000001</v>
      </c>
    </row>
    <row r="15" spans="1:21" ht="14.25">
      <c r="A15" s="20">
        <v>126</v>
      </c>
      <c r="B15" s="21">
        <v>1.7050000000000001</v>
      </c>
      <c r="C15" s="21">
        <v>6.8040000000000003</v>
      </c>
      <c r="D15" s="21">
        <v>6.1669999999999998</v>
      </c>
      <c r="E15" s="21">
        <v>7.5970000000000004</v>
      </c>
      <c r="F15" s="21">
        <v>0.77500000000000002</v>
      </c>
      <c r="G15" s="21">
        <v>14.063000000000001</v>
      </c>
      <c r="H15" s="21">
        <v>6.53</v>
      </c>
      <c r="I15" s="21">
        <v>0.39700000000000002</v>
      </c>
      <c r="J15" s="21">
        <v>55.116</v>
      </c>
      <c r="K15" s="21">
        <v>0.16300000000000001</v>
      </c>
      <c r="L15" s="21">
        <v>0.68200000000000005</v>
      </c>
      <c r="M15" s="21">
        <v>0</v>
      </c>
      <c r="N15" s="21">
        <v>0</v>
      </c>
      <c r="O15" s="21">
        <v>0</v>
      </c>
      <c r="P15" s="22"/>
      <c r="Q15" s="20">
        <v>126</v>
      </c>
      <c r="R15" s="21">
        <v>6.1669999999999998</v>
      </c>
      <c r="S15" s="21">
        <v>6.53</v>
      </c>
      <c r="T15" s="21">
        <v>55.116</v>
      </c>
      <c r="U15" s="21">
        <v>0.68200000000000005</v>
      </c>
    </row>
    <row r="16" spans="1:21" ht="14.25">
      <c r="A16" s="20">
        <v>128</v>
      </c>
      <c r="B16" s="21">
        <v>1.611</v>
      </c>
      <c r="C16" s="21">
        <v>6.1790000000000003</v>
      </c>
      <c r="D16" s="21">
        <v>5.5060000000000002</v>
      </c>
      <c r="E16" s="21">
        <v>7.52</v>
      </c>
      <c r="F16" s="21">
        <v>0.72899999999999998</v>
      </c>
      <c r="G16" s="21">
        <v>14.272</v>
      </c>
      <c r="H16" s="21">
        <v>5.931</v>
      </c>
      <c r="I16" s="21">
        <v>0.45700000000000002</v>
      </c>
      <c r="J16" s="21">
        <v>56.545000000000002</v>
      </c>
      <c r="K16" s="21">
        <v>0.19600000000000001</v>
      </c>
      <c r="L16" s="21">
        <v>1.054</v>
      </c>
      <c r="M16" s="21">
        <v>0</v>
      </c>
      <c r="N16" s="21">
        <v>0</v>
      </c>
      <c r="O16" s="21">
        <v>0</v>
      </c>
      <c r="P16" s="22"/>
      <c r="Q16" s="20">
        <v>128</v>
      </c>
      <c r="R16" s="21">
        <v>5.5060000000000002</v>
      </c>
      <c r="S16" s="21">
        <v>5.931</v>
      </c>
      <c r="T16" s="21">
        <v>56.545000000000002</v>
      </c>
      <c r="U16" s="21">
        <v>1.054</v>
      </c>
    </row>
    <row r="17" spans="1:21" ht="14.25">
      <c r="A17" s="20">
        <v>130</v>
      </c>
      <c r="B17" s="21">
        <v>1.579</v>
      </c>
      <c r="C17" s="21">
        <v>5.931</v>
      </c>
      <c r="D17" s="21">
        <v>4.734</v>
      </c>
      <c r="E17" s="21">
        <v>7.5190000000000001</v>
      </c>
      <c r="F17" s="21">
        <v>0.68200000000000005</v>
      </c>
      <c r="G17" s="21">
        <v>14.507</v>
      </c>
      <c r="H17" s="21">
        <v>5.7910000000000004</v>
      </c>
      <c r="I17" s="21">
        <v>0.53100000000000003</v>
      </c>
      <c r="J17" s="21">
        <v>56.996000000000002</v>
      </c>
      <c r="K17" s="21">
        <v>0.223</v>
      </c>
      <c r="L17" s="21">
        <v>1.5069999999999999</v>
      </c>
      <c r="M17" s="21">
        <v>0</v>
      </c>
      <c r="N17" s="21">
        <v>0</v>
      </c>
      <c r="O17" s="21">
        <v>0</v>
      </c>
      <c r="P17" s="22"/>
      <c r="Q17" s="20">
        <v>130</v>
      </c>
      <c r="R17" s="21">
        <v>4.734</v>
      </c>
      <c r="S17" s="21">
        <v>5.7910000000000004</v>
      </c>
      <c r="T17" s="21">
        <v>56.996000000000002</v>
      </c>
      <c r="U17" s="21">
        <v>1.5069999999999999</v>
      </c>
    </row>
    <row r="18" spans="1:21" ht="14.25">
      <c r="A18" s="20">
        <v>132</v>
      </c>
      <c r="B18" s="21">
        <v>1.6479999999999999</v>
      </c>
      <c r="C18" s="21">
        <v>6.2329999999999997</v>
      </c>
      <c r="D18" s="21">
        <v>4.1139999999999999</v>
      </c>
      <c r="E18" s="21">
        <v>7.1829999999999998</v>
      </c>
      <c r="F18" s="21">
        <v>0.63500000000000001</v>
      </c>
      <c r="G18" s="21">
        <v>14.438000000000001</v>
      </c>
      <c r="H18" s="21">
        <v>5.601</v>
      </c>
      <c r="I18" s="21">
        <v>0.58099999999999996</v>
      </c>
      <c r="J18" s="21">
        <v>57.33</v>
      </c>
      <c r="K18" s="21">
        <v>0.21199999999999999</v>
      </c>
      <c r="L18" s="21">
        <v>1.919</v>
      </c>
      <c r="M18" s="21">
        <v>0.108</v>
      </c>
      <c r="N18" s="21">
        <v>0</v>
      </c>
      <c r="O18" s="21">
        <v>0</v>
      </c>
      <c r="P18" s="22"/>
      <c r="Q18" s="20">
        <v>132</v>
      </c>
      <c r="R18" s="21">
        <v>4.1139999999999999</v>
      </c>
      <c r="S18" s="21">
        <v>5.601</v>
      </c>
      <c r="T18" s="21">
        <v>57.33</v>
      </c>
      <c r="U18" s="21">
        <v>1.919</v>
      </c>
    </row>
    <row r="19" spans="1:21" ht="14.25">
      <c r="A19" s="20">
        <v>134</v>
      </c>
      <c r="B19" s="21">
        <v>1.5529999999999999</v>
      </c>
      <c r="C19" s="21">
        <v>5.4550000000000001</v>
      </c>
      <c r="D19" s="21">
        <v>3.641</v>
      </c>
      <c r="E19" s="21">
        <v>6.915</v>
      </c>
      <c r="F19" s="21">
        <v>0.58099999999999996</v>
      </c>
      <c r="G19" s="21">
        <v>14.616</v>
      </c>
      <c r="H19" s="21">
        <v>5.7220000000000004</v>
      </c>
      <c r="I19" s="21">
        <v>0.66</v>
      </c>
      <c r="J19" s="21">
        <v>58.084000000000003</v>
      </c>
      <c r="K19" s="21">
        <v>0.23799999999999999</v>
      </c>
      <c r="L19" s="21">
        <v>2.419</v>
      </c>
      <c r="M19" s="21">
        <v>0.11600000000000001</v>
      </c>
      <c r="N19" s="21">
        <v>0</v>
      </c>
      <c r="O19" s="21">
        <v>0</v>
      </c>
      <c r="P19" s="22"/>
      <c r="Q19" s="20">
        <v>134</v>
      </c>
      <c r="R19" s="21">
        <v>3.641</v>
      </c>
      <c r="S19" s="21">
        <v>5.7220000000000004</v>
      </c>
      <c r="T19" s="21">
        <v>58.084000000000003</v>
      </c>
      <c r="U19" s="21">
        <v>2.419</v>
      </c>
    </row>
    <row r="20" spans="1:21" ht="14.25">
      <c r="A20" s="20">
        <v>136</v>
      </c>
      <c r="B20" s="21">
        <v>1.6439999999999999</v>
      </c>
      <c r="C20" s="21">
        <v>4.2910000000000004</v>
      </c>
      <c r="D20" s="21">
        <v>3.15</v>
      </c>
      <c r="E20" s="21">
        <v>6.8230000000000004</v>
      </c>
      <c r="F20" s="21">
        <v>0.60099999999999998</v>
      </c>
      <c r="G20" s="21">
        <v>14.603999999999999</v>
      </c>
      <c r="H20" s="21">
        <v>5.6319999999999997</v>
      </c>
      <c r="I20" s="21">
        <v>0.70899999999999996</v>
      </c>
      <c r="J20" s="21">
        <v>59.231000000000002</v>
      </c>
      <c r="K20" s="21">
        <v>0.23300000000000001</v>
      </c>
      <c r="L20" s="21">
        <v>2.8279999999999998</v>
      </c>
      <c r="M20" s="21">
        <v>0.184</v>
      </c>
      <c r="N20" s="21">
        <v>5.3999999999999999E-2</v>
      </c>
      <c r="O20" s="21">
        <v>1.7000000000000001E-2</v>
      </c>
      <c r="P20" s="22"/>
      <c r="Q20" s="20">
        <v>136</v>
      </c>
      <c r="R20" s="21">
        <v>3.15</v>
      </c>
      <c r="S20" s="21">
        <v>5.6319999999999997</v>
      </c>
      <c r="T20" s="21">
        <v>59.231000000000002</v>
      </c>
      <c r="U20" s="21">
        <v>2.8279999999999998</v>
      </c>
    </row>
    <row r="21" spans="1:21" ht="14.25">
      <c r="A21" s="20">
        <v>138</v>
      </c>
      <c r="B21" s="21">
        <v>1.284</v>
      </c>
      <c r="C21" s="21">
        <v>3.992</v>
      </c>
      <c r="D21" s="21">
        <v>2.867</v>
      </c>
      <c r="E21" s="21">
        <v>6.6239999999999997</v>
      </c>
      <c r="F21" s="21">
        <v>0.58299999999999996</v>
      </c>
      <c r="G21" s="21">
        <v>14.115</v>
      </c>
      <c r="H21" s="21">
        <v>5.6479999999999997</v>
      </c>
      <c r="I21" s="21">
        <v>0.499</v>
      </c>
      <c r="J21" s="21">
        <v>60.677</v>
      </c>
      <c r="K21" s="21">
        <v>0.22500000000000001</v>
      </c>
      <c r="L21" s="21">
        <v>3.2130000000000001</v>
      </c>
      <c r="M21" s="21">
        <v>0.19500000000000001</v>
      </c>
      <c r="N21" s="21">
        <v>5.8999999999999997E-2</v>
      </c>
      <c r="O21" s="21">
        <v>1.7999999999999999E-2</v>
      </c>
      <c r="P21" s="22"/>
      <c r="Q21" s="20">
        <v>138</v>
      </c>
      <c r="R21" s="21">
        <v>2.867</v>
      </c>
      <c r="S21" s="21">
        <v>5.6479999999999997</v>
      </c>
      <c r="T21" s="21">
        <v>60.677</v>
      </c>
      <c r="U21" s="21">
        <v>3.2130000000000001</v>
      </c>
    </row>
    <row r="22" spans="1:21" ht="14.25">
      <c r="A22" s="20">
        <v>139</v>
      </c>
      <c r="B22" s="21">
        <v>1.272</v>
      </c>
      <c r="C22" s="21">
        <v>3.9249999999999998</v>
      </c>
      <c r="D22" s="21">
        <v>2.6080000000000001</v>
      </c>
      <c r="E22" s="21">
        <v>6.17</v>
      </c>
      <c r="F22" s="21">
        <v>0.55700000000000005</v>
      </c>
      <c r="G22" s="21">
        <v>13.757</v>
      </c>
      <c r="H22" s="21">
        <v>5.915</v>
      </c>
      <c r="I22" s="21">
        <v>0.64300000000000002</v>
      </c>
      <c r="J22" s="21">
        <v>60.573999999999998</v>
      </c>
      <c r="K22" s="21">
        <v>0.27800000000000002</v>
      </c>
      <c r="L22" s="21">
        <v>3.7959999999999998</v>
      </c>
      <c r="M22" s="21">
        <v>0.29699999999999999</v>
      </c>
      <c r="N22" s="21">
        <v>0.184</v>
      </c>
      <c r="O22" s="21">
        <v>2.4E-2</v>
      </c>
      <c r="P22" s="22"/>
      <c r="Q22" s="20">
        <v>139</v>
      </c>
      <c r="R22" s="21">
        <v>2.6080000000000001</v>
      </c>
      <c r="S22" s="21">
        <v>5.915</v>
      </c>
      <c r="T22" s="21">
        <v>60.573999999999998</v>
      </c>
      <c r="U22" s="21">
        <v>3.7959999999999998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7427-4AD6-442D-AC31-B474299D3939}">
  <dimension ref="A1:L8"/>
  <sheetViews>
    <sheetView workbookViewId="0">
      <selection activeCell="F15" sqref="F15"/>
    </sheetView>
  </sheetViews>
  <sheetFormatPr defaultRowHeight="12"/>
  <cols>
    <col min="8" max="8" width="3.140625" customWidth="1"/>
  </cols>
  <sheetData>
    <row r="1" spans="1:12">
      <c r="A1" s="28" t="s">
        <v>0</v>
      </c>
      <c r="B1" s="28" t="s">
        <v>91</v>
      </c>
      <c r="C1" s="28"/>
      <c r="D1" s="28" t="s">
        <v>92</v>
      </c>
      <c r="E1" s="28"/>
      <c r="F1" s="28" t="s">
        <v>93</v>
      </c>
      <c r="G1" s="28"/>
      <c r="H1" s="2"/>
      <c r="I1" s="2" t="s">
        <v>6</v>
      </c>
      <c r="J1" s="2" t="s">
        <v>9</v>
      </c>
      <c r="K1" s="2" t="s">
        <v>6</v>
      </c>
      <c r="L1" s="2" t="s">
        <v>9</v>
      </c>
    </row>
    <row r="2" spans="1:12">
      <c r="A2" s="28"/>
      <c r="B2" s="2" t="s">
        <v>94</v>
      </c>
      <c r="C2" s="2" t="s">
        <v>95</v>
      </c>
      <c r="D2" s="2" t="s">
        <v>94</v>
      </c>
      <c r="E2" s="2" t="s">
        <v>95</v>
      </c>
      <c r="F2" s="2" t="s">
        <v>94</v>
      </c>
      <c r="G2" s="2" t="s">
        <v>95</v>
      </c>
      <c r="H2" s="2"/>
      <c r="I2" s="28" t="s">
        <v>94</v>
      </c>
      <c r="J2" s="28"/>
      <c r="K2" s="28" t="s">
        <v>95</v>
      </c>
      <c r="L2" s="28"/>
    </row>
    <row r="3" spans="1:12" ht="14.25">
      <c r="A3" s="23">
        <v>0</v>
      </c>
      <c r="B3" s="23">
        <v>0</v>
      </c>
      <c r="C3" s="2"/>
      <c r="D3" s="23">
        <v>0</v>
      </c>
      <c r="E3" s="24"/>
      <c r="F3" s="23">
        <v>0</v>
      </c>
      <c r="G3" s="24"/>
      <c r="H3" s="23"/>
      <c r="I3" s="25">
        <f>AVERAGE(B3,D3,F3)</f>
        <v>0</v>
      </c>
      <c r="J3" s="26">
        <f>_xlfn.STDEV.S(B3,D3,F3)</f>
        <v>0</v>
      </c>
      <c r="K3" s="2"/>
      <c r="L3" s="2"/>
    </row>
    <row r="4" spans="1:12" ht="14.25">
      <c r="A4" s="23">
        <v>13</v>
      </c>
      <c r="B4" s="23">
        <v>18.899999999999999</v>
      </c>
      <c r="C4" s="2"/>
      <c r="D4" s="23">
        <v>19.399999999999999</v>
      </c>
      <c r="E4" s="2"/>
      <c r="F4" s="23">
        <v>19.2</v>
      </c>
      <c r="G4" s="2"/>
      <c r="H4" s="23"/>
      <c r="I4" s="25">
        <f t="shared" ref="I4:I8" si="0">AVERAGE(B4,D4,F4)</f>
        <v>19.166666666666668</v>
      </c>
      <c r="J4" s="26">
        <f t="shared" ref="J4:J8" si="1">_xlfn.STDEV.S(B4,D4,F4)</f>
        <v>0.25166114784235838</v>
      </c>
      <c r="K4" s="2"/>
      <c r="L4" s="2"/>
    </row>
    <row r="5" spans="1:12" ht="14.25">
      <c r="A5" s="23">
        <v>24</v>
      </c>
      <c r="B5" s="23">
        <v>49.4</v>
      </c>
      <c r="C5" s="24">
        <v>2.5964141394326967</v>
      </c>
      <c r="D5" s="23">
        <v>55.1</v>
      </c>
      <c r="E5" s="24">
        <v>2.0311948291419828</v>
      </c>
      <c r="F5" s="23">
        <v>51.3</v>
      </c>
      <c r="G5" s="24">
        <v>2.4386784323521495</v>
      </c>
      <c r="H5" s="23"/>
      <c r="I5" s="25">
        <f t="shared" si="0"/>
        <v>51.933333333333337</v>
      </c>
      <c r="J5" s="26">
        <f t="shared" si="1"/>
        <v>2.9022979401387001</v>
      </c>
      <c r="K5" s="26">
        <f>AVERAGE(C5,E5,G5)</f>
        <v>2.3554291336422764</v>
      </c>
      <c r="L5" s="26">
        <f>_xlfn.STDEV.S(C5,E5,G5)</f>
        <v>0.29166085010358228</v>
      </c>
    </row>
    <row r="6" spans="1:12" ht="14.25">
      <c r="A6" s="23">
        <v>36</v>
      </c>
      <c r="B6" s="23">
        <v>69.400000000000006</v>
      </c>
      <c r="C6" s="24">
        <v>6.4816930832908319</v>
      </c>
      <c r="D6" s="23">
        <v>71.5</v>
      </c>
      <c r="E6" s="24">
        <v>5.6648701400604189</v>
      </c>
      <c r="F6" s="23">
        <v>69.900000000000006</v>
      </c>
      <c r="G6" s="24">
        <v>5.9962927246779252</v>
      </c>
      <c r="H6" s="23"/>
      <c r="I6" s="25">
        <f t="shared" si="0"/>
        <v>70.266666666666666</v>
      </c>
      <c r="J6" s="26">
        <f t="shared" si="1"/>
        <v>1.0969655114602859</v>
      </c>
      <c r="K6" s="26">
        <f t="shared" ref="K6:K8" si="2">AVERAGE(C6,E6,G6)</f>
        <v>6.0476186493430584</v>
      </c>
      <c r="L6" s="26">
        <f t="shared" ref="L6:L8" si="3">_xlfn.STDEV.S(C6,E6,G6)</f>
        <v>0.41082318952798524</v>
      </c>
    </row>
    <row r="7" spans="1:12" ht="14.25">
      <c r="A7" s="23">
        <v>48</v>
      </c>
      <c r="B7" s="23">
        <v>76.8</v>
      </c>
      <c r="C7" s="24">
        <v>9.9431127152889491</v>
      </c>
      <c r="D7" s="23">
        <v>79.5</v>
      </c>
      <c r="E7" s="24">
        <v>9.5169730079642196</v>
      </c>
      <c r="F7" s="23">
        <v>78.3</v>
      </c>
      <c r="G7" s="24">
        <v>8.8709076192301968</v>
      </c>
      <c r="H7" s="23"/>
      <c r="I7" s="25">
        <f t="shared" si="0"/>
        <v>78.2</v>
      </c>
      <c r="J7" s="26">
        <f t="shared" si="1"/>
        <v>1.3527749258468695</v>
      </c>
      <c r="K7" s="26">
        <f t="shared" si="2"/>
        <v>9.4436644474944558</v>
      </c>
      <c r="L7" s="26">
        <f t="shared" si="3"/>
        <v>0.53984863691798035</v>
      </c>
    </row>
    <row r="8" spans="1:12" ht="14.25">
      <c r="A8" s="23">
        <v>59</v>
      </c>
      <c r="B8" s="23">
        <v>81.599999999999994</v>
      </c>
      <c r="C8" s="24">
        <v>11.727558946996744</v>
      </c>
      <c r="D8" s="23">
        <v>82.9</v>
      </c>
      <c r="E8" s="24">
        <v>11.864186511828599</v>
      </c>
      <c r="F8" s="23">
        <v>75.2</v>
      </c>
      <c r="G8" s="24">
        <v>10.876602629270531</v>
      </c>
      <c r="H8" s="23"/>
      <c r="I8" s="25">
        <f t="shared" si="0"/>
        <v>79.899999999999991</v>
      </c>
      <c r="J8" s="26">
        <f t="shared" si="1"/>
        <v>4.1218927691049894</v>
      </c>
      <c r="K8" s="26">
        <f t="shared" si="2"/>
        <v>11.489449362698624</v>
      </c>
      <c r="L8" s="26">
        <f t="shared" si="3"/>
        <v>0.53511925014251216</v>
      </c>
    </row>
  </sheetData>
  <mergeCells count="6">
    <mergeCell ref="K2:L2"/>
    <mergeCell ref="A1:A2"/>
    <mergeCell ref="B1:C1"/>
    <mergeCell ref="D1:E1"/>
    <mergeCell ref="F1:G1"/>
    <mergeCell ref="I2:J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CAAC4-9A2B-41A3-B44C-6D21E569EBB5}">
  <dimension ref="A1:E8"/>
  <sheetViews>
    <sheetView workbookViewId="0">
      <selection activeCell="I26" sqref="I26"/>
    </sheetView>
  </sheetViews>
  <sheetFormatPr defaultRowHeight="12"/>
  <cols>
    <col min="3" max="5" width="9.140625" style="5"/>
  </cols>
  <sheetData>
    <row r="1" spans="1:5">
      <c r="A1" s="2"/>
      <c r="B1" s="2"/>
      <c r="C1" s="30" t="s">
        <v>87</v>
      </c>
      <c r="D1" s="30"/>
      <c r="E1" s="30"/>
    </row>
    <row r="2" spans="1:5">
      <c r="A2" s="2"/>
      <c r="B2" s="2" t="s">
        <v>89</v>
      </c>
      <c r="C2" s="6" t="s">
        <v>30</v>
      </c>
      <c r="D2" s="6" t="s">
        <v>31</v>
      </c>
      <c r="E2" s="6" t="s">
        <v>32</v>
      </c>
    </row>
    <row r="3" spans="1:5">
      <c r="A3" s="29" t="s">
        <v>88</v>
      </c>
      <c r="B3" s="2">
        <v>1</v>
      </c>
      <c r="C3" s="6">
        <v>81.763937630419278</v>
      </c>
      <c r="D3" s="6">
        <v>18.063896679376175</v>
      </c>
      <c r="E3" s="6">
        <v>0.17216569020454311</v>
      </c>
    </row>
    <row r="4" spans="1:5">
      <c r="A4" s="29"/>
      <c r="B4" s="2">
        <v>6</v>
      </c>
      <c r="C4" s="6">
        <v>79.282554596938724</v>
      </c>
      <c r="D4" s="6">
        <v>16.067442200894778</v>
      </c>
      <c r="E4" s="6">
        <v>4.6500032021664941</v>
      </c>
    </row>
    <row r="5" spans="1:5">
      <c r="A5" s="29"/>
      <c r="B5" s="2">
        <v>20</v>
      </c>
      <c r="C5" s="6">
        <v>75.868652887387896</v>
      </c>
      <c r="D5" s="6">
        <v>16.921618287682232</v>
      </c>
      <c r="E5" s="6">
        <v>7.209728824929881</v>
      </c>
    </row>
    <row r="6" spans="1:5">
      <c r="A6" s="29" t="s">
        <v>90</v>
      </c>
      <c r="B6" s="2">
        <v>1</v>
      </c>
      <c r="C6" s="6">
        <v>82.127879381385213</v>
      </c>
      <c r="D6" s="6">
        <v>17.811645881377096</v>
      </c>
      <c r="E6" s="6">
        <v>6.047473723768871E-2</v>
      </c>
    </row>
    <row r="7" spans="1:5">
      <c r="A7" s="29"/>
      <c r="B7" s="2">
        <v>6</v>
      </c>
      <c r="C7" s="6">
        <v>82.133619895806149</v>
      </c>
      <c r="D7" s="6">
        <v>17.717600370267757</v>
      </c>
      <c r="E7" s="6">
        <v>0.14877973392610339</v>
      </c>
    </row>
    <row r="8" spans="1:5">
      <c r="A8" s="29"/>
      <c r="B8" s="2">
        <v>20</v>
      </c>
      <c r="C8" s="6">
        <v>81.609865970519877</v>
      </c>
      <c r="D8" s="6">
        <v>18.241380408137275</v>
      </c>
      <c r="E8" s="6">
        <v>0.1487536213428417</v>
      </c>
    </row>
  </sheetData>
  <mergeCells count="3">
    <mergeCell ref="A3:A5"/>
    <mergeCell ref="A6:A8"/>
    <mergeCell ref="C1:E1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A6BA2-11EE-425F-BADC-21866E19EC01}">
  <dimension ref="A1:O8"/>
  <sheetViews>
    <sheetView workbookViewId="0">
      <selection activeCell="N37" sqref="N37"/>
    </sheetView>
  </sheetViews>
  <sheetFormatPr defaultRowHeight="12"/>
  <cols>
    <col min="2" max="15" width="9.140625" style="3"/>
  </cols>
  <sheetData>
    <row r="1" spans="1:15">
      <c r="A1" s="2" t="s">
        <v>0</v>
      </c>
      <c r="B1" s="4" t="s">
        <v>44</v>
      </c>
      <c r="C1" s="4" t="s">
        <v>31</v>
      </c>
      <c r="D1" s="4" t="s">
        <v>32</v>
      </c>
      <c r="E1" s="4" t="s">
        <v>51</v>
      </c>
      <c r="F1" s="4" t="s">
        <v>34</v>
      </c>
      <c r="G1" s="4" t="s">
        <v>35</v>
      </c>
      <c r="H1" s="4" t="s">
        <v>36</v>
      </c>
      <c r="I1" s="4" t="s">
        <v>37</v>
      </c>
      <c r="J1" s="4" t="s">
        <v>38</v>
      </c>
      <c r="K1" s="4" t="s">
        <v>39</v>
      </c>
      <c r="L1" s="4" t="s">
        <v>40</v>
      </c>
      <c r="M1" s="4" t="s">
        <v>41</v>
      </c>
      <c r="N1" s="4" t="s">
        <v>42</v>
      </c>
      <c r="O1" s="4" t="s">
        <v>43</v>
      </c>
    </row>
    <row r="2" spans="1:15">
      <c r="A2" s="2">
        <v>3</v>
      </c>
      <c r="B2" s="4">
        <v>53.055153481614603</v>
      </c>
      <c r="C2" s="4">
        <v>16.380264178136663</v>
      </c>
      <c r="D2" s="4">
        <v>23.648212198791992</v>
      </c>
      <c r="E2" s="4">
        <v>0.2624647416071646</v>
      </c>
      <c r="F2" s="4">
        <v>7.1211685603208397E-2</v>
      </c>
      <c r="G2" s="4">
        <v>5.9967167533943266</v>
      </c>
      <c r="H2" s="4">
        <v>0.24311125990958421</v>
      </c>
      <c r="I2" s="4">
        <v>0</v>
      </c>
      <c r="J2" s="4">
        <v>0.34286570094245028</v>
      </c>
      <c r="K2" s="4">
        <v>0</v>
      </c>
      <c r="L2" s="4">
        <v>0</v>
      </c>
      <c r="M2" s="4">
        <v>0</v>
      </c>
      <c r="N2" s="4">
        <v>0</v>
      </c>
      <c r="O2" s="4">
        <v>0</v>
      </c>
    </row>
    <row r="3" spans="1:15">
      <c r="A3" s="2">
        <v>10</v>
      </c>
      <c r="B3" s="4">
        <v>6.8666087483178124</v>
      </c>
      <c r="C3" s="4">
        <v>14.212287783358413</v>
      </c>
      <c r="D3" s="4">
        <v>46.414865235669225</v>
      </c>
      <c r="E3" s="4">
        <v>0.37425106587041806</v>
      </c>
      <c r="F3" s="4">
        <v>8.4500003247643354E-2</v>
      </c>
      <c r="G3" s="4">
        <v>15.996457250045129</v>
      </c>
      <c r="H3" s="4">
        <v>14.386741379620952</v>
      </c>
      <c r="I3" s="4">
        <v>0</v>
      </c>
      <c r="J3" s="4">
        <v>1.4453851171902909</v>
      </c>
      <c r="K3" s="4">
        <v>0</v>
      </c>
      <c r="L3" s="4">
        <v>0</v>
      </c>
      <c r="M3" s="4">
        <v>8.8924151350964473E-2</v>
      </c>
      <c r="N3" s="4">
        <v>0.12997926532915233</v>
      </c>
      <c r="O3" s="4">
        <v>0</v>
      </c>
    </row>
    <row r="4" spans="1:15">
      <c r="A4" s="2">
        <v>15</v>
      </c>
      <c r="B4" s="4">
        <v>3.8988861327874282</v>
      </c>
      <c r="C4" s="4">
        <v>13.605332573854048</v>
      </c>
      <c r="D4" s="4">
        <v>28.632598094615407</v>
      </c>
      <c r="E4" s="4">
        <v>0.63129278832897107</v>
      </c>
      <c r="F4" s="4">
        <v>0.14940552129353982</v>
      </c>
      <c r="G4" s="4">
        <v>23.372643599042892</v>
      </c>
      <c r="H4" s="4">
        <v>24.964494440898193</v>
      </c>
      <c r="I4" s="4">
        <v>0</v>
      </c>
      <c r="J4" s="4">
        <v>4.1599620104406956</v>
      </c>
      <c r="K4" s="4">
        <v>0</v>
      </c>
      <c r="L4" s="4">
        <v>0</v>
      </c>
      <c r="M4" s="4">
        <v>0.21373513218419204</v>
      </c>
      <c r="N4" s="4">
        <v>0.37164970655463181</v>
      </c>
      <c r="O4" s="4">
        <v>0</v>
      </c>
    </row>
    <row r="5" spans="1:15">
      <c r="A5" s="2">
        <v>20</v>
      </c>
      <c r="B5" s="4">
        <v>2.9708103216949047</v>
      </c>
      <c r="C5" s="4">
        <v>12.864785172704297</v>
      </c>
      <c r="D5" s="4">
        <v>22.646510031514243</v>
      </c>
      <c r="E5" s="4">
        <v>0.87310056476021092</v>
      </c>
      <c r="F5" s="4">
        <v>0.30439327280102341</v>
      </c>
      <c r="G5" s="4">
        <v>25.614714967705698</v>
      </c>
      <c r="H5" s="4">
        <v>25.436612686823302</v>
      </c>
      <c r="I5" s="4">
        <v>0</v>
      </c>
      <c r="J5" s="4">
        <v>7.9024774563948945</v>
      </c>
      <c r="K5" s="4">
        <v>0.13424755842615996</v>
      </c>
      <c r="L5" s="4">
        <v>0</v>
      </c>
      <c r="M5" s="4">
        <v>0.38503541452151391</v>
      </c>
      <c r="N5" s="4">
        <v>0.86731255265374896</v>
      </c>
      <c r="O5" s="4">
        <v>0</v>
      </c>
    </row>
    <row r="6" spans="1:15">
      <c r="A6" s="2">
        <v>30</v>
      </c>
      <c r="B6" s="4">
        <v>1.7604884897736945</v>
      </c>
      <c r="C6" s="4">
        <v>12.344933465820583</v>
      </c>
      <c r="D6" s="4">
        <v>18.642922782918603</v>
      </c>
      <c r="E6" s="4">
        <v>1.0806622112998587</v>
      </c>
      <c r="F6" s="4">
        <v>0.51068441603591752</v>
      </c>
      <c r="G6" s="4">
        <v>26.136224520032929</v>
      </c>
      <c r="H6" s="4">
        <v>21.737108556631593</v>
      </c>
      <c r="I6" s="4">
        <v>0.92110938027892397</v>
      </c>
      <c r="J6" s="4">
        <v>13.932804970492461</v>
      </c>
      <c r="K6" s="4">
        <v>0.33743296870500639</v>
      </c>
      <c r="L6" s="4">
        <v>0</v>
      </c>
      <c r="M6" s="4">
        <v>0.72543546098799905</v>
      </c>
      <c r="N6" s="4">
        <v>1.8701927770224311</v>
      </c>
      <c r="O6" s="4">
        <v>0</v>
      </c>
    </row>
    <row r="7" spans="1:15">
      <c r="A7" s="2">
        <v>40</v>
      </c>
      <c r="B7" s="4">
        <v>1.6084961626664955</v>
      </c>
      <c r="C7" s="4">
        <v>11.676541716439765</v>
      </c>
      <c r="D7" s="4">
        <v>16.017198489340963</v>
      </c>
      <c r="E7" s="4">
        <v>1.2073471311700008</v>
      </c>
      <c r="F7" s="4">
        <v>0.6505328425114757</v>
      </c>
      <c r="G7" s="4">
        <v>26.090135899467814</v>
      </c>
      <c r="H7" s="4">
        <v>17.483124776630444</v>
      </c>
      <c r="I7" s="4">
        <v>1.3706779776696003</v>
      </c>
      <c r="J7" s="4">
        <v>18.918792158640045</v>
      </c>
      <c r="K7" s="4">
        <v>1.3706779776696003</v>
      </c>
      <c r="L7" s="4">
        <v>4.8229332915536299E-2</v>
      </c>
      <c r="M7" s="4">
        <v>0.95281930625744082</v>
      </c>
      <c r="N7" s="4">
        <v>2.6054262286208227</v>
      </c>
      <c r="O7" s="4">
        <v>0</v>
      </c>
    </row>
    <row r="8" spans="1:15">
      <c r="A8" s="2">
        <v>50</v>
      </c>
      <c r="B8" s="4">
        <v>1.4779763786798139</v>
      </c>
      <c r="C8" s="4">
        <v>11.425418101844208</v>
      </c>
      <c r="D8" s="4">
        <v>14.593569611823531</v>
      </c>
      <c r="E8" s="4">
        <v>1.3488278878197146</v>
      </c>
      <c r="F8" s="4">
        <v>0.73277996804602263</v>
      </c>
      <c r="G8" s="4">
        <v>26.448998849992584</v>
      </c>
      <c r="H8" s="4">
        <v>14.641609003075082</v>
      </c>
      <c r="I8" s="4">
        <v>1.6053585868619349</v>
      </c>
      <c r="J8" s="4">
        <v>22.674575182784025</v>
      </c>
      <c r="K8" s="4">
        <v>0.70761481187165809</v>
      </c>
      <c r="L8" s="4">
        <v>9.2476265357915324E-2</v>
      </c>
      <c r="M8" s="4">
        <v>1.1096802084003705</v>
      </c>
      <c r="N8" s="4">
        <v>3.1411151434431392</v>
      </c>
      <c r="O8" s="4">
        <v>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5DA5E-BFD3-4728-BB15-13F15533ECAE}">
  <dimension ref="A1:N19"/>
  <sheetViews>
    <sheetView workbookViewId="0">
      <selection activeCell="N30" sqref="N30"/>
    </sheetView>
  </sheetViews>
  <sheetFormatPr defaultRowHeight="12"/>
  <cols>
    <col min="1" max="1" width="21.5703125" customWidth="1"/>
    <col min="2" max="14" width="9.140625" style="3"/>
  </cols>
  <sheetData>
    <row r="1" spans="1:14" ht="16.5" thickBot="1">
      <c r="A1" s="9"/>
      <c r="B1" s="32" t="s">
        <v>31</v>
      </c>
      <c r="C1" s="33" t="s">
        <v>32</v>
      </c>
      <c r="D1" s="33" t="s">
        <v>51</v>
      </c>
      <c r="E1" s="33" t="s">
        <v>34</v>
      </c>
      <c r="F1" s="33" t="s">
        <v>35</v>
      </c>
      <c r="G1" s="33" t="s">
        <v>36</v>
      </c>
      <c r="H1" s="33" t="s">
        <v>37</v>
      </c>
      <c r="I1" s="33" t="s">
        <v>38</v>
      </c>
      <c r="J1" s="33" t="s">
        <v>39</v>
      </c>
      <c r="K1" s="33" t="s">
        <v>40</v>
      </c>
      <c r="L1" s="33" t="s">
        <v>41</v>
      </c>
      <c r="M1" s="33" t="s">
        <v>42</v>
      </c>
      <c r="N1" s="33" t="s">
        <v>43</v>
      </c>
    </row>
    <row r="2" spans="1:14" ht="19.5" customHeight="1" thickTop="1">
      <c r="A2" s="9" t="s">
        <v>98</v>
      </c>
      <c r="B2" s="34">
        <v>3.1440000000000001</v>
      </c>
      <c r="C2" s="35">
        <v>4.3239999999999998</v>
      </c>
      <c r="D2" s="35">
        <v>2.262</v>
      </c>
      <c r="E2" s="35">
        <v>0.35299999999999998</v>
      </c>
      <c r="F2" s="35">
        <v>11.907999999999999</v>
      </c>
      <c r="G2" s="35">
        <v>3.8479999999999999</v>
      </c>
      <c r="H2" s="35">
        <v>0.193</v>
      </c>
      <c r="I2" s="35">
        <v>57.536999999999999</v>
      </c>
      <c r="J2" s="35">
        <v>0.89100000000000001</v>
      </c>
      <c r="K2" s="35">
        <v>3.34</v>
      </c>
      <c r="L2" s="35">
        <v>0</v>
      </c>
      <c r="M2" s="35">
        <v>0.19</v>
      </c>
      <c r="N2" s="35">
        <v>0</v>
      </c>
    </row>
    <row r="3" spans="1:14" ht="15.75">
      <c r="A3" s="31" t="s">
        <v>96</v>
      </c>
      <c r="B3" s="34">
        <v>1.472</v>
      </c>
      <c r="C3" s="35">
        <v>2.2949999999999999</v>
      </c>
      <c r="D3" s="35">
        <v>1.929</v>
      </c>
      <c r="E3" s="35">
        <v>0.501</v>
      </c>
      <c r="F3" s="35">
        <v>9.1530000000000005</v>
      </c>
      <c r="G3" s="35">
        <v>5.46</v>
      </c>
      <c r="H3" s="35">
        <v>0.92100000000000004</v>
      </c>
      <c r="I3" s="35">
        <v>62.801000000000002</v>
      </c>
      <c r="J3" s="35">
        <v>0.35099999999999998</v>
      </c>
      <c r="K3" s="35">
        <v>4.5460000000000003</v>
      </c>
      <c r="L3" s="35">
        <v>0</v>
      </c>
      <c r="M3" s="35">
        <v>0.747</v>
      </c>
      <c r="N3" s="35">
        <v>0</v>
      </c>
    </row>
    <row r="4" spans="1:14" ht="15.75">
      <c r="A4" s="9" t="s">
        <v>99</v>
      </c>
      <c r="B4" s="34">
        <v>1.581</v>
      </c>
      <c r="C4" s="35">
        <v>2.0739999999999998</v>
      </c>
      <c r="D4" s="35">
        <v>1.9470000000000001</v>
      </c>
      <c r="E4" s="35">
        <v>0.57399999999999995</v>
      </c>
      <c r="F4" s="35">
        <v>9.3320000000000007</v>
      </c>
      <c r="G4" s="35">
        <v>6.5419999999999998</v>
      </c>
      <c r="H4" s="35">
        <v>1.1339999999999999</v>
      </c>
      <c r="I4" s="35">
        <v>64.417000000000002</v>
      </c>
      <c r="J4" s="35">
        <v>0.30199999999999999</v>
      </c>
      <c r="K4" s="35">
        <v>4.5709999999999997</v>
      </c>
      <c r="L4" s="35">
        <v>0</v>
      </c>
      <c r="M4" s="35">
        <v>0.77700000000000002</v>
      </c>
      <c r="N4" s="35">
        <v>0.161</v>
      </c>
    </row>
    <row r="5" spans="1:14" ht="15.75">
      <c r="A5" s="9" t="s">
        <v>97</v>
      </c>
      <c r="B5" s="34">
        <v>2.4790000000000001</v>
      </c>
      <c r="C5" s="35">
        <v>2.11</v>
      </c>
      <c r="D5" s="35">
        <v>5.8550000000000004</v>
      </c>
      <c r="E5" s="35">
        <v>0.26700000000000002</v>
      </c>
      <c r="F5" s="35">
        <v>14.489000000000001</v>
      </c>
      <c r="G5" s="35">
        <v>4.1879999999999997</v>
      </c>
      <c r="H5" s="35">
        <v>1.508</v>
      </c>
      <c r="I5" s="35">
        <v>64.257999999999996</v>
      </c>
      <c r="J5" s="35">
        <v>0</v>
      </c>
      <c r="K5" s="35">
        <v>2.605</v>
      </c>
      <c r="L5" s="35">
        <v>0</v>
      </c>
      <c r="M5" s="35">
        <v>0</v>
      </c>
      <c r="N5" s="35">
        <v>0</v>
      </c>
    </row>
    <row r="6" spans="1:14" ht="12" customHeight="1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18.75" customHeight="1">
      <c r="A7" s="9" t="s">
        <v>100</v>
      </c>
      <c r="B7" s="34">
        <v>3.8639999999999999</v>
      </c>
      <c r="C7" s="35">
        <v>4.58</v>
      </c>
      <c r="D7" s="35">
        <v>3.944</v>
      </c>
      <c r="E7" s="35">
        <v>0.61799999999999999</v>
      </c>
      <c r="F7" s="35">
        <v>15.23</v>
      </c>
      <c r="G7" s="35">
        <v>6.3559999999999999</v>
      </c>
      <c r="H7" s="35">
        <v>0.218</v>
      </c>
      <c r="I7" s="35">
        <v>58.587000000000003</v>
      </c>
      <c r="J7" s="35">
        <v>0.81799999999999995</v>
      </c>
      <c r="K7" s="35">
        <v>2.83</v>
      </c>
      <c r="L7" s="35">
        <v>0.20799999999999999</v>
      </c>
      <c r="M7" s="35">
        <v>0</v>
      </c>
      <c r="N7" s="35">
        <v>0.11600000000000001</v>
      </c>
    </row>
    <row r="8" spans="1:14" ht="15.75">
      <c r="A8" s="31" t="s">
        <v>96</v>
      </c>
      <c r="B8" s="34">
        <v>3.3780000000000001</v>
      </c>
      <c r="C8" s="35">
        <v>3.2389999999999999</v>
      </c>
      <c r="D8" s="35">
        <v>3.403</v>
      </c>
      <c r="E8" s="35">
        <v>0.59199999999999997</v>
      </c>
      <c r="F8" s="35">
        <v>13.256</v>
      </c>
      <c r="G8" s="35">
        <v>5.2709999999999999</v>
      </c>
      <c r="H8" s="35">
        <v>0.34399999999999997</v>
      </c>
      <c r="I8" s="35">
        <v>62.387999999999998</v>
      </c>
      <c r="J8" s="35">
        <v>0.91800000000000004</v>
      </c>
      <c r="K8" s="35">
        <v>3.6859999999999999</v>
      </c>
      <c r="L8" s="35">
        <v>9.4E-2</v>
      </c>
      <c r="M8" s="35">
        <v>0.24199999999999999</v>
      </c>
      <c r="N8" s="35">
        <v>0.14099999999999999</v>
      </c>
    </row>
    <row r="9" spans="1:14" ht="15.75">
      <c r="A9" s="9" t="s">
        <v>101</v>
      </c>
      <c r="B9" s="34">
        <v>3.806</v>
      </c>
      <c r="C9" s="35">
        <v>3.9009999999999998</v>
      </c>
      <c r="D9" s="35">
        <v>3.3530000000000002</v>
      </c>
      <c r="E9" s="35">
        <v>0.874</v>
      </c>
      <c r="F9" s="35">
        <v>12.196999999999999</v>
      </c>
      <c r="G9" s="35">
        <v>6.625</v>
      </c>
      <c r="H9" s="35">
        <v>0.47099999999999997</v>
      </c>
      <c r="I9" s="35">
        <v>64.055000000000007</v>
      </c>
      <c r="J9" s="35">
        <v>0.97499999999999998</v>
      </c>
      <c r="K9" s="35">
        <v>3.2429999999999999</v>
      </c>
      <c r="L9" s="35">
        <v>0</v>
      </c>
      <c r="M9" s="35">
        <v>0.313</v>
      </c>
      <c r="N9" s="35">
        <v>0.187</v>
      </c>
    </row>
    <row r="10" spans="1:14" ht="12" customHeight="1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8.75" customHeight="1">
      <c r="A11" s="9" t="s">
        <v>102</v>
      </c>
      <c r="B11" s="34">
        <v>4.1840000000000002</v>
      </c>
      <c r="C11" s="35">
        <v>4.9340000000000002</v>
      </c>
      <c r="D11" s="35">
        <v>3.1619999999999999</v>
      </c>
      <c r="E11" s="35">
        <v>1.024</v>
      </c>
      <c r="F11" s="35">
        <v>11.664</v>
      </c>
      <c r="G11" s="35">
        <v>7.1139999999999999</v>
      </c>
      <c r="H11" s="35">
        <v>0.34699999999999998</v>
      </c>
      <c r="I11" s="35">
        <v>59.923999999999999</v>
      </c>
      <c r="J11" s="35">
        <v>1.284</v>
      </c>
      <c r="K11" s="35">
        <v>2.3180000000000001</v>
      </c>
      <c r="L11" s="35">
        <v>0</v>
      </c>
      <c r="M11" s="35">
        <v>0.21199999999999999</v>
      </c>
      <c r="N11" s="35">
        <v>0.123</v>
      </c>
    </row>
    <row r="12" spans="1:14" ht="15.75">
      <c r="A12" s="31" t="s">
        <v>96</v>
      </c>
      <c r="B12" s="34">
        <v>3.65</v>
      </c>
      <c r="C12" s="35">
        <v>3.9849999999999999</v>
      </c>
      <c r="D12" s="35">
        <v>3.496</v>
      </c>
      <c r="E12" s="35">
        <v>0.70699999999999996</v>
      </c>
      <c r="F12" s="35">
        <v>13.27</v>
      </c>
      <c r="G12" s="35">
        <v>6.109</v>
      </c>
      <c r="H12" s="35">
        <v>0.29299999999999998</v>
      </c>
      <c r="I12" s="35">
        <v>62.302</v>
      </c>
      <c r="J12" s="35">
        <v>0.95199999999999996</v>
      </c>
      <c r="K12" s="35">
        <v>2.782</v>
      </c>
      <c r="L12" s="35">
        <v>0</v>
      </c>
      <c r="M12" s="35">
        <v>0.156</v>
      </c>
      <c r="N12" s="35">
        <v>0.104</v>
      </c>
    </row>
    <row r="13" spans="1:14" ht="15.75">
      <c r="A13" s="9" t="s">
        <v>103</v>
      </c>
      <c r="B13" s="34">
        <v>3.0259999999999998</v>
      </c>
      <c r="C13" s="35">
        <v>2.677</v>
      </c>
      <c r="D13" s="35">
        <v>3.4740000000000002</v>
      </c>
      <c r="E13" s="35">
        <v>0.55300000000000005</v>
      </c>
      <c r="F13" s="35">
        <v>13.659000000000001</v>
      </c>
      <c r="G13" s="35">
        <v>5.5549999999999997</v>
      </c>
      <c r="H13" s="35">
        <v>0.41499999999999998</v>
      </c>
      <c r="I13" s="35">
        <v>63.966999999999999</v>
      </c>
      <c r="J13" s="35">
        <v>0.61199999999999999</v>
      </c>
      <c r="K13" s="35">
        <v>3.9950000000000001</v>
      </c>
      <c r="L13" s="35">
        <v>0</v>
      </c>
      <c r="M13" s="35">
        <v>0.16</v>
      </c>
      <c r="N13" s="35">
        <v>0.13500000000000001</v>
      </c>
    </row>
    <row r="14" spans="1:14" ht="12" customHeight="1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ht="18.75" customHeight="1">
      <c r="A15" s="9" t="s">
        <v>104</v>
      </c>
      <c r="B15" s="34">
        <v>3.2629999999999999</v>
      </c>
      <c r="C15" s="35">
        <v>3.6030000000000002</v>
      </c>
      <c r="D15" s="35">
        <v>3.62</v>
      </c>
      <c r="E15" s="35">
        <v>0.60399999999999998</v>
      </c>
      <c r="F15" s="35">
        <v>12.694000000000001</v>
      </c>
      <c r="G15" s="35">
        <v>3.9870000000000001</v>
      </c>
      <c r="H15" s="35">
        <v>1.591</v>
      </c>
      <c r="I15" s="35">
        <v>61.725999999999999</v>
      </c>
      <c r="J15" s="35">
        <v>0.67300000000000004</v>
      </c>
      <c r="K15" s="35">
        <v>3.653</v>
      </c>
      <c r="L15" s="35">
        <v>0</v>
      </c>
      <c r="M15" s="35">
        <v>0</v>
      </c>
      <c r="N15" s="35">
        <v>0</v>
      </c>
    </row>
    <row r="16" spans="1:14" ht="15.75">
      <c r="A16" s="31" t="s">
        <v>106</v>
      </c>
      <c r="B16" s="34">
        <v>2.3340000000000001</v>
      </c>
      <c r="C16" s="35">
        <v>1.7170000000000001</v>
      </c>
      <c r="D16" s="35">
        <v>3.395</v>
      </c>
      <c r="E16" s="35">
        <v>0.252</v>
      </c>
      <c r="F16" s="35">
        <v>12.827</v>
      </c>
      <c r="G16" s="35">
        <v>2.839</v>
      </c>
      <c r="H16" s="35">
        <v>1.651</v>
      </c>
      <c r="I16" s="35">
        <v>63.662999999999997</v>
      </c>
      <c r="J16" s="35">
        <v>0.26300000000000001</v>
      </c>
      <c r="K16" s="35">
        <v>5.7380000000000004</v>
      </c>
      <c r="L16" s="35">
        <v>0.14199999999999999</v>
      </c>
      <c r="M16" s="35">
        <v>0</v>
      </c>
      <c r="N16" s="35">
        <v>0.23300000000000001</v>
      </c>
    </row>
    <row r="17" spans="1:14" ht="15.75">
      <c r="A17" s="9" t="s">
        <v>105</v>
      </c>
      <c r="B17" s="34">
        <v>2.851</v>
      </c>
      <c r="C17" s="35">
        <v>2.629</v>
      </c>
      <c r="D17" s="35">
        <v>3.879</v>
      </c>
      <c r="E17" s="35">
        <v>0.29299999999999998</v>
      </c>
      <c r="F17" s="35">
        <v>14.375999999999999</v>
      </c>
      <c r="G17" s="35">
        <v>2.69</v>
      </c>
      <c r="H17" s="35">
        <v>1.4590000000000001</v>
      </c>
      <c r="I17" s="35">
        <v>61.98</v>
      </c>
      <c r="J17" s="35">
        <v>0.53400000000000003</v>
      </c>
      <c r="K17" s="35">
        <v>4.7290000000000001</v>
      </c>
      <c r="L17" s="35">
        <v>0.154</v>
      </c>
      <c r="M17" s="35">
        <v>0</v>
      </c>
      <c r="N17" s="35">
        <v>0.13200000000000001</v>
      </c>
    </row>
    <row r="18" spans="1:14" ht="12" customHeight="1">
      <c r="A18" s="36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8.75" customHeight="1">
      <c r="A19" s="31" t="s">
        <v>106</v>
      </c>
      <c r="B19" s="15">
        <v>3.7309999999999999</v>
      </c>
      <c r="C19" s="15">
        <v>3.9209999999999998</v>
      </c>
      <c r="D19" s="15">
        <v>3.3479999999999999</v>
      </c>
      <c r="E19" s="15">
        <v>0.76700000000000002</v>
      </c>
      <c r="F19" s="15">
        <v>12.224</v>
      </c>
      <c r="G19" s="15">
        <v>6.3319999999999999</v>
      </c>
      <c r="H19" s="15">
        <v>0.374</v>
      </c>
      <c r="I19" s="15">
        <v>61.085000000000001</v>
      </c>
      <c r="J19" s="15">
        <v>0.94099999999999995</v>
      </c>
      <c r="K19" s="15">
        <v>2.9750000000000001</v>
      </c>
      <c r="L19" s="15">
        <v>0</v>
      </c>
      <c r="M19" s="15">
        <v>0.251</v>
      </c>
      <c r="N19" s="15">
        <v>0.13400000000000001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Fig.2 a</vt:lpstr>
      <vt:lpstr>Fig.2 d,e</vt:lpstr>
      <vt:lpstr>Fig. 3 b,c,d,e</vt:lpstr>
      <vt:lpstr>Fig. 5 a</vt:lpstr>
      <vt:lpstr>Fig. 5 b</vt:lpstr>
      <vt:lpstr>Ext. Fig. 1 b</vt:lpstr>
      <vt:lpstr>Ext .Fig. 2 b</vt:lpstr>
      <vt:lpstr>Ext. Fig. 3</vt:lpstr>
      <vt:lpstr>Sup. Fig.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信一</dc:creator>
  <cp:lastModifiedBy>橋本 信一</cp:lastModifiedBy>
  <dcterms:created xsi:type="dcterms:W3CDTF">2026-04-30T05:01:16Z</dcterms:created>
  <dcterms:modified xsi:type="dcterms:W3CDTF">2026-05-01T01:06:03Z</dcterms:modified>
</cp:coreProperties>
</file>