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EIS\VES\02_METHODOLOGY\Publications\Supplementary\"/>
    </mc:Choice>
  </mc:AlternateContent>
  <xr:revisionPtr revIDLastSave="0" documentId="8_{B7A340B7-BFF8-44D8-9CB7-A5B60346E8C7}" xr6:coauthVersionLast="47" xr6:coauthVersionMax="47" xr10:uidLastSave="{00000000-0000-0000-0000-000000000000}"/>
  <bookViews>
    <workbookView xWindow="17565" yWindow="4695" windowWidth="15090" windowHeight="10650" tabRatio="500" firstSheet="4" activeTab="9" xr2:uid="{00000000-000D-0000-FFFF-FFFF00000000}"/>
  </bookViews>
  <sheets>
    <sheet name="1_Sources" sheetId="1" r:id="rId1"/>
    <sheet name="2_Arms" sheetId="2" r:id="rId2"/>
    <sheet name="3_Outcomes" sheetId="3" r:id="rId3"/>
    <sheet name="4_Instruments" sheetId="4" r:id="rId4"/>
    <sheet name="5_Adverse_Events" sheetId="5" r:id="rId5"/>
    <sheet name="6_Claims" sheetId="6" r:id="rId6"/>
    <sheet name="7_Verification" sheetId="7" r:id="rId7"/>
    <sheet name="8_ROB_Features" sheetId="8" r:id="rId8"/>
    <sheet name="9_Stage3_Summary" sheetId="9" r:id="rId9"/>
    <sheet name="10_Data_Dictionar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0" i="9" l="1"/>
  <c r="B39" i="9"/>
  <c r="B38" i="9"/>
  <c r="B37" i="9"/>
  <c r="B34" i="9"/>
  <c r="B33" i="9"/>
  <c r="B32" i="9"/>
  <c r="B31" i="9"/>
  <c r="B30" i="9"/>
  <c r="B29" i="9"/>
  <c r="B25" i="9"/>
  <c r="B24" i="9"/>
  <c r="B23" i="9"/>
  <c r="B26" i="9" s="1"/>
  <c r="B20" i="9"/>
  <c r="B19" i="9"/>
  <c r="B18" i="9"/>
  <c r="B17" i="9"/>
  <c r="B16" i="9"/>
  <c r="B13" i="9"/>
  <c r="B12" i="9"/>
  <c r="B11" i="9"/>
  <c r="B10" i="9"/>
  <c r="B9" i="9"/>
  <c r="B8" i="9"/>
</calcChain>
</file>

<file path=xl/sharedStrings.xml><?xml version="1.0" encoding="utf-8"?>
<sst xmlns="http://schemas.openxmlformats.org/spreadsheetml/2006/main" count="1235" uniqueCount="454">
  <si>
    <t>Tab</t>
  </si>
  <si>
    <t>Column</t>
  </si>
  <si>
    <t>Field_Name</t>
  </si>
  <si>
    <t>Data_Type</t>
  </si>
  <si>
    <t>Required</t>
  </si>
  <si>
    <t>Valid_Values</t>
  </si>
  <si>
    <t>Description</t>
  </si>
  <si>
    <t>1_Sources</t>
  </si>
  <si>
    <t>A</t>
  </si>
  <si>
    <t>ref_id</t>
  </si>
  <si>
    <t>Integer</t>
  </si>
  <si>
    <t>Yes</t>
  </si>
  <si>
    <t>Sequential integer</t>
  </si>
  <si>
    <t>Unique source identifier; foreign key for all related tabs. Assigned from source inventory; never changed after assignment.</t>
  </si>
  <si>
    <t>B</t>
  </si>
  <si>
    <t>PMID</t>
  </si>
  <si>
    <t>Text</t>
  </si>
  <si>
    <t>Yes*</t>
  </si>
  <si>
    <t>8-digit numeric string</t>
  </si>
  <si>
    <t>PubMed identifier. *N/A for grey literature, package inserts, textbooks; leave blank and note in Notes column. All AI-generated PMIDs require investigator verification before workbook entry.</t>
  </si>
  <si>
    <t>C</t>
  </si>
  <si>
    <t>PMID_Verified</t>
  </si>
  <si>
    <t>Dropdown</t>
  </si>
  <si>
    <t>Yes / No / Pending</t>
  </si>
  <si>
    <t>INVESTIGATOR: Confirmed PMID resolves to correct article via PubMed lookup. Must be Yes before source data is used in synopsis generation.</t>
  </si>
  <si>
    <t>D</t>
  </si>
  <si>
    <t>First_Author</t>
  </si>
  <si>
    <t>Surname only</t>
  </si>
  <si>
    <t>First author surname as it appears in the source citation. Use NLM format.</t>
  </si>
  <si>
    <t>E</t>
  </si>
  <si>
    <t>Year</t>
  </si>
  <si>
    <t>4-digit year</t>
  </si>
  <si>
    <t>Publication year.</t>
  </si>
  <si>
    <t>F</t>
  </si>
  <si>
    <t>Title</t>
  </si>
  <si>
    <t>Free text</t>
  </si>
  <si>
    <t>Full article title as published.</t>
  </si>
  <si>
    <t>G</t>
  </si>
  <si>
    <t>Journal</t>
  </si>
  <si>
    <t>Journal name; abbreviated per NLM standard if known.</t>
  </si>
  <si>
    <t>H</t>
  </si>
  <si>
    <t>Evidence_Level</t>
  </si>
  <si>
    <t>I / II / III / IV / V</t>
  </si>
  <si>
    <t>Modified SORT level per Methods Manual §5. I=SR/MA of controlled studies; II=individual controlled studies; III=observational with comparison groups; IV=descriptive/expert opinion; V=cross-species extrapolation/in vitro. Proposed by AI; confirmed by investigator.</t>
  </si>
  <si>
    <t>I</t>
  </si>
  <si>
    <t>Study_Design</t>
  </si>
  <si>
    <t>RCT / Prospective_cohort / Retrospective_cohort / Case_control / Case_series / Cross_sectional / SR_MA / CPG / Case_report / Expert_opinion / In_vitro / Other</t>
  </si>
  <si>
    <t>Primary study design per §5.6. Used as ROB surrogate; determines extraction tier.</t>
  </si>
  <si>
    <t>J</t>
  </si>
  <si>
    <t>Total_N</t>
  </si>
  <si>
    <t>Positive integer</t>
  </si>
  <si>
    <t>Total enrolled sample size across all arms. *Enter 0 for case reports; N/A for review articles.</t>
  </si>
  <si>
    <t>K</t>
  </si>
  <si>
    <t>Setting</t>
  </si>
  <si>
    <t>University / Private_practice / Multi_center / Not_reported</t>
  </si>
  <si>
    <t>Clinical setting. *N/A for laboratory or in vitro studies.</t>
  </si>
  <si>
    <t>L</t>
  </si>
  <si>
    <t>Country</t>
  </si>
  <si>
    <t>Country name or Not_reported</t>
  </si>
  <si>
    <t>Country of study conduct as reported.</t>
  </si>
  <si>
    <t>M</t>
  </si>
  <si>
    <t>Funding_Source</t>
  </si>
  <si>
    <t>Free text or Not_reported</t>
  </si>
  <si>
    <t>Funding source as stated in the source; Not_reported if absent.</t>
  </si>
  <si>
    <t>N</t>
  </si>
  <si>
    <t>COI_Reported</t>
  </si>
  <si>
    <t>Yes / No / Not_reported</t>
  </si>
  <si>
    <t>Whether conflict of interest was disclosed in the source publication.</t>
  </si>
  <si>
    <t>O</t>
  </si>
  <si>
    <t>Population_Species</t>
  </si>
  <si>
    <t>Canine / Feline / Equine / Bovine / Mixed / Human / Other</t>
  </si>
  <si>
    <t>Target species of enrolled subjects.</t>
  </si>
  <si>
    <t>P</t>
  </si>
  <si>
    <t>Population_Breed</t>
  </si>
  <si>
    <t>No</t>
  </si>
  <si>
    <t>Free text or Not_specified</t>
  </si>
  <si>
    <t>Breed(s) enrolled if specified; Not_specified if not reported.</t>
  </si>
  <si>
    <t>Q</t>
  </si>
  <si>
    <t>Population_Age_Range</t>
  </si>
  <si>
    <t>Age range as reported (e.g., 1-8 years); Not_reported if absent.</t>
  </si>
  <si>
    <t>R</t>
  </si>
  <si>
    <t>Disease_Definition</t>
  </si>
  <si>
    <t>How the target condition was defined for enrollment. Accepted as written per §14.7 population acceptance rule; do not infer from introduction.</t>
  </si>
  <si>
    <t>S</t>
  </si>
  <si>
    <t>Severity_at_Enrollment</t>
  </si>
  <si>
    <t>Severity criteria at enrollment if reported; Not_reported if absent.</t>
  </si>
  <si>
    <t>T</t>
  </si>
  <si>
    <t>Inclusion_Criteria</t>
  </si>
  <si>
    <t>Stated inclusion criteria from Methods section; accepted as written per §14.7.</t>
  </si>
  <si>
    <t>U</t>
  </si>
  <si>
    <t>Exclusion_Criteria</t>
  </si>
  <si>
    <t>Stated exclusion criteria from Methods section; Not_reported if absent.</t>
  </si>
  <si>
    <t>V</t>
  </si>
  <si>
    <t>Concurrent_Conditions</t>
  </si>
  <si>
    <t>Co-morbidities permitted or excluded; Not_reported if absent.</t>
  </si>
  <si>
    <t>W</t>
  </si>
  <si>
    <t>Concurrent_Treatments</t>
  </si>
  <si>
    <t>Concurrent treatments permitted or prohibited; Not_reported if absent.</t>
  </si>
  <si>
    <t>X</t>
  </si>
  <si>
    <t>Washout_Period</t>
  </si>
  <si>
    <t>Free text or Not_applicable</t>
  </si>
  <si>
    <t>Washout period if applicable; Not_applicable if crossover design not used.</t>
  </si>
  <si>
    <t>Y</t>
  </si>
  <si>
    <t>Extraction_Method</t>
  </si>
  <si>
    <t>Full_text / Abstract_only</t>
  </si>
  <si>
    <t>Per Methods Manual §15 Principle 4a. Full_text if PDF in local inventory or freely available online. Abstract_only if paywalled and not in inventory. Claims unsupportable by abstract are excluded from that source's contribution; source itself remains included. Abstract-only sources flagged amber in Tab 6.</t>
  </si>
  <si>
    <t>Z</t>
  </si>
  <si>
    <t>Extraction_Date</t>
  </si>
  <si>
    <t>Date</t>
  </si>
  <si>
    <t>YYYY-MM-DD</t>
  </si>
  <si>
    <t>Date extraction session was performed.</t>
  </si>
  <si>
    <t>AA</t>
  </si>
  <si>
    <t>Extracted_By</t>
  </si>
  <si>
    <t>AI_assisted / Investigator</t>
  </si>
  <si>
    <t>Who performed the extraction. AI_assisted = Claude + investigator review; Investigator = investigator-only.</t>
  </si>
  <si>
    <t>AB</t>
  </si>
  <si>
    <t>Verification_Status</t>
  </si>
  <si>
    <t>DRAFT / Verified / Failed</t>
  </si>
  <si>
    <t>INVESTIGATOR: Overall status. DRAFT = extraction complete, not yet reviewed. Verified = investigator review complete. Failed = one or more critical errors; re-extraction required.</t>
  </si>
  <si>
    <t>AC</t>
  </si>
  <si>
    <t>Notes</t>
  </si>
  <si>
    <t>QC flags, open questions, FLAG codes (FLAG-RECURRENT etc.), author contact status, paywall notes.</t>
  </si>
  <si>
    <t>2_Arms</t>
  </si>
  <si>
    <t>FK → 1_Sources</t>
  </si>
  <si>
    <t>Foreign key linking arm to source study.</t>
  </si>
  <si>
    <t>Arm_Number</t>
  </si>
  <si>
    <t>1, 2, 3...</t>
  </si>
  <si>
    <t>Sequential integer within study. ref_id + Arm_Number is the composite key for this tab.</t>
  </si>
  <si>
    <t>Arm_Name</t>
  </si>
  <si>
    <t>Descriptive arm name as reported (e.g., Enrofloxacin topical, Saline control).</t>
  </si>
  <si>
    <t>Arm_Type</t>
  </si>
  <si>
    <t>Treatment / Placebo / Active_comparator / Vehicle_control / Sham / Historical_control</t>
  </si>
  <si>
    <t>Classification of arm role in the study design.</t>
  </si>
  <si>
    <t>N_Enrolled</t>
  </si>
  <si>
    <t>Number of subjects enrolled in this arm.</t>
  </si>
  <si>
    <t>N_Completed</t>
  </si>
  <si>
    <t>Positive integer or Not_reported</t>
  </si>
  <si>
    <t>Number completing the study period. *Not_reported if not stated.</t>
  </si>
  <si>
    <t>N_Dropout</t>
  </si>
  <si>
    <t>Non-negative integer or Not_reported</t>
  </si>
  <si>
    <t>Number who dropped out; 0 if none; Not_reported if absent.</t>
  </si>
  <si>
    <t>Dropout_Reasons</t>
  </si>
  <si>
    <t>Reasons for dropout as reported; Not_reported if absent.</t>
  </si>
  <si>
    <t>Agent</t>
  </si>
  <si>
    <t>VCV preferred term</t>
  </si>
  <si>
    <t>Drug or intervention name using VCV preferred term. *N/A for placebo/control arms; enter Placebo or Vehicle_control.</t>
  </si>
  <si>
    <t>Dose_Value</t>
  </si>
  <si>
    <t>Numeric</t>
  </si>
  <si>
    <t>Conditional</t>
  </si>
  <si>
    <t>Positive number</t>
  </si>
  <si>
    <t>Numeric dose value only (no units). Required if Agent is a drug.</t>
  </si>
  <si>
    <t>Dose_Unit</t>
  </si>
  <si>
    <t>mg/kg / mg / mL / drops / IU / Other</t>
  </si>
  <si>
    <t>Dose unit. Required if Dose_Value is populated.</t>
  </si>
  <si>
    <t>Route</t>
  </si>
  <si>
    <t>Topical / Oral / IM / IV / SC / Otic / Ophthalmic / Other</t>
  </si>
  <si>
    <t>Route of administration. Required if Agent is a drug.</t>
  </si>
  <si>
    <t>Frequency</t>
  </si>
  <si>
    <t>SID / BID / TID / QID / PRN / Weekly / Other</t>
  </si>
  <si>
    <t>Dosing frequency. Required if Agent is a drug.</t>
  </si>
  <si>
    <t>Duration_Value</t>
  </si>
  <si>
    <t>Treatment duration numeric value only (no units). Required if a defined treatment period.</t>
  </si>
  <si>
    <t>Duration_Unit</t>
  </si>
  <si>
    <t>Days / Weeks / Months</t>
  </si>
  <si>
    <t>Duration unit. Required if Duration_Value is populated.</t>
  </si>
  <si>
    <t>Formulation</t>
  </si>
  <si>
    <t>Formulation description if reported (e.g., otic suspension, 1% cream). Note if compounded.</t>
  </si>
  <si>
    <t>Manufacturer</t>
  </si>
  <si>
    <t>Manufacturer or compounding pharmacy if reported.</t>
  </si>
  <si>
    <t>Blinding</t>
  </si>
  <si>
    <t>Double_blind / Single_blind / Open_label / Not_reported</t>
  </si>
  <si>
    <t>Blinding status for this arm.</t>
  </si>
  <si>
    <t>Randomization_Method</t>
  </si>
  <si>
    <t>Randomization method as reported (e.g., computer-generated, block randomization); Not_reported if absent.</t>
  </si>
  <si>
    <t>Allocation_Concealment</t>
  </si>
  <si>
    <t>Adequate / Inadequate / Unclear / Not_reported</t>
  </si>
  <si>
    <t>Whether allocation was concealed from enrolling clinician prior to assignment.</t>
  </si>
  <si>
    <t>Additional arm-level notes; dose verification flags.</t>
  </si>
  <si>
    <t>contribution_type</t>
  </si>
  <si>
    <t>M / I / M-I</t>
  </si>
  <si>
    <t>M/I classification per §23.5 Methods Manual V3.21.0. M = Mandatory: deterministic, script-executable, investigator verifies output accuracy. I = Investigator: judgment-dependent, investigator-only decision. M-I = Boundary case requiring explicit investigator resolution. Maps to Track A (M) and Track B (I) per §19.8.</t>
  </si>
  <si>
    <t>3_Outcomes</t>
  </si>
  <si>
    <t>Foreign key linking outcome to source study.</t>
  </si>
  <si>
    <t>Outcome_ID</t>
  </si>
  <si>
    <t>OUT-NNN</t>
  </si>
  <si>
    <t>Unique outcome identifier within condition (e.g., OUT-001). Sequential across all sources.</t>
  </si>
  <si>
    <t>Outcome_Type</t>
  </si>
  <si>
    <t>Primary / Secondary / Exploratory / Adverse_event / Microbiological / Cytological</t>
  </si>
  <si>
    <t>Classification of outcome role in the study.</t>
  </si>
  <si>
    <t>Outcome_Name</t>
  </si>
  <si>
    <t>Outcome name using VCV preferred term where available; free text otherwise.</t>
  </si>
  <si>
    <t>Instrument_Name</t>
  </si>
  <si>
    <t>FK → 4_Instruments</t>
  </si>
  <si>
    <t>Validated instrument name. *Required if a validated instrument was used; Not_applicable otherwise.</t>
  </si>
  <si>
    <t>Timepoint</t>
  </si>
  <si>
    <t>Free text (e.g., Day 21, Week 4, Final)</t>
  </si>
  <si>
    <t>Assessment timepoint as reported.</t>
  </si>
  <si>
    <t>FK → 2_Arms.Arm_Number</t>
  </si>
  <si>
    <t>Links outcome data to the arm from which it was measured.</t>
  </si>
  <si>
    <t>FK → 2_Arms.Arm_Name</t>
  </si>
  <si>
    <t>Arm name (denormalized from Tab 2 for readability).</t>
  </si>
  <si>
    <t>N_Analyzed</t>
  </si>
  <si>
    <t>Number of subjects analyzed for this outcome at this timepoint. *Not_reported if absent.</t>
  </si>
  <si>
    <t>Baseline_Mean</t>
  </si>
  <si>
    <t>Number</t>
  </si>
  <si>
    <t>Baseline mean value. Required for continuous outcomes if reported.</t>
  </si>
  <si>
    <t>Baseline_SD</t>
  </si>
  <si>
    <t>Baseline standard deviation. CRITICAL: Must not exceed mathematical maximum SD for bounded scales: MaxSD = (Score_Range_Max - Score_Range_Min) / 2. Flag as QC error (QC-XXX) if exceeded. See §4_Instruments Score_Range columns.</t>
  </si>
  <si>
    <t>Endpoint_Mean</t>
  </si>
  <si>
    <t>Endpoint mean value. Required for continuous outcomes if reported.</t>
  </si>
  <si>
    <t>Endpoint_SD</t>
  </si>
  <si>
    <t>Endpoint standard deviation. Same bounded-scale SD rule as Baseline_SD applies.</t>
  </si>
  <si>
    <t>Change_Value</t>
  </si>
  <si>
    <t>Mean change from baseline. Calculated or directly reported; note source of value in Notes.</t>
  </si>
  <si>
    <t>Pct_Change</t>
  </si>
  <si>
    <t>Decimal (e.g., 0.47 for 47%)</t>
  </si>
  <si>
    <t>Percent change from baseline. Enter as decimal proportion.</t>
  </si>
  <si>
    <t>Comparison_Arms</t>
  </si>
  <si>
    <t>Free text (e.g., Arm 1 vs Arm 2)</t>
  </si>
  <si>
    <t>Arms being compared. Required for between-group effect estimates.</t>
  </si>
  <si>
    <t>Effect_Estimate_Type</t>
  </si>
  <si>
    <t>MD / SMD / RR / OR / HR / RD / Other</t>
  </si>
  <si>
    <t>Type of effect estimate. Required for between-group comparisons.</t>
  </si>
  <si>
    <t>Effect_Estimate_Value</t>
  </si>
  <si>
    <t>Numeric value of the effect estimate.</t>
  </si>
  <si>
    <t>CI_Lower</t>
  </si>
  <si>
    <t>Lower bound of 95% confidence interval.</t>
  </si>
  <si>
    <t>CI_Upper</t>
  </si>
  <si>
    <t>Upper bound of 95% confidence interval.</t>
  </si>
  <si>
    <t>P_Value</t>
  </si>
  <si>
    <t>0.000-1.000 or &lt;0.001</t>
  </si>
  <si>
    <t>P-value as reported by authors. Use &lt;0.001 if below reporting threshold. Do not calculate if not reported.</t>
  </si>
  <si>
    <t>Stat_Significant</t>
  </si>
  <si>
    <t>Statistical significance per author's pre-specified threshold. Not_reported if threshold not defined.</t>
  </si>
  <si>
    <t>Analysis_Type</t>
  </si>
  <si>
    <t>ITT / PP / Per_protocol / Not_reported</t>
  </si>
  <si>
    <t>Analysis population type. ITT preferred; PP analysis inflates treatment effects.</t>
  </si>
  <si>
    <t>QC flags, calculation notes, abstract-only limitations. NOTE: Meta-analysis columns (Meta_Analysis_Group, Effect_Measure, Effect_Size, Effect_Size_SE, Pooling_Notes) are deferred additions; will be added when investigator-generated pooling threshold is reached per §33.4 Methods Manual.</t>
  </si>
  <si>
    <t>4_Instruments</t>
  </si>
  <si>
    <t>Unique name</t>
  </si>
  <si>
    <t>Full instrument name as used in the source. Becomes VCV preferred term upon addition.</t>
  </si>
  <si>
    <t>Abbreviation</t>
  </si>
  <si>
    <t>Uppercase abbreviation</t>
  </si>
  <si>
    <t>Standard abbreviation (e.g., OTIS-3, PVAS, CADESI). *Enter None if no standard abbreviation.</t>
  </si>
  <si>
    <t>What_It_Measures</t>
  </si>
  <si>
    <t>Clinical construct measured (e.g., Otic inflammation severity, Owner-reported pruritus).</t>
  </si>
  <si>
    <t>Components_Subscales</t>
  </si>
  <si>
    <t>Component items or subscales; Not_applicable for single-item instruments.</t>
  </si>
  <si>
    <t>Score_Range_Min</t>
  </si>
  <si>
    <t>Minimum possible score. Used with Score_Range_Max for SD boundary validation in Tab 3.</t>
  </si>
  <si>
    <t>Score_Range_Max</t>
  </si>
  <si>
    <t>Maximum possible score. MaxSD = (Score_Range_Max - Score_Range_Min) / 2. Any SD in Tab 3 Cols K or M exceeding this value is a publication error.</t>
  </si>
  <si>
    <t>Direction</t>
  </si>
  <si>
    <t>Higher_worse / Higher_better</t>
  </si>
  <si>
    <t>Score direction. Critical for interpreting whether a mean change represents improvement or worsening.</t>
  </si>
  <si>
    <t>MCID</t>
  </si>
  <si>
    <t>Positive number or Not_established</t>
  </si>
  <si>
    <t>Minimal clinically important difference if published. Not_established if no published MCID.</t>
  </si>
  <si>
    <t>Validated</t>
  </si>
  <si>
    <t>Yes / No / Partially</t>
  </si>
  <si>
    <t>Whether instrument has published psychometric validation in the target species.</t>
  </si>
  <si>
    <t>Validation_Citation</t>
  </si>
  <si>
    <t>PMID or full citation</t>
  </si>
  <si>
    <t>Source for validation data. Required if Validated = Yes or Partially.</t>
  </si>
  <si>
    <t>Assessor_Type</t>
  </si>
  <si>
    <t>Clinician / Owner / Blinded_assessor / Microbiologist / Cytologist / Other</t>
  </si>
  <si>
    <t>Who performs the assessment. Clinician-assessed without blinding carries detection bias risk.</t>
  </si>
  <si>
    <t>First_Used_In</t>
  </si>
  <si>
    <t>ref_id (e.g., ref_3)</t>
  </si>
  <si>
    <t>First source in this condition's extraction queue that uses this instrument.</t>
  </si>
  <si>
    <t>VCV_Term_ID</t>
  </si>
  <si>
    <t>VCV term_id string</t>
  </si>
  <si>
    <t>Cross-reference to VCV_Master.json term_id. Added after VCV entry is created.</t>
  </si>
  <si>
    <t>Additional notes; inter-rater reliability data if reported.</t>
  </si>
  <si>
    <t>5_Adverse_Events</t>
  </si>
  <si>
    <t>Foreign key linking adverse event record to source study.</t>
  </si>
  <si>
    <t>Links adverse event to the arm in which it occurred.</t>
  </si>
  <si>
    <t>Arm name (denormalized for readability).</t>
  </si>
  <si>
    <t>N_in_Arm</t>
  </si>
  <si>
    <t>Denominator: number of subjects in this arm at risk for AEs.</t>
  </si>
  <si>
    <t>Event_Name</t>
  </si>
  <si>
    <t>Adverse event name using VCV preferred term where available; free text otherwise.</t>
  </si>
  <si>
    <t>Event_Category</t>
  </si>
  <si>
    <t>Local_application_site / Systemic / Laboratory / Behavioral / Death / Other</t>
  </si>
  <si>
    <t>AE category classification.</t>
  </si>
  <si>
    <t>N_Events</t>
  </si>
  <si>
    <t>Non-negative integer</t>
  </si>
  <si>
    <t>Number of events or affected subjects as reported; 0 if none.</t>
  </si>
  <si>
    <t>Pct_Events</t>
  </si>
  <si>
    <t>Decimal (e.g., 0.12 for 12%)</t>
  </si>
  <si>
    <t>Proportion affected as decimal. *Calculated from N_Events / N_in_Arm if not directly reported.</t>
  </si>
  <si>
    <t>Serious_AE</t>
  </si>
  <si>
    <t>Whether event meets serious AE criteria per source definition.</t>
  </si>
  <si>
    <t>Withdrawal_Due_to_AE</t>
  </si>
  <si>
    <t>Whether subjects withdrew from the study due to this event.</t>
  </si>
  <si>
    <t>Relatedness assessment, severity grade, or other AE notes if reported.</t>
  </si>
  <si>
    <t>6_Claims</t>
  </si>
  <si>
    <t>Claim_ID</t>
  </si>
  <si>
    <t>CL-NNN</t>
  </si>
  <si>
    <t>Unique claim identifier within condition (e.g., CL-001). Sequential across all sources.</t>
  </si>
  <si>
    <t>Source from which this claim was extracted.</t>
  </si>
  <si>
    <t>Claim_Text</t>
  </si>
  <si>
    <t>Verbatim or close paraphrase of the factual claim. Must be directly supportable by the cited source. Abstract-only sources: claims unsupportable by abstract are excluded; source itself remains included.</t>
  </si>
  <si>
    <t>Section_Target</t>
  </si>
  <si>
    <t>Clinical_Pearls / Evidence_Profile / Diagnostics / Treatments / Response / Evidence_Gaps / Public_Health</t>
  </si>
  <si>
    <t>VES synopsis section where this claim will appear.</t>
  </si>
  <si>
    <t>Claim_Category</t>
  </si>
  <si>
    <t>Prevalence / Etiology / Diagnosis / Treatment_efficacy / Safety / Prognosis / Recommendation / Mechanism / Other</t>
  </si>
  <si>
    <t>Classification of claim type.</t>
  </si>
  <si>
    <t>Contains_Numeric</t>
  </si>
  <si>
    <t>Yes / No</t>
  </si>
  <si>
    <t>Whether claim contains a numeric value requiring independent verification.</t>
  </si>
  <si>
    <t>Numeric_Value</t>
  </si>
  <si>
    <t>Number with units</t>
  </si>
  <si>
    <t>Numeric value as it appears in the claim. Required if Contains_Numeric = Yes.</t>
  </si>
  <si>
    <t>Numeric_Unit</t>
  </si>
  <si>
    <t>Unit of the numeric value (e.g., %, mg/kg, days). Required if Contains_Numeric = Yes.</t>
  </si>
  <si>
    <t>Corroboration_Level</t>
  </si>
  <si>
    <t>Single_source / Corroborated / Contradicted / Not_applicable</t>
  </si>
  <si>
    <t>Whether claim is supported by multiple independent sources.</t>
  </si>
  <si>
    <t>Corroborating_refs</t>
  </si>
  <si>
    <t>Comma-separated ref_ids</t>
  </si>
  <si>
    <t>Other ref_ids supporting this claim. Required if Corroboration_Level = Corroborated.</t>
  </si>
  <si>
    <t>Contradiction_Flag</t>
  </si>
  <si>
    <t>Whether any source in this condition's queue contradicts this claim.</t>
  </si>
  <si>
    <t>Contradiction_Detail</t>
  </si>
  <si>
    <t>Description of the contradiction and investigator resolution. Required if Contradiction_Flag = Yes.</t>
  </si>
  <si>
    <t>Numeric_Verified</t>
  </si>
  <si>
    <t>Yes / No / N-A / Pending</t>
  </si>
  <si>
    <t>INVESTIGATOR: Numeric value confirmed against source document. Dosage claims are mandatory; all numeric claims required. N-A only for non-numeric claims.</t>
  </si>
  <si>
    <t>Extraction_Verified</t>
  </si>
  <si>
    <t>Verified / Failed / Pending / DRAFT</t>
  </si>
  <si>
    <t>INVESTIGATOR: Claim text and source attribution confirmed. Per M/I tier protocol §7.3.1. Abstract-only claims flagged amber; blocked pending full-text access.</t>
  </si>
  <si>
    <t>QC flags, abstract-only amber flags, FLAG codes (e.g., FLAG-RECURRENT), open questions.</t>
  </si>
  <si>
    <t>7_Verification</t>
  </si>
  <si>
    <t>Verification_ID</t>
  </si>
  <si>
    <t>VER-NNN</t>
  </si>
  <si>
    <t>Unique verification record identifier (e.g., VER-001). Sequential.</t>
  </si>
  <si>
    <t>Source being verified.</t>
  </si>
  <si>
    <t>FK → 6_Claims.Claim_ID</t>
  </si>
  <si>
    <t>The specific claim being verified in this record.</t>
  </si>
  <si>
    <t>Field_Checked</t>
  </si>
  <si>
    <t>Free text (e.g., Baseline_Mean, Claim_Text, PMID)</t>
  </si>
  <si>
    <t>Specific field or data element verified against source.</t>
  </si>
  <si>
    <t>Extracted_Value</t>
  </si>
  <si>
    <t>Value as recorded in the extraction workbook.</t>
  </si>
  <si>
    <t>Source_Value</t>
  </si>
  <si>
    <t>Value as it appears verbatim in the source document.</t>
  </si>
  <si>
    <t>Match</t>
  </si>
  <si>
    <t>✓ / ✗</t>
  </si>
  <si>
    <t>INVESTIGATOR: Does extracted value exactly match source value? ✓ = match. ✗ = error detected.</t>
  </si>
  <si>
    <t>Error_Type</t>
  </si>
  <si>
    <t>NUM / SEM / OMI / DIR / ATT / OTH</t>
  </si>
  <si>
    <t>Error classification. Required if Match = ✗. NUM = Numeric transcription error (value differs from source). SEM = Semantic error (correct value, wrong interpretation or framing). OMI = Omission (value present in source, not extracted). DIR = Direction error (sign or direction of effect reversed). ATT = Attribution error (value correct but attributed to wrong source or arm). OTH = Other error not classifiable above.</t>
  </si>
  <si>
    <t>Error_Detail</t>
  </si>
  <si>
    <t>Description of error and correction applied. Required if Match = ✗.</t>
  </si>
  <si>
    <t>Correction_Rule_ID</t>
  </si>
  <si>
    <t>Reference to correction log entry if a systematic error pattern was identified and documented.</t>
  </si>
  <si>
    <t>Verified_By</t>
  </si>
  <si>
    <t>Who performed this verification step.</t>
  </si>
  <si>
    <t>Verification_Date</t>
  </si>
  <si>
    <t>Date verification was performed.</t>
  </si>
  <si>
    <t>Additional verification notes.</t>
  </si>
  <si>
    <t>M/I classification per §23.5 Methods Manual V3.21.0. M = Mandatory tasks (PMID format check, numeric transcription, JSON schema compliance, table count) -- script-executable; investigator reviews output. I = Investigator tasks (PMID identity verification, SORT level assignment, recommendation strength, AGREE II, concordance, QC flag resolution, extraction card approval, interpretive judgment validity, release authorization) -- investigator-only. M-I = Boundary case. Maps to Track A (M) / Track B (I) per §19.8 two-track audit protocol.</t>
  </si>
  <si>
    <t>8_ROB_Features</t>
  </si>
  <si>
    <t>Foreign key linking ROB features to source study.</t>
  </si>
  <si>
    <t>Sequence_Generation</t>
  </si>
  <si>
    <t>Adequate / Inadequate / Unclear / Not_applicable</t>
  </si>
  <si>
    <t>Randomization sequence generation method. *Not_applicable for non-randomized studies.</t>
  </si>
  <si>
    <t>Sequence_Detail</t>
  </si>
  <si>
    <t>Method of sequence generation as reported. Required if Sequence_Generation is not Not_applicable.</t>
  </si>
  <si>
    <t>Whether allocation sequence was concealed from enrolling clinician prior to assignment.</t>
  </si>
  <si>
    <t>Allocation_Detail</t>
  </si>
  <si>
    <t>Method of allocation concealment as reported.</t>
  </si>
  <si>
    <t>Blinding_Participants</t>
  </si>
  <si>
    <t>Yes / No / Partial / Not_applicable / Not_reported</t>
  </si>
  <si>
    <t>Whether participants (owners/animals) were blinded to treatment allocation.</t>
  </si>
  <si>
    <t>Blinding_Outcome_Assessors</t>
  </si>
  <si>
    <t>Whether outcome assessors were blinded. Open-label clinician-assessed outcomes carry detection bias risk; note in synopsis.</t>
  </si>
  <si>
    <t>Incomplete_Outcome_Data</t>
  </si>
  <si>
    <t>Low_concern / High_concern / Unclear</t>
  </si>
  <si>
    <t>Whether missing outcome data creates attrition bias risk. High_concern if &gt;20% dropout or differential attrition between arms.</t>
  </si>
  <si>
    <t>Attrition_Pct</t>
  </si>
  <si>
    <t>Decimal or Not_reported</t>
  </si>
  <si>
    <t>Overall dropout rate as decimal (e.g., 0.12 for 12%). *Not_reported if not calculable from available data.</t>
  </si>
  <si>
    <t>ITT_or_PP</t>
  </si>
  <si>
    <t>ITT / PP / Mixed / Not_reported</t>
  </si>
  <si>
    <t>Primary analysis population. ITT preferred for unbiased estimates; PP analysis inflates treatment effects.</t>
  </si>
  <si>
    <t>Selective_Reporting</t>
  </si>
  <si>
    <t>Whether all pre-specified outcomes were reported. High_concern if protocol registered but outcomes differ.</t>
  </si>
  <si>
    <t>Protocol_Registered</t>
  </si>
  <si>
    <t>Whether trial was registered in a public registry prior to enrollment.</t>
  </si>
  <si>
    <t>Registry_Number</t>
  </si>
  <si>
    <t>Free text (e.g., NCT12345678)</t>
  </si>
  <si>
    <t>Registry identifier. Required if Protocol_Registered = Yes.</t>
  </si>
  <si>
    <t>Funding as reported; mirrors Tab 1 Col M for cross-reference.</t>
  </si>
  <si>
    <t>Funding_Type</t>
  </si>
  <si>
    <t>Industry / Academic / Government / Mixed / None / Not_reported</t>
  </si>
  <si>
    <t>Primary funder classification. Industry funding is a recognized ROB feature.</t>
  </si>
  <si>
    <t>COI_Disclosure</t>
  </si>
  <si>
    <t>Whether author conflicts of interest were disclosed.</t>
  </si>
  <si>
    <t>COI_Detail</t>
  </si>
  <si>
    <t>Nature of COI as reported. Required if COI_Disclosure = Yes.</t>
  </si>
  <si>
    <t>Additional ROB feature notes. These are descriptive features, not domain-level judgments; do not assign overall ROB rating.</t>
  </si>
  <si>
    <t>9_Stage3_Summary</t>
  </si>
  <si>
    <t>—</t>
  </si>
  <si>
    <t>(computed)</t>
  </si>
  <si>
    <t>N/A</t>
  </si>
  <si>
    <t>Tab 9 contains computed summary metrics generated by the validation pipeline. It is not a data entry tab. All values are formula-driven from Tabs 1-8. No manual data entry required; no dictionary entries applicable.</t>
  </si>
  <si>
    <t>STAGE 3 SUMMARY METRICS</t>
  </si>
  <si>
    <t>Condition</t>
  </si>
  <si>
    <t>Stage 3 Lock Date</t>
  </si>
  <si>
    <t>Locked By</t>
  </si>
  <si>
    <t>SOURCE COUNTS</t>
  </si>
  <si>
    <t>Total Sources in Inventory</t>
  </si>
  <si>
    <t>Level I Sources</t>
  </si>
  <si>
    <t>Level II Sources</t>
  </si>
  <si>
    <t>Level III Sources</t>
  </si>
  <si>
    <t>Level IV Sources</t>
  </si>
  <si>
    <t>Level V Sources</t>
  </si>
  <si>
    <t>EXTRACTION METRICS</t>
  </si>
  <si>
    <t>Total Claims Extracted</t>
  </si>
  <si>
    <t>Claims with Numeric Values</t>
  </si>
  <si>
    <t>Numeric Claims Verified</t>
  </si>
  <si>
    <t>Claims Extraction Verified</t>
  </si>
  <si>
    <t>Claims Pending Verification</t>
  </si>
  <si>
    <t>VERIFICATION METRICS</t>
  </si>
  <si>
    <t>Total Verifications Performed</t>
  </si>
  <si>
    <t>Matches (✓)</t>
  </si>
  <si>
    <t>Mismatches (✗)</t>
  </si>
  <si>
    <t>Extraction Accuracy Rate</t>
  </si>
  <si>
    <t>ERROR DISTRIBUTION</t>
  </si>
  <si>
    <t>Numeric (NUM)</t>
  </si>
  <si>
    <t>Semantic (SEM)</t>
  </si>
  <si>
    <t>Omission (OMI)</t>
  </si>
  <si>
    <t>Direction (DIR)</t>
  </si>
  <si>
    <t>Attribution (ATT)</t>
  </si>
  <si>
    <t>Other (OTH)</t>
  </si>
  <si>
    <t>CORROBORATION</t>
  </si>
  <si>
    <t>Single-source claims</t>
  </si>
  <si>
    <t>Multi-source concordant</t>
  </si>
  <si>
    <t>Multi-source discordant</t>
  </si>
  <si>
    <t>Contradictions flagged</t>
  </si>
  <si>
    <t>LOCK CRITERIA (all must = Yes)</t>
  </si>
  <si>
    <t>1. Level I extraction complete</t>
  </si>
  <si>
    <t>2. Level II-V extraction complete</t>
  </si>
  <si>
    <t>3. Verification forms complete</t>
  </si>
  <si>
    <t>4. All errors corrected</t>
  </si>
  <si>
    <t>5. Correction rules committed</t>
  </si>
  <si>
    <t>6. Numeric values verified</t>
  </si>
  <si>
    <t>7. Corroboration flags complete</t>
  </si>
  <si>
    <t>8. Contradictions documented</t>
  </si>
  <si>
    <t>9. Accuracy rate ≥90%</t>
  </si>
  <si>
    <t>DISPOSITION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</si>
</sst>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1"/>
      <name val="Arial"/>
      <charset val="1"/>
    </font>
    <font>
      <sz val="10"/>
      <name val="Arial"/>
    </font>
    <font>
      <b/>
      <sz val="10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2F5496"/>
        <bgColor rgb="FF666699"/>
      </patternFill>
    </fill>
    <fill>
      <patternFill patternType="solid">
        <fgColor rgb="FFE2EFDA"/>
        <bgColor rgb="FFD6E4F0"/>
      </patternFill>
    </fill>
    <fill>
      <patternFill patternType="solid">
        <fgColor rgb="FFFFF2CC"/>
        <bgColor rgb="FFE2EFDA"/>
      </patternFill>
    </fill>
    <fill>
      <patternFill patternType="solid">
        <fgColor rgb="FFD6E4F0"/>
        <bgColor rgb="FFE2EFDA"/>
      </patternFill>
    </fill>
    <fill>
      <patternFill patternType="solid">
        <fgColor rgb="FF1F4E79"/>
        <bgColor rgb="FF1F4E79"/>
      </patternFill>
    </fill>
    <fill>
      <patternFill patternType="solid">
        <fgColor rgb="FFF2F2F2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3" fillId="5" borderId="0" xfId="0" applyFont="1" applyFill="1"/>
    <xf numFmtId="0" fontId="2" fillId="0" borderId="0" xfId="0" applyFont="1"/>
    <xf numFmtId="0" fontId="2" fillId="3" borderId="0" xfId="0" applyFont="1" applyFill="1"/>
    <xf numFmtId="0" fontId="4" fillId="0" borderId="0" xfId="0" applyFont="1"/>
    <xf numFmtId="0" fontId="5" fillId="6" borderId="0" xfId="0" applyFont="1" applyFill="1" applyAlignment="1">
      <alignment horizontal="left" vertical="center"/>
    </xf>
    <xf numFmtId="0" fontId="6" fillId="7" borderId="0" xfId="0" applyFont="1" applyFill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7030A0"/>
      <rgbColor rgb="FFFFF2CC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BF8F00"/>
      <rgbColor rgb="FFFF6600"/>
      <rgbColor rgb="FF666699"/>
      <rgbColor rgb="FF969696"/>
      <rgbColor rgb="FF002060"/>
      <rgbColor rgb="FF00B050"/>
      <rgbColor rgb="FF003300"/>
      <rgbColor rgb="FF333300"/>
      <rgbColor rgb="FF993300"/>
      <rgbColor rgb="FF993366"/>
      <rgbColor rgb="FF2F5496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F5496"/>
  </sheetPr>
  <dimension ref="A1:AC51"/>
  <sheetViews>
    <sheetView zoomScaleNormal="100" workbookViewId="0">
      <pane ySplit="1" topLeftCell="A2" activePane="bottomLeft" state="frozen"/>
      <selection pane="bottomLeft" activeCell="J2" sqref="J2"/>
    </sheetView>
  </sheetViews>
  <sheetFormatPr defaultColWidth="8.7109375" defaultRowHeight="15" x14ac:dyDescent="0.25"/>
  <cols>
    <col min="1" max="1" width="7" customWidth="1"/>
    <col min="2" max="2" width="12" customWidth="1"/>
    <col min="3" max="3" width="17.7109375" customWidth="1"/>
    <col min="4" max="4" width="15" customWidth="1"/>
    <col min="5" max="5" width="6" customWidth="1"/>
    <col min="6" max="6" width="40" customWidth="1"/>
    <col min="7" max="7" width="20" customWidth="1"/>
    <col min="8" max="8" width="18" customWidth="1"/>
    <col min="9" max="9" width="20" customWidth="1"/>
    <col min="10" max="10" width="11.5703125" customWidth="1"/>
    <col min="11" max="11" width="18" customWidth="1"/>
    <col min="12" max="12" width="12" customWidth="1"/>
    <col min="13" max="13" width="19.85546875" customWidth="1"/>
    <col min="14" max="14" width="14.85546875" customWidth="1"/>
    <col min="15" max="15" width="22" customWidth="1"/>
    <col min="16" max="16" width="21.5703125" customWidth="1"/>
    <col min="17" max="17" width="25" customWidth="1"/>
    <col min="18" max="18" width="25.140625" customWidth="1"/>
    <col min="19" max="19" width="24.140625" customWidth="1"/>
    <col min="20" max="21" width="30" customWidth="1"/>
    <col min="22" max="22" width="23.5703125" customWidth="1"/>
    <col min="23" max="23" width="26.140625" customWidth="1"/>
    <col min="24" max="24" width="19.140625" customWidth="1"/>
    <col min="25" max="25" width="21.42578125" customWidth="1"/>
    <col min="26" max="26" width="16.140625" customWidth="1"/>
    <col min="27" max="27" width="20.7109375" customWidth="1"/>
    <col min="28" max="28" width="25" customWidth="1"/>
  </cols>
  <sheetData>
    <row r="1" spans="1:29" ht="30" customHeight="1" x14ac:dyDescent="0.25">
      <c r="A1" s="1" t="s">
        <v>9</v>
      </c>
      <c r="B1" s="1" t="s">
        <v>15</v>
      </c>
      <c r="C1" s="1" t="s">
        <v>21</v>
      </c>
      <c r="D1" s="1" t="s">
        <v>26</v>
      </c>
      <c r="E1" s="1" t="s">
        <v>30</v>
      </c>
      <c r="F1" s="1" t="s">
        <v>34</v>
      </c>
      <c r="G1" s="1" t="s">
        <v>38</v>
      </c>
      <c r="H1" s="1" t="s">
        <v>41</v>
      </c>
      <c r="I1" s="1" t="s">
        <v>45</v>
      </c>
      <c r="J1" s="1" t="s">
        <v>49</v>
      </c>
      <c r="K1" s="1" t="s">
        <v>53</v>
      </c>
      <c r="L1" s="1" t="s">
        <v>57</v>
      </c>
      <c r="M1" s="1" t="s">
        <v>61</v>
      </c>
      <c r="N1" s="1" t="s">
        <v>65</v>
      </c>
      <c r="O1" s="1" t="s">
        <v>69</v>
      </c>
      <c r="P1" s="1" t="s">
        <v>73</v>
      </c>
      <c r="Q1" s="1" t="s">
        <v>78</v>
      </c>
      <c r="R1" s="1" t="s">
        <v>81</v>
      </c>
      <c r="S1" s="1" t="s">
        <v>84</v>
      </c>
      <c r="T1" s="1" t="s">
        <v>87</v>
      </c>
      <c r="U1" s="1" t="s">
        <v>90</v>
      </c>
      <c r="V1" s="1" t="s">
        <v>93</v>
      </c>
      <c r="W1" s="1" t="s">
        <v>96</v>
      </c>
      <c r="X1" s="1" t="s">
        <v>99</v>
      </c>
      <c r="Y1" s="8" t="s">
        <v>103</v>
      </c>
      <c r="Z1" s="1" t="s">
        <v>107</v>
      </c>
      <c r="AA1" s="1" t="s">
        <v>112</v>
      </c>
      <c r="AB1" s="1" t="s">
        <v>116</v>
      </c>
      <c r="AC1" s="1" t="s">
        <v>120</v>
      </c>
    </row>
    <row r="2" spans="1:29" x14ac:dyDescent="0.25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Z2" s="2"/>
      <c r="AA2" s="2"/>
      <c r="AB2" s="3"/>
      <c r="AC2" s="2"/>
    </row>
    <row r="3" spans="1:29" x14ac:dyDescent="0.25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Z3" s="2"/>
      <c r="AA3" s="2"/>
      <c r="AB3" s="3"/>
      <c r="AC3" s="2"/>
    </row>
    <row r="4" spans="1:29" x14ac:dyDescent="0.25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Z4" s="2"/>
      <c r="AA4" s="2"/>
      <c r="AB4" s="3"/>
      <c r="AC4" s="2"/>
    </row>
    <row r="5" spans="1:29" x14ac:dyDescent="0.25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Z5" s="2"/>
      <c r="AA5" s="2"/>
      <c r="AB5" s="3"/>
      <c r="AC5" s="2"/>
    </row>
    <row r="6" spans="1:29" x14ac:dyDescent="0.25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Z6" s="2"/>
      <c r="AA6" s="2"/>
      <c r="AB6" s="3"/>
      <c r="AC6" s="2"/>
    </row>
    <row r="7" spans="1:29" x14ac:dyDescent="0.25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Z7" s="2"/>
      <c r="AA7" s="2"/>
      <c r="AB7" s="3"/>
      <c r="AC7" s="2"/>
    </row>
    <row r="8" spans="1:29" x14ac:dyDescent="0.25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Z8" s="2"/>
      <c r="AA8" s="2"/>
      <c r="AB8" s="3"/>
      <c r="AC8" s="2"/>
    </row>
    <row r="9" spans="1:29" x14ac:dyDescent="0.25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Z9" s="2"/>
      <c r="AA9" s="2"/>
      <c r="AB9" s="3"/>
      <c r="AC9" s="2"/>
    </row>
    <row r="10" spans="1:29" x14ac:dyDescent="0.25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Z10" s="2"/>
      <c r="AA10" s="2"/>
      <c r="AB10" s="3"/>
      <c r="AC10" s="2"/>
    </row>
    <row r="11" spans="1:29" x14ac:dyDescent="0.25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Z11" s="2"/>
      <c r="AA11" s="2"/>
      <c r="AB11" s="3"/>
      <c r="AC11" s="2"/>
    </row>
    <row r="12" spans="1:29" x14ac:dyDescent="0.25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Z12" s="2"/>
      <c r="AA12" s="2"/>
      <c r="AB12" s="3"/>
      <c r="AC12" s="2"/>
    </row>
    <row r="13" spans="1:29" x14ac:dyDescent="0.2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Z13" s="2"/>
      <c r="AA13" s="2"/>
      <c r="AB13" s="3"/>
      <c r="AC13" s="2"/>
    </row>
    <row r="14" spans="1:29" x14ac:dyDescent="0.2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Z14" s="2"/>
      <c r="AA14" s="2"/>
      <c r="AB14" s="3"/>
      <c r="AC14" s="2"/>
    </row>
    <row r="15" spans="1:29" x14ac:dyDescent="0.25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Z15" s="2"/>
      <c r="AA15" s="2"/>
      <c r="AB15" s="3"/>
      <c r="AC15" s="2"/>
    </row>
    <row r="16" spans="1:29" x14ac:dyDescent="0.25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Z16" s="2"/>
      <c r="AA16" s="2"/>
      <c r="AB16" s="3"/>
      <c r="AC16" s="2"/>
    </row>
    <row r="17" spans="1:29" x14ac:dyDescent="0.25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Z17" s="2"/>
      <c r="AA17" s="2"/>
      <c r="AB17" s="3"/>
      <c r="AC17" s="2"/>
    </row>
    <row r="18" spans="1:29" x14ac:dyDescent="0.25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Z18" s="2"/>
      <c r="AA18" s="2"/>
      <c r="AB18" s="3"/>
      <c r="AC18" s="2"/>
    </row>
    <row r="19" spans="1:29" x14ac:dyDescent="0.25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Z19" s="2"/>
      <c r="AA19" s="2"/>
      <c r="AB19" s="3"/>
      <c r="AC19" s="2"/>
    </row>
    <row r="20" spans="1:29" x14ac:dyDescent="0.25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Z20" s="2"/>
      <c r="AA20" s="2"/>
      <c r="AB20" s="3"/>
      <c r="AC20" s="2"/>
    </row>
    <row r="21" spans="1:29" x14ac:dyDescent="0.25">
      <c r="A21" s="2"/>
      <c r="B21" s="2"/>
      <c r="C21" s="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Z21" s="2"/>
      <c r="AA21" s="2"/>
      <c r="AB21" s="3"/>
      <c r="AC21" s="2"/>
    </row>
    <row r="22" spans="1:29" x14ac:dyDescent="0.25">
      <c r="A22" s="2"/>
      <c r="B22" s="2"/>
      <c r="C22" s="3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Z22" s="2"/>
      <c r="AA22" s="2"/>
      <c r="AB22" s="3"/>
      <c r="AC22" s="2"/>
    </row>
    <row r="23" spans="1:29" x14ac:dyDescent="0.25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Z23" s="2"/>
      <c r="AA23" s="2"/>
      <c r="AB23" s="3"/>
      <c r="AC23" s="2"/>
    </row>
    <row r="24" spans="1:29" x14ac:dyDescent="0.25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Z24" s="2"/>
      <c r="AA24" s="2"/>
      <c r="AB24" s="3"/>
      <c r="AC24" s="2"/>
    </row>
    <row r="25" spans="1:29" x14ac:dyDescent="0.25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Z25" s="2"/>
      <c r="AA25" s="2"/>
      <c r="AB25" s="3"/>
      <c r="AC25" s="2"/>
    </row>
    <row r="26" spans="1:29" x14ac:dyDescent="0.25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Z26" s="2"/>
      <c r="AA26" s="2"/>
      <c r="AB26" s="3"/>
      <c r="AC26" s="2"/>
    </row>
    <row r="27" spans="1:29" x14ac:dyDescent="0.25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Z27" s="2"/>
      <c r="AA27" s="2"/>
      <c r="AB27" s="3"/>
      <c r="AC27" s="2"/>
    </row>
    <row r="28" spans="1:29" x14ac:dyDescent="0.25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Z28" s="2"/>
      <c r="AA28" s="2"/>
      <c r="AB28" s="3"/>
      <c r="AC28" s="2"/>
    </row>
    <row r="29" spans="1:29" x14ac:dyDescent="0.25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Z29" s="2"/>
      <c r="AA29" s="2"/>
      <c r="AB29" s="3"/>
      <c r="AC29" s="2"/>
    </row>
    <row r="30" spans="1:29" x14ac:dyDescent="0.25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Z30" s="2"/>
      <c r="AA30" s="2"/>
      <c r="AB30" s="3"/>
      <c r="AC30" s="2"/>
    </row>
    <row r="31" spans="1:29" x14ac:dyDescent="0.25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Z31" s="2"/>
      <c r="AA31" s="2"/>
      <c r="AB31" s="3"/>
      <c r="AC31" s="2"/>
    </row>
    <row r="32" spans="1:29" x14ac:dyDescent="0.25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Z32" s="2"/>
      <c r="AA32" s="2"/>
      <c r="AB32" s="3"/>
      <c r="AC32" s="2"/>
    </row>
    <row r="33" spans="1:29" x14ac:dyDescent="0.25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Z33" s="2"/>
      <c r="AA33" s="2"/>
      <c r="AB33" s="3"/>
      <c r="AC33" s="2"/>
    </row>
    <row r="34" spans="1:29" x14ac:dyDescent="0.25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Z34" s="2"/>
      <c r="AA34" s="2"/>
      <c r="AB34" s="3"/>
      <c r="AC34" s="2"/>
    </row>
    <row r="35" spans="1:29" x14ac:dyDescent="0.25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Z35" s="2"/>
      <c r="AA35" s="2"/>
      <c r="AB35" s="3"/>
      <c r="AC35" s="2"/>
    </row>
    <row r="36" spans="1:29" x14ac:dyDescent="0.25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Z36" s="2"/>
      <c r="AA36" s="2"/>
      <c r="AB36" s="3"/>
      <c r="AC36" s="2"/>
    </row>
    <row r="37" spans="1:29" x14ac:dyDescent="0.25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Z37" s="2"/>
      <c r="AA37" s="2"/>
      <c r="AB37" s="3"/>
      <c r="AC37" s="2"/>
    </row>
    <row r="38" spans="1:29" x14ac:dyDescent="0.25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Z38" s="2"/>
      <c r="AA38" s="2"/>
      <c r="AB38" s="3"/>
      <c r="AC38" s="2"/>
    </row>
    <row r="39" spans="1:29" x14ac:dyDescent="0.25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Z39" s="2"/>
      <c r="AA39" s="2"/>
      <c r="AB39" s="3"/>
      <c r="AC39" s="2"/>
    </row>
    <row r="40" spans="1:29" x14ac:dyDescent="0.25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Z40" s="2"/>
      <c r="AA40" s="2"/>
      <c r="AB40" s="3"/>
      <c r="AC40" s="2"/>
    </row>
    <row r="41" spans="1:29" x14ac:dyDescent="0.25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Z41" s="2"/>
      <c r="AA41" s="2"/>
      <c r="AB41" s="3"/>
      <c r="AC41" s="2"/>
    </row>
    <row r="42" spans="1:29" x14ac:dyDescent="0.25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Z42" s="2"/>
      <c r="AA42" s="2"/>
      <c r="AB42" s="3"/>
      <c r="AC42" s="2"/>
    </row>
    <row r="43" spans="1:29" x14ac:dyDescent="0.25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Z43" s="2"/>
      <c r="AA43" s="2"/>
      <c r="AB43" s="3"/>
      <c r="AC43" s="2"/>
    </row>
    <row r="44" spans="1:29" x14ac:dyDescent="0.25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Z44" s="2"/>
      <c r="AA44" s="2"/>
      <c r="AB44" s="3"/>
      <c r="AC44" s="2"/>
    </row>
    <row r="45" spans="1:29" x14ac:dyDescent="0.25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Z45" s="2"/>
      <c r="AA45" s="2"/>
      <c r="AB45" s="3"/>
      <c r="AC45" s="2"/>
    </row>
    <row r="46" spans="1:29" x14ac:dyDescent="0.25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Z46" s="2"/>
      <c r="AA46" s="2"/>
      <c r="AB46" s="3"/>
      <c r="AC46" s="2"/>
    </row>
    <row r="47" spans="1:29" x14ac:dyDescent="0.25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Z47" s="2"/>
      <c r="AA47" s="2"/>
      <c r="AB47" s="3"/>
      <c r="AC47" s="2"/>
    </row>
    <row r="48" spans="1:29" x14ac:dyDescent="0.25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Z48" s="2"/>
      <c r="AA48" s="2"/>
      <c r="AB48" s="3"/>
      <c r="AC48" s="2"/>
    </row>
    <row r="49" spans="1:29" x14ac:dyDescent="0.25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Z49" s="2"/>
      <c r="AA49" s="2"/>
      <c r="AB49" s="3"/>
      <c r="AC49" s="2"/>
    </row>
    <row r="50" spans="1:29" x14ac:dyDescent="0.25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Z50" s="2"/>
      <c r="AA50" s="2"/>
      <c r="AB50" s="3"/>
      <c r="AC50" s="2"/>
    </row>
    <row r="51" spans="1:29" x14ac:dyDescent="0.25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Z51" s="2"/>
      <c r="AA51" s="2"/>
      <c r="AB51" s="3"/>
      <c r="AC51" s="2"/>
    </row>
  </sheetData>
  <dataValidations count="8">
    <dataValidation type="list" allowBlank="1" errorTitle="Invalid entry" error="Please select from the list" sqref="C2:C51" xr:uid="{00000000-0002-0000-0000-000000000000}">
      <formula1>"Yes,No,Pending"</formula1>
      <formula2>0</formula2>
    </dataValidation>
    <dataValidation type="list" allowBlank="1" errorTitle="Invalid entry" error="Please select from the list" sqref="H2:H51" xr:uid="{00000000-0002-0000-0000-000001000000}">
      <formula1>"I,II,III,IV,V"</formula1>
      <formula2>0</formula2>
    </dataValidation>
    <dataValidation type="list" allowBlank="1" errorTitle="Invalid entry" error="Please select from the list" sqref="I2:I51" xr:uid="{00000000-0002-0000-0000-000002000000}">
      <formula1>"SR/MA,RCT,Prospective cohort,Retrospective cohort,Case-control,Cross-sectional,Case series,Case report,CPG,Narrative review,Expert opinion,Package insert,Regulatory document,Textbook chapter"</formula1>
      <formula2>0</formula2>
    </dataValidation>
    <dataValidation type="list" allowBlank="1" errorTitle="Invalid entry" error="Please select from the list" sqref="N2:N51" xr:uid="{00000000-0002-0000-0000-000003000000}">
      <formula1>"Yes,No,NR"</formula1>
      <formula2>0</formula2>
    </dataValidation>
    <dataValidation type="list" allowBlank="1" errorTitle="Invalid entry" error="Please select from the list" sqref="O2:O51" xr:uid="{00000000-0002-0000-0000-000004000000}">
      <formula1>"Canine,Feline,Multiple,In vitro,Other"</formula1>
      <formula2>0</formula2>
    </dataValidation>
    <dataValidation type="list" allowBlank="1" errorTitle="Invalid entry" error="Please select from the list" sqref="V2:W51" xr:uid="{00000000-0002-0000-0000-000005000000}">
      <formula1>"Permitted,Excluded,NR"</formula1>
      <formula2>0</formula2>
    </dataValidation>
    <dataValidation type="list" allowBlank="1" errorTitle="Invalid entry" error="Please select from the list" sqref="Z2:Z51" xr:uid="{00000000-0002-0000-0000-000006000000}">
      <formula1>"AI,Investigator,Both"</formula1>
      <formula2>0</formula2>
    </dataValidation>
    <dataValidation type="list" allowBlank="1" errorTitle="Invalid entry" error="Please select from the list" sqref="AA2:AA51" xr:uid="{00000000-0002-0000-0000-000007000000}">
      <formula1>"Pending,Verified,Verified_with_corrections,Failed"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404040"/>
  </sheetPr>
  <dimension ref="A1:G14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6" customWidth="1"/>
    <col min="2" max="2" width="8" customWidth="1"/>
    <col min="3" max="3" width="22" customWidth="1"/>
    <col min="4" max="4" width="14" customWidth="1"/>
    <col min="5" max="5" width="12" customWidth="1"/>
    <col min="6" max="6" width="35" customWidth="1"/>
    <col min="7" max="7" width="55" customWidth="1"/>
  </cols>
  <sheetData>
    <row r="1" spans="1:7" ht="20.100000000000001" customHeight="1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ht="24" customHeight="1" x14ac:dyDescent="0.25">
      <c r="A2" s="10" t="s">
        <v>7</v>
      </c>
      <c r="B2" s="10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</row>
    <row r="3" spans="1:7" ht="36" customHeight="1" x14ac:dyDescent="0.25">
      <c r="A3" s="11" t="s">
        <v>7</v>
      </c>
      <c r="B3" s="11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</row>
    <row r="4" spans="1:7" ht="36" customHeight="1" x14ac:dyDescent="0.25">
      <c r="A4" s="10" t="s">
        <v>7</v>
      </c>
      <c r="B4" s="10" t="s">
        <v>20</v>
      </c>
      <c r="C4" s="10" t="s">
        <v>21</v>
      </c>
      <c r="D4" s="10" t="s">
        <v>22</v>
      </c>
      <c r="E4" s="10" t="s">
        <v>11</v>
      </c>
      <c r="F4" s="10" t="s">
        <v>23</v>
      </c>
      <c r="G4" s="10" t="s">
        <v>24</v>
      </c>
    </row>
    <row r="5" spans="1:7" ht="24" customHeight="1" x14ac:dyDescent="0.25">
      <c r="A5" s="11" t="s">
        <v>7</v>
      </c>
      <c r="B5" s="11" t="s">
        <v>25</v>
      </c>
      <c r="C5" s="11" t="s">
        <v>26</v>
      </c>
      <c r="D5" s="11" t="s">
        <v>16</v>
      </c>
      <c r="E5" s="11" t="s">
        <v>11</v>
      </c>
      <c r="F5" s="11" t="s">
        <v>27</v>
      </c>
      <c r="G5" s="11" t="s">
        <v>28</v>
      </c>
    </row>
    <row r="6" spans="1:7" x14ac:dyDescent="0.25">
      <c r="A6" s="10" t="s">
        <v>7</v>
      </c>
      <c r="B6" s="10" t="s">
        <v>29</v>
      </c>
      <c r="C6" s="10" t="s">
        <v>30</v>
      </c>
      <c r="D6" s="10" t="s">
        <v>10</v>
      </c>
      <c r="E6" s="10" t="s">
        <v>11</v>
      </c>
      <c r="F6" s="10" t="s">
        <v>31</v>
      </c>
      <c r="G6" s="10" t="s">
        <v>32</v>
      </c>
    </row>
    <row r="7" spans="1:7" x14ac:dyDescent="0.25">
      <c r="A7" s="11" t="s">
        <v>7</v>
      </c>
      <c r="B7" s="11" t="s">
        <v>33</v>
      </c>
      <c r="C7" s="11" t="s">
        <v>34</v>
      </c>
      <c r="D7" s="11" t="s">
        <v>16</v>
      </c>
      <c r="E7" s="11" t="s">
        <v>11</v>
      </c>
      <c r="F7" s="11" t="s">
        <v>35</v>
      </c>
      <c r="G7" s="11" t="s">
        <v>36</v>
      </c>
    </row>
    <row r="8" spans="1:7" x14ac:dyDescent="0.25">
      <c r="A8" s="10" t="s">
        <v>7</v>
      </c>
      <c r="B8" s="10" t="s">
        <v>37</v>
      </c>
      <c r="C8" s="10" t="s">
        <v>38</v>
      </c>
      <c r="D8" s="10" t="s">
        <v>16</v>
      </c>
      <c r="E8" s="10" t="s">
        <v>11</v>
      </c>
      <c r="F8" s="10" t="s">
        <v>35</v>
      </c>
      <c r="G8" s="10" t="s">
        <v>39</v>
      </c>
    </row>
    <row r="9" spans="1:7" ht="60" customHeight="1" x14ac:dyDescent="0.25">
      <c r="A9" s="11" t="s">
        <v>7</v>
      </c>
      <c r="B9" s="11" t="s">
        <v>40</v>
      </c>
      <c r="C9" s="11" t="s">
        <v>41</v>
      </c>
      <c r="D9" s="11" t="s">
        <v>22</v>
      </c>
      <c r="E9" s="11" t="s">
        <v>11</v>
      </c>
      <c r="F9" s="11" t="s">
        <v>42</v>
      </c>
      <c r="G9" s="11" t="s">
        <v>43</v>
      </c>
    </row>
    <row r="10" spans="1:7" ht="60" customHeight="1" x14ac:dyDescent="0.25">
      <c r="A10" s="10" t="s">
        <v>7</v>
      </c>
      <c r="B10" s="10" t="s">
        <v>44</v>
      </c>
      <c r="C10" s="10" t="s">
        <v>45</v>
      </c>
      <c r="D10" s="10" t="s">
        <v>22</v>
      </c>
      <c r="E10" s="10" t="s">
        <v>11</v>
      </c>
      <c r="F10" s="10" t="s">
        <v>46</v>
      </c>
      <c r="G10" s="10" t="s">
        <v>47</v>
      </c>
    </row>
    <row r="11" spans="1:7" ht="24" customHeight="1" x14ac:dyDescent="0.25">
      <c r="A11" s="11" t="s">
        <v>7</v>
      </c>
      <c r="B11" s="11" t="s">
        <v>48</v>
      </c>
      <c r="C11" s="11" t="s">
        <v>49</v>
      </c>
      <c r="D11" s="11" t="s">
        <v>10</v>
      </c>
      <c r="E11" s="11" t="s">
        <v>17</v>
      </c>
      <c r="F11" s="11" t="s">
        <v>50</v>
      </c>
      <c r="G11" s="11" t="s">
        <v>51</v>
      </c>
    </row>
    <row r="12" spans="1:7" ht="24" customHeight="1" x14ac:dyDescent="0.25">
      <c r="A12" s="10" t="s">
        <v>7</v>
      </c>
      <c r="B12" s="10" t="s">
        <v>52</v>
      </c>
      <c r="C12" s="10" t="s">
        <v>53</v>
      </c>
      <c r="D12" s="10" t="s">
        <v>22</v>
      </c>
      <c r="E12" s="10" t="s">
        <v>17</v>
      </c>
      <c r="F12" s="10" t="s">
        <v>54</v>
      </c>
      <c r="G12" s="10" t="s">
        <v>55</v>
      </c>
    </row>
    <row r="13" spans="1:7" x14ac:dyDescent="0.25">
      <c r="A13" s="11" t="s">
        <v>7</v>
      </c>
      <c r="B13" s="11" t="s">
        <v>56</v>
      </c>
      <c r="C13" s="11" t="s">
        <v>57</v>
      </c>
      <c r="D13" s="11" t="s">
        <v>16</v>
      </c>
      <c r="E13" s="11" t="s">
        <v>11</v>
      </c>
      <c r="F13" s="11" t="s">
        <v>58</v>
      </c>
      <c r="G13" s="11" t="s">
        <v>59</v>
      </c>
    </row>
    <row r="14" spans="1:7" x14ac:dyDescent="0.25">
      <c r="A14" s="10" t="s">
        <v>7</v>
      </c>
      <c r="B14" s="10" t="s">
        <v>60</v>
      </c>
      <c r="C14" s="10" t="s">
        <v>61</v>
      </c>
      <c r="D14" s="10" t="s">
        <v>16</v>
      </c>
      <c r="E14" s="10" t="s">
        <v>11</v>
      </c>
      <c r="F14" s="10" t="s">
        <v>62</v>
      </c>
      <c r="G14" s="10" t="s">
        <v>63</v>
      </c>
    </row>
    <row r="15" spans="1:7" x14ac:dyDescent="0.25">
      <c r="A15" s="11" t="s">
        <v>7</v>
      </c>
      <c r="B15" s="11" t="s">
        <v>64</v>
      </c>
      <c r="C15" s="11" t="s">
        <v>65</v>
      </c>
      <c r="D15" s="11" t="s">
        <v>22</v>
      </c>
      <c r="E15" s="11" t="s">
        <v>11</v>
      </c>
      <c r="F15" s="11" t="s">
        <v>66</v>
      </c>
      <c r="G15" s="11" t="s">
        <v>67</v>
      </c>
    </row>
    <row r="16" spans="1:7" ht="24" customHeight="1" x14ac:dyDescent="0.25">
      <c r="A16" s="10" t="s">
        <v>7</v>
      </c>
      <c r="B16" s="10" t="s">
        <v>68</v>
      </c>
      <c r="C16" s="10" t="s">
        <v>69</v>
      </c>
      <c r="D16" s="10" t="s">
        <v>22</v>
      </c>
      <c r="E16" s="10" t="s">
        <v>11</v>
      </c>
      <c r="F16" s="10" t="s">
        <v>70</v>
      </c>
      <c r="G16" s="10" t="s">
        <v>71</v>
      </c>
    </row>
    <row r="17" spans="1:7" x14ac:dyDescent="0.25">
      <c r="A17" s="11" t="s">
        <v>7</v>
      </c>
      <c r="B17" s="11" t="s">
        <v>72</v>
      </c>
      <c r="C17" s="11" t="s">
        <v>73</v>
      </c>
      <c r="D17" s="11" t="s">
        <v>16</v>
      </c>
      <c r="E17" s="11" t="s">
        <v>74</v>
      </c>
      <c r="F17" s="11" t="s">
        <v>75</v>
      </c>
      <c r="G17" s="11" t="s">
        <v>76</v>
      </c>
    </row>
    <row r="18" spans="1:7" x14ac:dyDescent="0.25">
      <c r="A18" s="10" t="s">
        <v>7</v>
      </c>
      <c r="B18" s="10" t="s">
        <v>77</v>
      </c>
      <c r="C18" s="10" t="s">
        <v>78</v>
      </c>
      <c r="D18" s="10" t="s">
        <v>16</v>
      </c>
      <c r="E18" s="10" t="s">
        <v>74</v>
      </c>
      <c r="F18" s="10" t="s">
        <v>62</v>
      </c>
      <c r="G18" s="10" t="s">
        <v>79</v>
      </c>
    </row>
    <row r="19" spans="1:7" ht="25.5" customHeight="1" x14ac:dyDescent="0.25">
      <c r="A19" s="11" t="s">
        <v>7</v>
      </c>
      <c r="B19" s="11" t="s">
        <v>80</v>
      </c>
      <c r="C19" s="11" t="s">
        <v>81</v>
      </c>
      <c r="D19" s="11" t="s">
        <v>16</v>
      </c>
      <c r="E19" s="11" t="s">
        <v>11</v>
      </c>
      <c r="F19" s="11" t="s">
        <v>35</v>
      </c>
      <c r="G19" s="11" t="s">
        <v>82</v>
      </c>
    </row>
    <row r="20" spans="1:7" x14ac:dyDescent="0.25">
      <c r="A20" s="10" t="s">
        <v>7</v>
      </c>
      <c r="B20" s="10" t="s">
        <v>83</v>
      </c>
      <c r="C20" s="10" t="s">
        <v>84</v>
      </c>
      <c r="D20" s="10" t="s">
        <v>16</v>
      </c>
      <c r="E20" s="10" t="s">
        <v>74</v>
      </c>
      <c r="F20" s="10" t="s">
        <v>62</v>
      </c>
      <c r="G20" s="10" t="s">
        <v>85</v>
      </c>
    </row>
    <row r="21" spans="1:7" ht="24" customHeight="1" x14ac:dyDescent="0.25">
      <c r="A21" s="11" t="s">
        <v>7</v>
      </c>
      <c r="B21" s="11" t="s">
        <v>86</v>
      </c>
      <c r="C21" s="11" t="s">
        <v>87</v>
      </c>
      <c r="D21" s="11" t="s">
        <v>16</v>
      </c>
      <c r="E21" s="11" t="s">
        <v>11</v>
      </c>
      <c r="F21" s="11" t="s">
        <v>35</v>
      </c>
      <c r="G21" s="11" t="s">
        <v>88</v>
      </c>
    </row>
    <row r="22" spans="1:7" ht="24" customHeight="1" x14ac:dyDescent="0.25">
      <c r="A22" s="10" t="s">
        <v>7</v>
      </c>
      <c r="B22" s="10" t="s">
        <v>89</v>
      </c>
      <c r="C22" s="10" t="s">
        <v>90</v>
      </c>
      <c r="D22" s="10" t="s">
        <v>16</v>
      </c>
      <c r="E22" s="10" t="s">
        <v>11</v>
      </c>
      <c r="F22" s="10" t="s">
        <v>62</v>
      </c>
      <c r="G22" s="10" t="s">
        <v>91</v>
      </c>
    </row>
    <row r="23" spans="1:7" x14ac:dyDescent="0.25">
      <c r="A23" s="11" t="s">
        <v>7</v>
      </c>
      <c r="B23" s="11" t="s">
        <v>92</v>
      </c>
      <c r="C23" s="11" t="s">
        <v>93</v>
      </c>
      <c r="D23" s="11" t="s">
        <v>16</v>
      </c>
      <c r="E23" s="11" t="s">
        <v>74</v>
      </c>
      <c r="F23" s="11" t="s">
        <v>62</v>
      </c>
      <c r="G23" s="11" t="s">
        <v>94</v>
      </c>
    </row>
    <row r="24" spans="1:7" ht="24" customHeight="1" x14ac:dyDescent="0.25">
      <c r="A24" s="10" t="s">
        <v>7</v>
      </c>
      <c r="B24" s="10" t="s">
        <v>95</v>
      </c>
      <c r="C24" s="10" t="s">
        <v>96</v>
      </c>
      <c r="D24" s="10" t="s">
        <v>16</v>
      </c>
      <c r="E24" s="10" t="s">
        <v>74</v>
      </c>
      <c r="F24" s="10" t="s">
        <v>62</v>
      </c>
      <c r="G24" s="10" t="s">
        <v>97</v>
      </c>
    </row>
    <row r="25" spans="1:7" ht="24" customHeight="1" x14ac:dyDescent="0.25">
      <c r="A25" s="11" t="s">
        <v>7</v>
      </c>
      <c r="B25" s="11" t="s">
        <v>98</v>
      </c>
      <c r="C25" s="11" t="s">
        <v>99</v>
      </c>
      <c r="D25" s="11" t="s">
        <v>16</v>
      </c>
      <c r="E25" s="11" t="s">
        <v>74</v>
      </c>
      <c r="F25" s="11" t="s">
        <v>100</v>
      </c>
      <c r="G25" s="11" t="s">
        <v>101</v>
      </c>
    </row>
    <row r="26" spans="1:7" ht="60" customHeight="1" x14ac:dyDescent="0.25">
      <c r="A26" s="10" t="s">
        <v>7</v>
      </c>
      <c r="B26" s="10" t="s">
        <v>102</v>
      </c>
      <c r="C26" s="10" t="s">
        <v>103</v>
      </c>
      <c r="D26" s="10" t="s">
        <v>22</v>
      </c>
      <c r="E26" s="10" t="s">
        <v>11</v>
      </c>
      <c r="F26" s="10" t="s">
        <v>104</v>
      </c>
      <c r="G26" s="10" t="s">
        <v>105</v>
      </c>
    </row>
    <row r="27" spans="1:7" x14ac:dyDescent="0.25">
      <c r="A27" s="11" t="s">
        <v>7</v>
      </c>
      <c r="B27" s="11" t="s">
        <v>106</v>
      </c>
      <c r="C27" s="11" t="s">
        <v>107</v>
      </c>
      <c r="D27" s="11" t="s">
        <v>108</v>
      </c>
      <c r="E27" s="11" t="s">
        <v>11</v>
      </c>
      <c r="F27" s="11" t="s">
        <v>109</v>
      </c>
      <c r="G27" s="11" t="s">
        <v>110</v>
      </c>
    </row>
    <row r="28" spans="1:7" ht="24" customHeight="1" x14ac:dyDescent="0.25">
      <c r="A28" s="10" t="s">
        <v>7</v>
      </c>
      <c r="B28" s="10" t="s">
        <v>111</v>
      </c>
      <c r="C28" s="10" t="s">
        <v>112</v>
      </c>
      <c r="D28" s="10" t="s">
        <v>16</v>
      </c>
      <c r="E28" s="10" t="s">
        <v>11</v>
      </c>
      <c r="F28" s="10" t="s">
        <v>113</v>
      </c>
      <c r="G28" s="10" t="s">
        <v>114</v>
      </c>
    </row>
    <row r="29" spans="1:7" ht="36" customHeight="1" x14ac:dyDescent="0.25">
      <c r="A29" s="11" t="s">
        <v>7</v>
      </c>
      <c r="B29" s="11" t="s">
        <v>115</v>
      </c>
      <c r="C29" s="11" t="s">
        <v>116</v>
      </c>
      <c r="D29" s="11" t="s">
        <v>22</v>
      </c>
      <c r="E29" s="11" t="s">
        <v>11</v>
      </c>
      <c r="F29" s="11" t="s">
        <v>117</v>
      </c>
      <c r="G29" s="11" t="s">
        <v>118</v>
      </c>
    </row>
    <row r="30" spans="1:7" ht="24" customHeight="1" x14ac:dyDescent="0.25">
      <c r="A30" s="10" t="s">
        <v>7</v>
      </c>
      <c r="B30" s="10" t="s">
        <v>119</v>
      </c>
      <c r="C30" s="10" t="s">
        <v>120</v>
      </c>
      <c r="D30" s="10" t="s">
        <v>16</v>
      </c>
      <c r="E30" s="10" t="s">
        <v>74</v>
      </c>
      <c r="F30" s="10" t="s">
        <v>35</v>
      </c>
      <c r="G30" s="10" t="s">
        <v>121</v>
      </c>
    </row>
    <row r="31" spans="1:7" x14ac:dyDescent="0.25">
      <c r="A31" s="11" t="s">
        <v>122</v>
      </c>
      <c r="B31" s="11" t="s">
        <v>8</v>
      </c>
      <c r="C31" s="11" t="s">
        <v>9</v>
      </c>
      <c r="D31" s="11" t="s">
        <v>10</v>
      </c>
      <c r="E31" s="11" t="s">
        <v>11</v>
      </c>
      <c r="F31" s="11" t="s">
        <v>123</v>
      </c>
      <c r="G31" s="11" t="s">
        <v>124</v>
      </c>
    </row>
    <row r="32" spans="1:7" ht="24" customHeight="1" x14ac:dyDescent="0.25">
      <c r="A32" s="10" t="s">
        <v>122</v>
      </c>
      <c r="B32" s="10" t="s">
        <v>14</v>
      </c>
      <c r="C32" s="10" t="s">
        <v>125</v>
      </c>
      <c r="D32" s="10" t="s">
        <v>10</v>
      </c>
      <c r="E32" s="10" t="s">
        <v>11</v>
      </c>
      <c r="F32" s="10" t="s">
        <v>126</v>
      </c>
      <c r="G32" s="10" t="s">
        <v>127</v>
      </c>
    </row>
    <row r="33" spans="1:7" ht="24" customHeight="1" x14ac:dyDescent="0.25">
      <c r="A33" s="11" t="s">
        <v>122</v>
      </c>
      <c r="B33" s="11" t="s">
        <v>20</v>
      </c>
      <c r="C33" s="11" t="s">
        <v>128</v>
      </c>
      <c r="D33" s="11" t="s">
        <v>16</v>
      </c>
      <c r="E33" s="11" t="s">
        <v>11</v>
      </c>
      <c r="F33" s="11" t="s">
        <v>35</v>
      </c>
      <c r="G33" s="11" t="s">
        <v>129</v>
      </c>
    </row>
    <row r="34" spans="1:7" ht="24" customHeight="1" x14ac:dyDescent="0.25">
      <c r="A34" s="10" t="s">
        <v>122</v>
      </c>
      <c r="B34" s="10" t="s">
        <v>25</v>
      </c>
      <c r="C34" s="10" t="s">
        <v>130</v>
      </c>
      <c r="D34" s="10" t="s">
        <v>22</v>
      </c>
      <c r="E34" s="10" t="s">
        <v>11</v>
      </c>
      <c r="F34" s="10" t="s">
        <v>131</v>
      </c>
      <c r="G34" s="10" t="s">
        <v>132</v>
      </c>
    </row>
    <row r="35" spans="1:7" x14ac:dyDescent="0.25">
      <c r="A35" s="11" t="s">
        <v>122</v>
      </c>
      <c r="B35" s="11" t="s">
        <v>29</v>
      </c>
      <c r="C35" s="11" t="s">
        <v>133</v>
      </c>
      <c r="D35" s="11" t="s">
        <v>10</v>
      </c>
      <c r="E35" s="11" t="s">
        <v>11</v>
      </c>
      <c r="F35" s="11" t="s">
        <v>50</v>
      </c>
      <c r="G35" s="11" t="s">
        <v>134</v>
      </c>
    </row>
    <row r="36" spans="1:7" x14ac:dyDescent="0.25">
      <c r="A36" s="10" t="s">
        <v>122</v>
      </c>
      <c r="B36" s="10" t="s">
        <v>33</v>
      </c>
      <c r="C36" s="10" t="s">
        <v>135</v>
      </c>
      <c r="D36" s="10" t="s">
        <v>10</v>
      </c>
      <c r="E36" s="10" t="s">
        <v>17</v>
      </c>
      <c r="F36" s="10" t="s">
        <v>136</v>
      </c>
      <c r="G36" s="10" t="s">
        <v>137</v>
      </c>
    </row>
    <row r="37" spans="1:7" x14ac:dyDescent="0.25">
      <c r="A37" s="11" t="s">
        <v>122</v>
      </c>
      <c r="B37" s="11" t="s">
        <v>37</v>
      </c>
      <c r="C37" s="11" t="s">
        <v>138</v>
      </c>
      <c r="D37" s="11" t="s">
        <v>10</v>
      </c>
      <c r="E37" s="11" t="s">
        <v>74</v>
      </c>
      <c r="F37" s="11" t="s">
        <v>139</v>
      </c>
      <c r="G37" s="11" t="s">
        <v>140</v>
      </c>
    </row>
    <row r="38" spans="1:7" x14ac:dyDescent="0.25">
      <c r="A38" s="10" t="s">
        <v>122</v>
      </c>
      <c r="B38" s="10" t="s">
        <v>40</v>
      </c>
      <c r="C38" s="10" t="s">
        <v>141</v>
      </c>
      <c r="D38" s="10" t="s">
        <v>16</v>
      </c>
      <c r="E38" s="10" t="s">
        <v>74</v>
      </c>
      <c r="F38" s="10" t="s">
        <v>62</v>
      </c>
      <c r="G38" s="10" t="s">
        <v>142</v>
      </c>
    </row>
    <row r="39" spans="1:7" ht="24" customHeight="1" x14ac:dyDescent="0.25">
      <c r="A39" s="11" t="s">
        <v>122</v>
      </c>
      <c r="B39" s="11" t="s">
        <v>44</v>
      </c>
      <c r="C39" s="11" t="s">
        <v>143</v>
      </c>
      <c r="D39" s="11" t="s">
        <v>16</v>
      </c>
      <c r="E39" s="11" t="s">
        <v>17</v>
      </c>
      <c r="F39" s="11" t="s">
        <v>144</v>
      </c>
      <c r="G39" s="11" t="s">
        <v>145</v>
      </c>
    </row>
    <row r="40" spans="1:7" x14ac:dyDescent="0.25">
      <c r="A40" s="10" t="s">
        <v>122</v>
      </c>
      <c r="B40" s="10" t="s">
        <v>48</v>
      </c>
      <c r="C40" s="10" t="s">
        <v>146</v>
      </c>
      <c r="D40" s="10" t="s">
        <v>147</v>
      </c>
      <c r="E40" s="10" t="s">
        <v>148</v>
      </c>
      <c r="F40" s="10" t="s">
        <v>149</v>
      </c>
      <c r="G40" s="10" t="s">
        <v>150</v>
      </c>
    </row>
    <row r="41" spans="1:7" x14ac:dyDescent="0.25">
      <c r="A41" s="11" t="s">
        <v>122</v>
      </c>
      <c r="B41" s="11" t="s">
        <v>52</v>
      </c>
      <c r="C41" s="11" t="s">
        <v>151</v>
      </c>
      <c r="D41" s="11" t="s">
        <v>16</v>
      </c>
      <c r="E41" s="11" t="s">
        <v>148</v>
      </c>
      <c r="F41" s="11" t="s">
        <v>152</v>
      </c>
      <c r="G41" s="11" t="s">
        <v>153</v>
      </c>
    </row>
    <row r="42" spans="1:7" ht="24" customHeight="1" x14ac:dyDescent="0.25">
      <c r="A42" s="10" t="s">
        <v>122</v>
      </c>
      <c r="B42" s="10" t="s">
        <v>56</v>
      </c>
      <c r="C42" s="10" t="s">
        <v>154</v>
      </c>
      <c r="D42" s="10" t="s">
        <v>22</v>
      </c>
      <c r="E42" s="10" t="s">
        <v>148</v>
      </c>
      <c r="F42" s="10" t="s">
        <v>155</v>
      </c>
      <c r="G42" s="10" t="s">
        <v>156</v>
      </c>
    </row>
    <row r="43" spans="1:7" x14ac:dyDescent="0.25">
      <c r="A43" s="11" t="s">
        <v>122</v>
      </c>
      <c r="B43" s="11" t="s">
        <v>60</v>
      </c>
      <c r="C43" s="11" t="s">
        <v>157</v>
      </c>
      <c r="D43" s="11" t="s">
        <v>16</v>
      </c>
      <c r="E43" s="11" t="s">
        <v>148</v>
      </c>
      <c r="F43" s="11" t="s">
        <v>158</v>
      </c>
      <c r="G43" s="11" t="s">
        <v>159</v>
      </c>
    </row>
    <row r="44" spans="1:7" ht="24" customHeight="1" x14ac:dyDescent="0.25">
      <c r="A44" s="10" t="s">
        <v>122</v>
      </c>
      <c r="B44" s="10" t="s">
        <v>64</v>
      </c>
      <c r="C44" s="10" t="s">
        <v>160</v>
      </c>
      <c r="D44" s="10" t="s">
        <v>147</v>
      </c>
      <c r="E44" s="10" t="s">
        <v>148</v>
      </c>
      <c r="F44" s="10" t="s">
        <v>149</v>
      </c>
      <c r="G44" s="10" t="s">
        <v>161</v>
      </c>
    </row>
    <row r="45" spans="1:7" x14ac:dyDescent="0.25">
      <c r="A45" s="11" t="s">
        <v>122</v>
      </c>
      <c r="B45" s="11" t="s">
        <v>68</v>
      </c>
      <c r="C45" s="11" t="s">
        <v>162</v>
      </c>
      <c r="D45" s="11" t="s">
        <v>22</v>
      </c>
      <c r="E45" s="11" t="s">
        <v>148</v>
      </c>
      <c r="F45" s="11" t="s">
        <v>163</v>
      </c>
      <c r="G45" s="11" t="s">
        <v>164</v>
      </c>
    </row>
    <row r="46" spans="1:7" ht="24" customHeight="1" x14ac:dyDescent="0.25">
      <c r="A46" s="10" t="s">
        <v>122</v>
      </c>
      <c r="B46" s="10" t="s">
        <v>72</v>
      </c>
      <c r="C46" s="10" t="s">
        <v>165</v>
      </c>
      <c r="D46" s="10" t="s">
        <v>16</v>
      </c>
      <c r="E46" s="10" t="s">
        <v>74</v>
      </c>
      <c r="F46" s="10" t="s">
        <v>62</v>
      </c>
      <c r="G46" s="10" t="s">
        <v>166</v>
      </c>
    </row>
    <row r="47" spans="1:7" x14ac:dyDescent="0.25">
      <c r="A47" s="11" t="s">
        <v>122</v>
      </c>
      <c r="B47" s="11" t="s">
        <v>77</v>
      </c>
      <c r="C47" s="11" t="s">
        <v>167</v>
      </c>
      <c r="D47" s="11" t="s">
        <v>16</v>
      </c>
      <c r="E47" s="11" t="s">
        <v>74</v>
      </c>
      <c r="F47" s="11" t="s">
        <v>62</v>
      </c>
      <c r="G47" s="11" t="s">
        <v>168</v>
      </c>
    </row>
    <row r="48" spans="1:7" ht="24" customHeight="1" x14ac:dyDescent="0.25">
      <c r="A48" s="10" t="s">
        <v>122</v>
      </c>
      <c r="B48" s="10" t="s">
        <v>80</v>
      </c>
      <c r="C48" s="10" t="s">
        <v>169</v>
      </c>
      <c r="D48" s="10" t="s">
        <v>22</v>
      </c>
      <c r="E48" s="10" t="s">
        <v>11</v>
      </c>
      <c r="F48" s="10" t="s">
        <v>170</v>
      </c>
      <c r="G48" s="10" t="s">
        <v>171</v>
      </c>
    </row>
    <row r="49" spans="1:7" ht="24" customHeight="1" x14ac:dyDescent="0.25">
      <c r="A49" s="11" t="s">
        <v>122</v>
      </c>
      <c r="B49" s="11" t="s">
        <v>83</v>
      </c>
      <c r="C49" s="11" t="s">
        <v>172</v>
      </c>
      <c r="D49" s="11" t="s">
        <v>16</v>
      </c>
      <c r="E49" s="11" t="s">
        <v>74</v>
      </c>
      <c r="F49" s="11" t="s">
        <v>62</v>
      </c>
      <c r="G49" s="11" t="s">
        <v>173</v>
      </c>
    </row>
    <row r="50" spans="1:7" ht="24" customHeight="1" x14ac:dyDescent="0.25">
      <c r="A50" s="10" t="s">
        <v>122</v>
      </c>
      <c r="B50" s="10" t="s">
        <v>86</v>
      </c>
      <c r="C50" s="10" t="s">
        <v>174</v>
      </c>
      <c r="D50" s="10" t="s">
        <v>22</v>
      </c>
      <c r="E50" s="10" t="s">
        <v>74</v>
      </c>
      <c r="F50" s="10" t="s">
        <v>175</v>
      </c>
      <c r="G50" s="10" t="s">
        <v>176</v>
      </c>
    </row>
    <row r="51" spans="1:7" x14ac:dyDescent="0.25">
      <c r="A51" s="11" t="s">
        <v>122</v>
      </c>
      <c r="B51" s="11" t="s">
        <v>89</v>
      </c>
      <c r="C51" s="11" t="s">
        <v>120</v>
      </c>
      <c r="D51" s="11" t="s">
        <v>16</v>
      </c>
      <c r="E51" s="11" t="s">
        <v>74</v>
      </c>
      <c r="F51" s="11" t="s">
        <v>35</v>
      </c>
      <c r="G51" s="11" t="s">
        <v>177</v>
      </c>
    </row>
    <row r="52" spans="1:7" ht="60" customHeight="1" x14ac:dyDescent="0.25">
      <c r="A52" s="10" t="s">
        <v>122</v>
      </c>
      <c r="B52" s="10" t="s">
        <v>92</v>
      </c>
      <c r="C52" s="10" t="s">
        <v>178</v>
      </c>
      <c r="D52" s="10" t="s">
        <v>22</v>
      </c>
      <c r="E52" s="10" t="s">
        <v>11</v>
      </c>
      <c r="F52" s="10" t="s">
        <v>179</v>
      </c>
      <c r="G52" s="10" t="s">
        <v>180</v>
      </c>
    </row>
    <row r="53" spans="1:7" x14ac:dyDescent="0.25">
      <c r="A53" s="11" t="s">
        <v>181</v>
      </c>
      <c r="B53" s="11" t="s">
        <v>8</v>
      </c>
      <c r="C53" s="11" t="s">
        <v>9</v>
      </c>
      <c r="D53" s="11" t="s">
        <v>10</v>
      </c>
      <c r="E53" s="11" t="s">
        <v>11</v>
      </c>
      <c r="F53" s="11" t="s">
        <v>123</v>
      </c>
      <c r="G53" s="11" t="s">
        <v>182</v>
      </c>
    </row>
    <row r="54" spans="1:7" ht="24" customHeight="1" x14ac:dyDescent="0.25">
      <c r="A54" s="10" t="s">
        <v>181</v>
      </c>
      <c r="B54" s="10" t="s">
        <v>14</v>
      </c>
      <c r="C54" s="10" t="s">
        <v>183</v>
      </c>
      <c r="D54" s="10" t="s">
        <v>16</v>
      </c>
      <c r="E54" s="10" t="s">
        <v>11</v>
      </c>
      <c r="F54" s="10" t="s">
        <v>184</v>
      </c>
      <c r="G54" s="10" t="s">
        <v>185</v>
      </c>
    </row>
    <row r="55" spans="1:7" ht="36" customHeight="1" x14ac:dyDescent="0.25">
      <c r="A55" s="11" t="s">
        <v>181</v>
      </c>
      <c r="B55" s="11" t="s">
        <v>20</v>
      </c>
      <c r="C55" s="11" t="s">
        <v>186</v>
      </c>
      <c r="D55" s="11" t="s">
        <v>22</v>
      </c>
      <c r="E55" s="11" t="s">
        <v>11</v>
      </c>
      <c r="F55" s="11" t="s">
        <v>187</v>
      </c>
      <c r="G55" s="11" t="s">
        <v>188</v>
      </c>
    </row>
    <row r="56" spans="1:7" ht="24" customHeight="1" x14ac:dyDescent="0.25">
      <c r="A56" s="10" t="s">
        <v>181</v>
      </c>
      <c r="B56" s="10" t="s">
        <v>25</v>
      </c>
      <c r="C56" s="10" t="s">
        <v>189</v>
      </c>
      <c r="D56" s="10" t="s">
        <v>16</v>
      </c>
      <c r="E56" s="10" t="s">
        <v>11</v>
      </c>
      <c r="F56" s="10" t="s">
        <v>144</v>
      </c>
      <c r="G56" s="10" t="s">
        <v>190</v>
      </c>
    </row>
    <row r="57" spans="1:7" ht="24" customHeight="1" x14ac:dyDescent="0.25">
      <c r="A57" s="11" t="s">
        <v>181</v>
      </c>
      <c r="B57" s="11" t="s">
        <v>29</v>
      </c>
      <c r="C57" s="11" t="s">
        <v>191</v>
      </c>
      <c r="D57" s="11" t="s">
        <v>16</v>
      </c>
      <c r="E57" s="11" t="s">
        <v>17</v>
      </c>
      <c r="F57" s="11" t="s">
        <v>192</v>
      </c>
      <c r="G57" s="11" t="s">
        <v>193</v>
      </c>
    </row>
    <row r="58" spans="1:7" x14ac:dyDescent="0.25">
      <c r="A58" s="10" t="s">
        <v>181</v>
      </c>
      <c r="B58" s="10" t="s">
        <v>33</v>
      </c>
      <c r="C58" s="10" t="s">
        <v>194</v>
      </c>
      <c r="D58" s="10" t="s">
        <v>16</v>
      </c>
      <c r="E58" s="10" t="s">
        <v>11</v>
      </c>
      <c r="F58" s="10" t="s">
        <v>195</v>
      </c>
      <c r="G58" s="10" t="s">
        <v>196</v>
      </c>
    </row>
    <row r="59" spans="1:7" x14ac:dyDescent="0.25">
      <c r="A59" s="11" t="s">
        <v>181</v>
      </c>
      <c r="B59" s="11" t="s">
        <v>37</v>
      </c>
      <c r="C59" s="11" t="s">
        <v>125</v>
      </c>
      <c r="D59" s="11" t="s">
        <v>10</v>
      </c>
      <c r="E59" s="11" t="s">
        <v>11</v>
      </c>
      <c r="F59" s="11" t="s">
        <v>197</v>
      </c>
      <c r="G59" s="11" t="s">
        <v>198</v>
      </c>
    </row>
    <row r="60" spans="1:7" x14ac:dyDescent="0.25">
      <c r="A60" s="10" t="s">
        <v>181</v>
      </c>
      <c r="B60" s="10" t="s">
        <v>40</v>
      </c>
      <c r="C60" s="10" t="s">
        <v>128</v>
      </c>
      <c r="D60" s="10" t="s">
        <v>16</v>
      </c>
      <c r="E60" s="10" t="s">
        <v>11</v>
      </c>
      <c r="F60" s="10" t="s">
        <v>199</v>
      </c>
      <c r="G60" s="10" t="s">
        <v>200</v>
      </c>
    </row>
    <row r="61" spans="1:7" ht="24" customHeight="1" x14ac:dyDescent="0.25">
      <c r="A61" s="11" t="s">
        <v>181</v>
      </c>
      <c r="B61" s="11" t="s">
        <v>44</v>
      </c>
      <c r="C61" s="11" t="s">
        <v>201</v>
      </c>
      <c r="D61" s="11" t="s">
        <v>10</v>
      </c>
      <c r="E61" s="11" t="s">
        <v>17</v>
      </c>
      <c r="F61" s="11" t="s">
        <v>136</v>
      </c>
      <c r="G61" s="11" t="s">
        <v>202</v>
      </c>
    </row>
    <row r="62" spans="1:7" ht="24" customHeight="1" x14ac:dyDescent="0.25">
      <c r="A62" s="10" t="s">
        <v>181</v>
      </c>
      <c r="B62" s="10" t="s">
        <v>48</v>
      </c>
      <c r="C62" s="10" t="s">
        <v>203</v>
      </c>
      <c r="D62" s="10" t="s">
        <v>147</v>
      </c>
      <c r="E62" s="10" t="s">
        <v>148</v>
      </c>
      <c r="F62" s="10" t="s">
        <v>204</v>
      </c>
      <c r="G62" s="10" t="s">
        <v>205</v>
      </c>
    </row>
    <row r="63" spans="1:7" ht="48" customHeight="1" x14ac:dyDescent="0.25">
      <c r="A63" s="11" t="s">
        <v>181</v>
      </c>
      <c r="B63" s="11" t="s">
        <v>52</v>
      </c>
      <c r="C63" s="11" t="s">
        <v>206</v>
      </c>
      <c r="D63" s="11" t="s">
        <v>147</v>
      </c>
      <c r="E63" s="11" t="s">
        <v>148</v>
      </c>
      <c r="F63" s="11" t="s">
        <v>149</v>
      </c>
      <c r="G63" s="11" t="s">
        <v>207</v>
      </c>
    </row>
    <row r="64" spans="1:7" ht="24" customHeight="1" x14ac:dyDescent="0.25">
      <c r="A64" s="10" t="s">
        <v>181</v>
      </c>
      <c r="B64" s="10" t="s">
        <v>56</v>
      </c>
      <c r="C64" s="10" t="s">
        <v>208</v>
      </c>
      <c r="D64" s="10" t="s">
        <v>147</v>
      </c>
      <c r="E64" s="10" t="s">
        <v>148</v>
      </c>
      <c r="F64" s="10" t="s">
        <v>204</v>
      </c>
      <c r="G64" s="10" t="s">
        <v>209</v>
      </c>
    </row>
    <row r="65" spans="1:7" ht="24" customHeight="1" x14ac:dyDescent="0.25">
      <c r="A65" s="11" t="s">
        <v>181</v>
      </c>
      <c r="B65" s="11" t="s">
        <v>60</v>
      </c>
      <c r="C65" s="11" t="s">
        <v>210</v>
      </c>
      <c r="D65" s="11" t="s">
        <v>147</v>
      </c>
      <c r="E65" s="11" t="s">
        <v>148</v>
      </c>
      <c r="F65" s="11" t="s">
        <v>149</v>
      </c>
      <c r="G65" s="11" t="s">
        <v>211</v>
      </c>
    </row>
    <row r="66" spans="1:7" ht="24" customHeight="1" x14ac:dyDescent="0.25">
      <c r="A66" s="10" t="s">
        <v>181</v>
      </c>
      <c r="B66" s="10" t="s">
        <v>64</v>
      </c>
      <c r="C66" s="10" t="s">
        <v>212</v>
      </c>
      <c r="D66" s="10" t="s">
        <v>147</v>
      </c>
      <c r="E66" s="10" t="s">
        <v>148</v>
      </c>
      <c r="F66" s="10" t="s">
        <v>204</v>
      </c>
      <c r="G66" s="10" t="s">
        <v>213</v>
      </c>
    </row>
    <row r="67" spans="1:7" x14ac:dyDescent="0.25">
      <c r="A67" s="11" t="s">
        <v>181</v>
      </c>
      <c r="B67" s="11" t="s">
        <v>68</v>
      </c>
      <c r="C67" s="11" t="s">
        <v>214</v>
      </c>
      <c r="D67" s="11" t="s">
        <v>147</v>
      </c>
      <c r="E67" s="11" t="s">
        <v>148</v>
      </c>
      <c r="F67" s="11" t="s">
        <v>215</v>
      </c>
      <c r="G67" s="11" t="s">
        <v>216</v>
      </c>
    </row>
    <row r="68" spans="1:7" ht="24" customHeight="1" x14ac:dyDescent="0.25">
      <c r="A68" s="10" t="s">
        <v>181</v>
      </c>
      <c r="B68" s="10" t="s">
        <v>72</v>
      </c>
      <c r="C68" s="10" t="s">
        <v>217</v>
      </c>
      <c r="D68" s="10" t="s">
        <v>16</v>
      </c>
      <c r="E68" s="10" t="s">
        <v>148</v>
      </c>
      <c r="F68" s="10" t="s">
        <v>218</v>
      </c>
      <c r="G68" s="10" t="s">
        <v>219</v>
      </c>
    </row>
    <row r="69" spans="1:7" x14ac:dyDescent="0.25">
      <c r="A69" s="11" t="s">
        <v>181</v>
      </c>
      <c r="B69" s="11" t="s">
        <v>77</v>
      </c>
      <c r="C69" s="11" t="s">
        <v>220</v>
      </c>
      <c r="D69" s="11" t="s">
        <v>22</v>
      </c>
      <c r="E69" s="11" t="s">
        <v>148</v>
      </c>
      <c r="F69" s="11" t="s">
        <v>221</v>
      </c>
      <c r="G69" s="11" t="s">
        <v>222</v>
      </c>
    </row>
    <row r="70" spans="1:7" x14ac:dyDescent="0.25">
      <c r="A70" s="10" t="s">
        <v>181</v>
      </c>
      <c r="B70" s="10" t="s">
        <v>80</v>
      </c>
      <c r="C70" s="10" t="s">
        <v>223</v>
      </c>
      <c r="D70" s="10" t="s">
        <v>147</v>
      </c>
      <c r="E70" s="10" t="s">
        <v>148</v>
      </c>
      <c r="F70" s="10" t="s">
        <v>204</v>
      </c>
      <c r="G70" s="10" t="s">
        <v>224</v>
      </c>
    </row>
    <row r="71" spans="1:7" x14ac:dyDescent="0.25">
      <c r="A71" s="11" t="s">
        <v>181</v>
      </c>
      <c r="B71" s="11" t="s">
        <v>83</v>
      </c>
      <c r="C71" s="11" t="s">
        <v>225</v>
      </c>
      <c r="D71" s="11" t="s">
        <v>147</v>
      </c>
      <c r="E71" s="11" t="s">
        <v>148</v>
      </c>
      <c r="F71" s="11" t="s">
        <v>204</v>
      </c>
      <c r="G71" s="11" t="s">
        <v>226</v>
      </c>
    </row>
    <row r="72" spans="1:7" x14ac:dyDescent="0.25">
      <c r="A72" s="10" t="s">
        <v>181</v>
      </c>
      <c r="B72" s="10" t="s">
        <v>86</v>
      </c>
      <c r="C72" s="10" t="s">
        <v>227</v>
      </c>
      <c r="D72" s="10" t="s">
        <v>147</v>
      </c>
      <c r="E72" s="10" t="s">
        <v>148</v>
      </c>
      <c r="F72" s="10" t="s">
        <v>204</v>
      </c>
      <c r="G72" s="10" t="s">
        <v>228</v>
      </c>
    </row>
    <row r="73" spans="1:7" ht="24" customHeight="1" x14ac:dyDescent="0.25">
      <c r="A73" s="11" t="s">
        <v>181</v>
      </c>
      <c r="B73" s="11" t="s">
        <v>89</v>
      </c>
      <c r="C73" s="11" t="s">
        <v>229</v>
      </c>
      <c r="D73" s="11" t="s">
        <v>16</v>
      </c>
      <c r="E73" s="11" t="s">
        <v>148</v>
      </c>
      <c r="F73" s="11" t="s">
        <v>230</v>
      </c>
      <c r="G73" s="11" t="s">
        <v>231</v>
      </c>
    </row>
    <row r="74" spans="1:7" ht="24" customHeight="1" x14ac:dyDescent="0.25">
      <c r="A74" s="10" t="s">
        <v>181</v>
      </c>
      <c r="B74" s="10" t="s">
        <v>92</v>
      </c>
      <c r="C74" s="10" t="s">
        <v>232</v>
      </c>
      <c r="D74" s="10" t="s">
        <v>22</v>
      </c>
      <c r="E74" s="10" t="s">
        <v>148</v>
      </c>
      <c r="F74" s="10" t="s">
        <v>66</v>
      </c>
      <c r="G74" s="10" t="s">
        <v>233</v>
      </c>
    </row>
    <row r="75" spans="1:7" ht="24" customHeight="1" x14ac:dyDescent="0.25">
      <c r="A75" s="11" t="s">
        <v>181</v>
      </c>
      <c r="B75" s="11" t="s">
        <v>95</v>
      </c>
      <c r="C75" s="11" t="s">
        <v>234</v>
      </c>
      <c r="D75" s="11" t="s">
        <v>22</v>
      </c>
      <c r="E75" s="11" t="s">
        <v>74</v>
      </c>
      <c r="F75" s="11" t="s">
        <v>235</v>
      </c>
      <c r="G75" s="11" t="s">
        <v>236</v>
      </c>
    </row>
    <row r="76" spans="1:7" ht="60" customHeight="1" x14ac:dyDescent="0.25">
      <c r="A76" s="10" t="s">
        <v>181</v>
      </c>
      <c r="B76" s="10" t="s">
        <v>98</v>
      </c>
      <c r="C76" s="10" t="s">
        <v>120</v>
      </c>
      <c r="D76" s="10" t="s">
        <v>16</v>
      </c>
      <c r="E76" s="10" t="s">
        <v>74</v>
      </c>
      <c r="F76" s="10" t="s">
        <v>35</v>
      </c>
      <c r="G76" s="10" t="s">
        <v>237</v>
      </c>
    </row>
    <row r="77" spans="1:7" ht="24" customHeight="1" x14ac:dyDescent="0.25">
      <c r="A77" s="11" t="s">
        <v>238</v>
      </c>
      <c r="B77" s="11" t="s">
        <v>8</v>
      </c>
      <c r="C77" s="11" t="s">
        <v>191</v>
      </c>
      <c r="D77" s="11" t="s">
        <v>16</v>
      </c>
      <c r="E77" s="11" t="s">
        <v>11</v>
      </c>
      <c r="F77" s="11" t="s">
        <v>239</v>
      </c>
      <c r="G77" s="11" t="s">
        <v>240</v>
      </c>
    </row>
    <row r="78" spans="1:7" ht="24" customHeight="1" x14ac:dyDescent="0.25">
      <c r="A78" s="10" t="s">
        <v>238</v>
      </c>
      <c r="B78" s="10" t="s">
        <v>14</v>
      </c>
      <c r="C78" s="10" t="s">
        <v>241</v>
      </c>
      <c r="D78" s="10" t="s">
        <v>16</v>
      </c>
      <c r="E78" s="10" t="s">
        <v>17</v>
      </c>
      <c r="F78" s="10" t="s">
        <v>242</v>
      </c>
      <c r="G78" s="10" t="s">
        <v>243</v>
      </c>
    </row>
    <row r="79" spans="1:7" ht="24" customHeight="1" x14ac:dyDescent="0.25">
      <c r="A79" s="11" t="s">
        <v>238</v>
      </c>
      <c r="B79" s="11" t="s">
        <v>20</v>
      </c>
      <c r="C79" s="11" t="s">
        <v>244</v>
      </c>
      <c r="D79" s="11" t="s">
        <v>16</v>
      </c>
      <c r="E79" s="11" t="s">
        <v>11</v>
      </c>
      <c r="F79" s="11" t="s">
        <v>35</v>
      </c>
      <c r="G79" s="11" t="s">
        <v>245</v>
      </c>
    </row>
    <row r="80" spans="1:7" ht="24" customHeight="1" x14ac:dyDescent="0.25">
      <c r="A80" s="10" t="s">
        <v>238</v>
      </c>
      <c r="B80" s="10" t="s">
        <v>25</v>
      </c>
      <c r="C80" s="10" t="s">
        <v>246</v>
      </c>
      <c r="D80" s="10" t="s">
        <v>16</v>
      </c>
      <c r="E80" s="10" t="s">
        <v>74</v>
      </c>
      <c r="F80" s="10" t="s">
        <v>100</v>
      </c>
      <c r="G80" s="10" t="s">
        <v>247</v>
      </c>
    </row>
    <row r="81" spans="1:7" ht="24" customHeight="1" x14ac:dyDescent="0.25">
      <c r="A81" s="11" t="s">
        <v>238</v>
      </c>
      <c r="B81" s="11" t="s">
        <v>29</v>
      </c>
      <c r="C81" s="11" t="s">
        <v>248</v>
      </c>
      <c r="D81" s="11" t="s">
        <v>147</v>
      </c>
      <c r="E81" s="11" t="s">
        <v>11</v>
      </c>
      <c r="F81" s="11" t="s">
        <v>204</v>
      </c>
      <c r="G81" s="11" t="s">
        <v>249</v>
      </c>
    </row>
    <row r="82" spans="1:7" ht="36" customHeight="1" x14ac:dyDescent="0.25">
      <c r="A82" s="10" t="s">
        <v>238</v>
      </c>
      <c r="B82" s="10" t="s">
        <v>33</v>
      </c>
      <c r="C82" s="10" t="s">
        <v>250</v>
      </c>
      <c r="D82" s="10" t="s">
        <v>147</v>
      </c>
      <c r="E82" s="10" t="s">
        <v>11</v>
      </c>
      <c r="F82" s="10" t="s">
        <v>204</v>
      </c>
      <c r="G82" s="10" t="s">
        <v>251</v>
      </c>
    </row>
    <row r="83" spans="1:7" ht="24" customHeight="1" x14ac:dyDescent="0.25">
      <c r="A83" s="11" t="s">
        <v>238</v>
      </c>
      <c r="B83" s="11" t="s">
        <v>37</v>
      </c>
      <c r="C83" s="11" t="s">
        <v>252</v>
      </c>
      <c r="D83" s="11" t="s">
        <v>22</v>
      </c>
      <c r="E83" s="11" t="s">
        <v>11</v>
      </c>
      <c r="F83" s="11" t="s">
        <v>253</v>
      </c>
      <c r="G83" s="11" t="s">
        <v>254</v>
      </c>
    </row>
    <row r="84" spans="1:7" ht="24" customHeight="1" x14ac:dyDescent="0.25">
      <c r="A84" s="10" t="s">
        <v>238</v>
      </c>
      <c r="B84" s="10" t="s">
        <v>40</v>
      </c>
      <c r="C84" s="10" t="s">
        <v>255</v>
      </c>
      <c r="D84" s="10" t="s">
        <v>147</v>
      </c>
      <c r="E84" s="10" t="s">
        <v>148</v>
      </c>
      <c r="F84" s="10" t="s">
        <v>256</v>
      </c>
      <c r="G84" s="10" t="s">
        <v>257</v>
      </c>
    </row>
    <row r="85" spans="1:7" ht="24" customHeight="1" x14ac:dyDescent="0.25">
      <c r="A85" s="11" t="s">
        <v>238</v>
      </c>
      <c r="B85" s="11" t="s">
        <v>44</v>
      </c>
      <c r="C85" s="11" t="s">
        <v>258</v>
      </c>
      <c r="D85" s="11" t="s">
        <v>22</v>
      </c>
      <c r="E85" s="11" t="s">
        <v>11</v>
      </c>
      <c r="F85" s="11" t="s">
        <v>259</v>
      </c>
      <c r="G85" s="11" t="s">
        <v>260</v>
      </c>
    </row>
    <row r="86" spans="1:7" x14ac:dyDescent="0.25">
      <c r="A86" s="10" t="s">
        <v>238</v>
      </c>
      <c r="B86" s="10" t="s">
        <v>48</v>
      </c>
      <c r="C86" s="10" t="s">
        <v>261</v>
      </c>
      <c r="D86" s="10" t="s">
        <v>16</v>
      </c>
      <c r="E86" s="10" t="s">
        <v>148</v>
      </c>
      <c r="F86" s="10" t="s">
        <v>262</v>
      </c>
      <c r="G86" s="10" t="s">
        <v>263</v>
      </c>
    </row>
    <row r="87" spans="1:7" ht="24" customHeight="1" x14ac:dyDescent="0.25">
      <c r="A87" s="11" t="s">
        <v>238</v>
      </c>
      <c r="B87" s="11" t="s">
        <v>52</v>
      </c>
      <c r="C87" s="11" t="s">
        <v>264</v>
      </c>
      <c r="D87" s="11" t="s">
        <v>22</v>
      </c>
      <c r="E87" s="11" t="s">
        <v>11</v>
      </c>
      <c r="F87" s="11" t="s">
        <v>265</v>
      </c>
      <c r="G87" s="11" t="s">
        <v>266</v>
      </c>
    </row>
    <row r="88" spans="1:7" ht="24" customHeight="1" x14ac:dyDescent="0.25">
      <c r="A88" s="10" t="s">
        <v>238</v>
      </c>
      <c r="B88" s="10" t="s">
        <v>56</v>
      </c>
      <c r="C88" s="10" t="s">
        <v>267</v>
      </c>
      <c r="D88" s="10" t="s">
        <v>16</v>
      </c>
      <c r="E88" s="10" t="s">
        <v>11</v>
      </c>
      <c r="F88" s="10" t="s">
        <v>268</v>
      </c>
      <c r="G88" s="10" t="s">
        <v>269</v>
      </c>
    </row>
    <row r="89" spans="1:7" ht="24" customHeight="1" x14ac:dyDescent="0.25">
      <c r="A89" s="11" t="s">
        <v>238</v>
      </c>
      <c r="B89" s="11" t="s">
        <v>60</v>
      </c>
      <c r="C89" s="11" t="s">
        <v>270</v>
      </c>
      <c r="D89" s="11" t="s">
        <v>16</v>
      </c>
      <c r="E89" s="11" t="s">
        <v>11</v>
      </c>
      <c r="F89" s="11" t="s">
        <v>271</v>
      </c>
      <c r="G89" s="11" t="s">
        <v>272</v>
      </c>
    </row>
    <row r="90" spans="1:7" x14ac:dyDescent="0.25">
      <c r="A90" s="10" t="s">
        <v>238</v>
      </c>
      <c r="B90" s="10" t="s">
        <v>64</v>
      </c>
      <c r="C90" s="10" t="s">
        <v>120</v>
      </c>
      <c r="D90" s="10" t="s">
        <v>16</v>
      </c>
      <c r="E90" s="10" t="s">
        <v>74</v>
      </c>
      <c r="F90" s="10" t="s">
        <v>35</v>
      </c>
      <c r="G90" s="10" t="s">
        <v>273</v>
      </c>
    </row>
    <row r="91" spans="1:7" x14ac:dyDescent="0.25">
      <c r="A91" s="11" t="s">
        <v>274</v>
      </c>
      <c r="B91" s="11" t="s">
        <v>8</v>
      </c>
      <c r="C91" s="11" t="s">
        <v>9</v>
      </c>
      <c r="D91" s="11" t="s">
        <v>10</v>
      </c>
      <c r="E91" s="11" t="s">
        <v>11</v>
      </c>
      <c r="F91" s="11" t="s">
        <v>123</v>
      </c>
      <c r="G91" s="11" t="s">
        <v>275</v>
      </c>
    </row>
    <row r="92" spans="1:7" x14ac:dyDescent="0.25">
      <c r="A92" s="10" t="s">
        <v>274</v>
      </c>
      <c r="B92" s="10" t="s">
        <v>14</v>
      </c>
      <c r="C92" s="10" t="s">
        <v>125</v>
      </c>
      <c r="D92" s="10" t="s">
        <v>10</v>
      </c>
      <c r="E92" s="10" t="s">
        <v>11</v>
      </c>
      <c r="F92" s="10" t="s">
        <v>197</v>
      </c>
      <c r="G92" s="10" t="s">
        <v>276</v>
      </c>
    </row>
    <row r="93" spans="1:7" x14ac:dyDescent="0.25">
      <c r="A93" s="11" t="s">
        <v>274</v>
      </c>
      <c r="B93" s="11" t="s">
        <v>20</v>
      </c>
      <c r="C93" s="11" t="s">
        <v>128</v>
      </c>
      <c r="D93" s="11" t="s">
        <v>16</v>
      </c>
      <c r="E93" s="11" t="s">
        <v>11</v>
      </c>
      <c r="F93" s="11" t="s">
        <v>199</v>
      </c>
      <c r="G93" s="11" t="s">
        <v>277</v>
      </c>
    </row>
    <row r="94" spans="1:7" x14ac:dyDescent="0.25">
      <c r="A94" s="10" t="s">
        <v>274</v>
      </c>
      <c r="B94" s="10" t="s">
        <v>25</v>
      </c>
      <c r="C94" s="10" t="s">
        <v>278</v>
      </c>
      <c r="D94" s="10" t="s">
        <v>10</v>
      </c>
      <c r="E94" s="10" t="s">
        <v>11</v>
      </c>
      <c r="F94" s="10" t="s">
        <v>50</v>
      </c>
      <c r="G94" s="10" t="s">
        <v>279</v>
      </c>
    </row>
    <row r="95" spans="1:7" ht="24" customHeight="1" x14ac:dyDescent="0.25">
      <c r="A95" s="11" t="s">
        <v>274</v>
      </c>
      <c r="B95" s="11" t="s">
        <v>29</v>
      </c>
      <c r="C95" s="11" t="s">
        <v>280</v>
      </c>
      <c r="D95" s="11" t="s">
        <v>16</v>
      </c>
      <c r="E95" s="11" t="s">
        <v>11</v>
      </c>
      <c r="F95" s="11" t="s">
        <v>144</v>
      </c>
      <c r="G95" s="11" t="s">
        <v>281</v>
      </c>
    </row>
    <row r="96" spans="1:7" ht="24" customHeight="1" x14ac:dyDescent="0.25">
      <c r="A96" s="10" t="s">
        <v>274</v>
      </c>
      <c r="B96" s="10" t="s">
        <v>33</v>
      </c>
      <c r="C96" s="10" t="s">
        <v>282</v>
      </c>
      <c r="D96" s="10" t="s">
        <v>22</v>
      </c>
      <c r="E96" s="10" t="s">
        <v>11</v>
      </c>
      <c r="F96" s="10" t="s">
        <v>283</v>
      </c>
      <c r="G96" s="10" t="s">
        <v>284</v>
      </c>
    </row>
    <row r="97" spans="1:7" x14ac:dyDescent="0.25">
      <c r="A97" s="11" t="s">
        <v>274</v>
      </c>
      <c r="B97" s="11" t="s">
        <v>37</v>
      </c>
      <c r="C97" s="11" t="s">
        <v>285</v>
      </c>
      <c r="D97" s="11" t="s">
        <v>10</v>
      </c>
      <c r="E97" s="11" t="s">
        <v>11</v>
      </c>
      <c r="F97" s="11" t="s">
        <v>286</v>
      </c>
      <c r="G97" s="11" t="s">
        <v>287</v>
      </c>
    </row>
    <row r="98" spans="1:7" ht="24" customHeight="1" x14ac:dyDescent="0.25">
      <c r="A98" s="10" t="s">
        <v>274</v>
      </c>
      <c r="B98" s="10" t="s">
        <v>40</v>
      </c>
      <c r="C98" s="10" t="s">
        <v>288</v>
      </c>
      <c r="D98" s="10" t="s">
        <v>147</v>
      </c>
      <c r="E98" s="10" t="s">
        <v>17</v>
      </c>
      <c r="F98" s="10" t="s">
        <v>289</v>
      </c>
      <c r="G98" s="10" t="s">
        <v>290</v>
      </c>
    </row>
    <row r="99" spans="1:7" x14ac:dyDescent="0.25">
      <c r="A99" s="11" t="s">
        <v>274</v>
      </c>
      <c r="B99" s="11" t="s">
        <v>44</v>
      </c>
      <c r="C99" s="11" t="s">
        <v>291</v>
      </c>
      <c r="D99" s="11" t="s">
        <v>22</v>
      </c>
      <c r="E99" s="11" t="s">
        <v>11</v>
      </c>
      <c r="F99" s="11" t="s">
        <v>66</v>
      </c>
      <c r="G99" s="11" t="s">
        <v>292</v>
      </c>
    </row>
    <row r="100" spans="1:7" x14ac:dyDescent="0.25">
      <c r="A100" s="10" t="s">
        <v>274</v>
      </c>
      <c r="B100" s="10" t="s">
        <v>48</v>
      </c>
      <c r="C100" s="10" t="s">
        <v>293</v>
      </c>
      <c r="D100" s="10" t="s">
        <v>22</v>
      </c>
      <c r="E100" s="10" t="s">
        <v>11</v>
      </c>
      <c r="F100" s="10" t="s">
        <v>66</v>
      </c>
      <c r="G100" s="10" t="s">
        <v>294</v>
      </c>
    </row>
    <row r="101" spans="1:7" ht="24" customHeight="1" x14ac:dyDescent="0.25">
      <c r="A101" s="11" t="s">
        <v>274</v>
      </c>
      <c r="B101" s="11" t="s">
        <v>52</v>
      </c>
      <c r="C101" s="11" t="s">
        <v>120</v>
      </c>
      <c r="D101" s="11" t="s">
        <v>16</v>
      </c>
      <c r="E101" s="11" t="s">
        <v>74</v>
      </c>
      <c r="F101" s="11" t="s">
        <v>35</v>
      </c>
      <c r="G101" s="11" t="s">
        <v>295</v>
      </c>
    </row>
    <row r="102" spans="1:7" ht="24" customHeight="1" x14ac:dyDescent="0.25">
      <c r="A102" s="10" t="s">
        <v>296</v>
      </c>
      <c r="B102" s="10" t="s">
        <v>8</v>
      </c>
      <c r="C102" s="10" t="s">
        <v>297</v>
      </c>
      <c r="D102" s="10" t="s">
        <v>16</v>
      </c>
      <c r="E102" s="10" t="s">
        <v>11</v>
      </c>
      <c r="F102" s="10" t="s">
        <v>298</v>
      </c>
      <c r="G102" s="10" t="s">
        <v>299</v>
      </c>
    </row>
    <row r="103" spans="1:7" x14ac:dyDescent="0.25">
      <c r="A103" s="11" t="s">
        <v>296</v>
      </c>
      <c r="B103" s="11" t="s">
        <v>14</v>
      </c>
      <c r="C103" s="11" t="s">
        <v>9</v>
      </c>
      <c r="D103" s="11" t="s">
        <v>10</v>
      </c>
      <c r="E103" s="11" t="s">
        <v>11</v>
      </c>
      <c r="F103" s="11" t="s">
        <v>123</v>
      </c>
      <c r="G103" s="11" t="s">
        <v>300</v>
      </c>
    </row>
    <row r="104" spans="1:7" ht="48" customHeight="1" x14ac:dyDescent="0.25">
      <c r="A104" s="10" t="s">
        <v>296</v>
      </c>
      <c r="B104" s="10" t="s">
        <v>20</v>
      </c>
      <c r="C104" s="10" t="s">
        <v>301</v>
      </c>
      <c r="D104" s="10" t="s">
        <v>16</v>
      </c>
      <c r="E104" s="10" t="s">
        <v>11</v>
      </c>
      <c r="F104" s="10" t="s">
        <v>35</v>
      </c>
      <c r="G104" s="10" t="s">
        <v>302</v>
      </c>
    </row>
    <row r="105" spans="1:7" ht="36" customHeight="1" x14ac:dyDescent="0.25">
      <c r="A105" s="11" t="s">
        <v>296</v>
      </c>
      <c r="B105" s="11" t="s">
        <v>25</v>
      </c>
      <c r="C105" s="11" t="s">
        <v>303</v>
      </c>
      <c r="D105" s="11" t="s">
        <v>22</v>
      </c>
      <c r="E105" s="11" t="s">
        <v>11</v>
      </c>
      <c r="F105" s="11" t="s">
        <v>304</v>
      </c>
      <c r="G105" s="11" t="s">
        <v>305</v>
      </c>
    </row>
    <row r="106" spans="1:7" ht="36" customHeight="1" x14ac:dyDescent="0.25">
      <c r="A106" s="10" t="s">
        <v>296</v>
      </c>
      <c r="B106" s="10" t="s">
        <v>29</v>
      </c>
      <c r="C106" s="10" t="s">
        <v>306</v>
      </c>
      <c r="D106" s="10" t="s">
        <v>22</v>
      </c>
      <c r="E106" s="10" t="s">
        <v>11</v>
      </c>
      <c r="F106" s="10" t="s">
        <v>307</v>
      </c>
      <c r="G106" s="10" t="s">
        <v>308</v>
      </c>
    </row>
    <row r="107" spans="1:7" ht="24" customHeight="1" x14ac:dyDescent="0.25">
      <c r="A107" s="11" t="s">
        <v>296</v>
      </c>
      <c r="B107" s="11" t="s">
        <v>33</v>
      </c>
      <c r="C107" s="11" t="s">
        <v>309</v>
      </c>
      <c r="D107" s="11" t="s">
        <v>22</v>
      </c>
      <c r="E107" s="11" t="s">
        <v>11</v>
      </c>
      <c r="F107" s="11" t="s">
        <v>310</v>
      </c>
      <c r="G107" s="11" t="s">
        <v>311</v>
      </c>
    </row>
    <row r="108" spans="1:7" ht="24" customHeight="1" x14ac:dyDescent="0.25">
      <c r="A108" s="10" t="s">
        <v>296</v>
      </c>
      <c r="B108" s="10" t="s">
        <v>37</v>
      </c>
      <c r="C108" s="10" t="s">
        <v>312</v>
      </c>
      <c r="D108" s="10" t="s">
        <v>16</v>
      </c>
      <c r="E108" s="10" t="s">
        <v>148</v>
      </c>
      <c r="F108" s="10" t="s">
        <v>313</v>
      </c>
      <c r="G108" s="10" t="s">
        <v>314</v>
      </c>
    </row>
    <row r="109" spans="1:7" ht="24" customHeight="1" x14ac:dyDescent="0.25">
      <c r="A109" s="11" t="s">
        <v>296</v>
      </c>
      <c r="B109" s="11" t="s">
        <v>40</v>
      </c>
      <c r="C109" s="11" t="s">
        <v>315</v>
      </c>
      <c r="D109" s="11" t="s">
        <v>16</v>
      </c>
      <c r="E109" s="11" t="s">
        <v>148</v>
      </c>
      <c r="F109" s="11" t="s">
        <v>35</v>
      </c>
      <c r="G109" s="11" t="s">
        <v>316</v>
      </c>
    </row>
    <row r="110" spans="1:7" ht="24" customHeight="1" x14ac:dyDescent="0.25">
      <c r="A110" s="10" t="s">
        <v>296</v>
      </c>
      <c r="B110" s="10" t="s">
        <v>44</v>
      </c>
      <c r="C110" s="10" t="s">
        <v>317</v>
      </c>
      <c r="D110" s="10" t="s">
        <v>22</v>
      </c>
      <c r="E110" s="10" t="s">
        <v>11</v>
      </c>
      <c r="F110" s="10" t="s">
        <v>318</v>
      </c>
      <c r="G110" s="10" t="s">
        <v>319</v>
      </c>
    </row>
    <row r="111" spans="1:7" ht="24" customHeight="1" x14ac:dyDescent="0.25">
      <c r="A111" s="11" t="s">
        <v>296</v>
      </c>
      <c r="B111" s="11" t="s">
        <v>48</v>
      </c>
      <c r="C111" s="11" t="s">
        <v>320</v>
      </c>
      <c r="D111" s="11" t="s">
        <v>16</v>
      </c>
      <c r="E111" s="11" t="s">
        <v>148</v>
      </c>
      <c r="F111" s="11" t="s">
        <v>321</v>
      </c>
      <c r="G111" s="11" t="s">
        <v>322</v>
      </c>
    </row>
    <row r="112" spans="1:7" x14ac:dyDescent="0.25">
      <c r="A112" s="10" t="s">
        <v>296</v>
      </c>
      <c r="B112" s="10" t="s">
        <v>52</v>
      </c>
      <c r="C112" s="10" t="s">
        <v>323</v>
      </c>
      <c r="D112" s="10" t="s">
        <v>22</v>
      </c>
      <c r="E112" s="10" t="s">
        <v>11</v>
      </c>
      <c r="F112" s="10" t="s">
        <v>310</v>
      </c>
      <c r="G112" s="10" t="s">
        <v>324</v>
      </c>
    </row>
    <row r="113" spans="1:7" ht="24" customHeight="1" x14ac:dyDescent="0.25">
      <c r="A113" s="11" t="s">
        <v>296</v>
      </c>
      <c r="B113" s="11" t="s">
        <v>56</v>
      </c>
      <c r="C113" s="11" t="s">
        <v>325</v>
      </c>
      <c r="D113" s="11" t="s">
        <v>16</v>
      </c>
      <c r="E113" s="11" t="s">
        <v>148</v>
      </c>
      <c r="F113" s="11" t="s">
        <v>35</v>
      </c>
      <c r="G113" s="11" t="s">
        <v>326</v>
      </c>
    </row>
    <row r="114" spans="1:7" ht="36" customHeight="1" x14ac:dyDescent="0.25">
      <c r="A114" s="10" t="s">
        <v>296</v>
      </c>
      <c r="B114" s="10" t="s">
        <v>60</v>
      </c>
      <c r="C114" s="10" t="s">
        <v>327</v>
      </c>
      <c r="D114" s="10" t="s">
        <v>22</v>
      </c>
      <c r="E114" s="10" t="s">
        <v>11</v>
      </c>
      <c r="F114" s="10" t="s">
        <v>328</v>
      </c>
      <c r="G114" s="10" t="s">
        <v>329</v>
      </c>
    </row>
    <row r="115" spans="1:7" ht="36" customHeight="1" x14ac:dyDescent="0.25">
      <c r="A115" s="11" t="s">
        <v>296</v>
      </c>
      <c r="B115" s="11" t="s">
        <v>64</v>
      </c>
      <c r="C115" s="11" t="s">
        <v>330</v>
      </c>
      <c r="D115" s="11" t="s">
        <v>22</v>
      </c>
      <c r="E115" s="11" t="s">
        <v>11</v>
      </c>
      <c r="F115" s="11" t="s">
        <v>331</v>
      </c>
      <c r="G115" s="11" t="s">
        <v>332</v>
      </c>
    </row>
    <row r="116" spans="1:7" ht="24" customHeight="1" x14ac:dyDescent="0.25">
      <c r="A116" s="10" t="s">
        <v>296</v>
      </c>
      <c r="B116" s="10" t="s">
        <v>68</v>
      </c>
      <c r="C116" s="10" t="s">
        <v>120</v>
      </c>
      <c r="D116" s="10" t="s">
        <v>16</v>
      </c>
      <c r="E116" s="10" t="s">
        <v>74</v>
      </c>
      <c r="F116" s="10" t="s">
        <v>35</v>
      </c>
      <c r="G116" s="10" t="s">
        <v>333</v>
      </c>
    </row>
    <row r="117" spans="1:7" x14ac:dyDescent="0.25">
      <c r="A117" s="11" t="s">
        <v>334</v>
      </c>
      <c r="B117" s="11" t="s">
        <v>8</v>
      </c>
      <c r="C117" s="11" t="s">
        <v>335</v>
      </c>
      <c r="D117" s="11" t="s">
        <v>16</v>
      </c>
      <c r="E117" s="11" t="s">
        <v>11</v>
      </c>
      <c r="F117" s="11" t="s">
        <v>336</v>
      </c>
      <c r="G117" s="11" t="s">
        <v>337</v>
      </c>
    </row>
    <row r="118" spans="1:7" x14ac:dyDescent="0.25">
      <c r="A118" s="10" t="s">
        <v>334</v>
      </c>
      <c r="B118" s="10" t="s">
        <v>14</v>
      </c>
      <c r="C118" s="10" t="s">
        <v>9</v>
      </c>
      <c r="D118" s="10" t="s">
        <v>10</v>
      </c>
      <c r="E118" s="10" t="s">
        <v>11</v>
      </c>
      <c r="F118" s="10" t="s">
        <v>123</v>
      </c>
      <c r="G118" s="10" t="s">
        <v>338</v>
      </c>
    </row>
    <row r="119" spans="1:7" x14ac:dyDescent="0.25">
      <c r="A119" s="11" t="s">
        <v>334</v>
      </c>
      <c r="B119" s="11" t="s">
        <v>20</v>
      </c>
      <c r="C119" s="11" t="s">
        <v>297</v>
      </c>
      <c r="D119" s="11" t="s">
        <v>16</v>
      </c>
      <c r="E119" s="11" t="s">
        <v>11</v>
      </c>
      <c r="F119" s="11" t="s">
        <v>339</v>
      </c>
      <c r="G119" s="11" t="s">
        <v>340</v>
      </c>
    </row>
    <row r="120" spans="1:7" ht="24" customHeight="1" x14ac:dyDescent="0.25">
      <c r="A120" s="10" t="s">
        <v>334</v>
      </c>
      <c r="B120" s="10" t="s">
        <v>25</v>
      </c>
      <c r="C120" s="10" t="s">
        <v>341</v>
      </c>
      <c r="D120" s="10" t="s">
        <v>16</v>
      </c>
      <c r="E120" s="10" t="s">
        <v>11</v>
      </c>
      <c r="F120" s="10" t="s">
        <v>342</v>
      </c>
      <c r="G120" s="10" t="s">
        <v>343</v>
      </c>
    </row>
    <row r="121" spans="1:7" x14ac:dyDescent="0.25">
      <c r="A121" s="11" t="s">
        <v>334</v>
      </c>
      <c r="B121" s="11" t="s">
        <v>29</v>
      </c>
      <c r="C121" s="11" t="s">
        <v>344</v>
      </c>
      <c r="D121" s="11" t="s">
        <v>16</v>
      </c>
      <c r="E121" s="11" t="s">
        <v>11</v>
      </c>
      <c r="F121" s="11" t="s">
        <v>35</v>
      </c>
      <c r="G121" s="11" t="s">
        <v>345</v>
      </c>
    </row>
    <row r="122" spans="1:7" x14ac:dyDescent="0.25">
      <c r="A122" s="10" t="s">
        <v>334</v>
      </c>
      <c r="B122" s="10" t="s">
        <v>33</v>
      </c>
      <c r="C122" s="10" t="s">
        <v>346</v>
      </c>
      <c r="D122" s="10" t="s">
        <v>16</v>
      </c>
      <c r="E122" s="10" t="s">
        <v>11</v>
      </c>
      <c r="F122" s="10" t="s">
        <v>35</v>
      </c>
      <c r="G122" s="10" t="s">
        <v>347</v>
      </c>
    </row>
    <row r="123" spans="1:7" ht="24" customHeight="1" x14ac:dyDescent="0.25">
      <c r="A123" s="11" t="s">
        <v>334</v>
      </c>
      <c r="B123" s="11" t="s">
        <v>37</v>
      </c>
      <c r="C123" s="11" t="s">
        <v>348</v>
      </c>
      <c r="D123" s="11" t="s">
        <v>22</v>
      </c>
      <c r="E123" s="11" t="s">
        <v>11</v>
      </c>
      <c r="F123" s="11" t="s">
        <v>349</v>
      </c>
      <c r="G123" s="11" t="s">
        <v>350</v>
      </c>
    </row>
    <row r="124" spans="1:7" ht="84" customHeight="1" x14ac:dyDescent="0.25">
      <c r="A124" s="10" t="s">
        <v>334</v>
      </c>
      <c r="B124" s="10" t="s">
        <v>40</v>
      </c>
      <c r="C124" s="10" t="s">
        <v>351</v>
      </c>
      <c r="D124" s="10" t="s">
        <v>22</v>
      </c>
      <c r="E124" s="10" t="s">
        <v>148</v>
      </c>
      <c r="F124" s="10" t="s">
        <v>352</v>
      </c>
      <c r="G124" s="10" t="s">
        <v>353</v>
      </c>
    </row>
    <row r="125" spans="1:7" x14ac:dyDescent="0.25">
      <c r="A125" s="11" t="s">
        <v>334</v>
      </c>
      <c r="B125" s="11" t="s">
        <v>44</v>
      </c>
      <c r="C125" s="11" t="s">
        <v>354</v>
      </c>
      <c r="D125" s="11" t="s">
        <v>16</v>
      </c>
      <c r="E125" s="11" t="s">
        <v>148</v>
      </c>
      <c r="F125" s="11" t="s">
        <v>35</v>
      </c>
      <c r="G125" s="11" t="s">
        <v>355</v>
      </c>
    </row>
    <row r="126" spans="1:7" ht="24" customHeight="1" x14ac:dyDescent="0.25">
      <c r="A126" s="10" t="s">
        <v>334</v>
      </c>
      <c r="B126" s="10" t="s">
        <v>48</v>
      </c>
      <c r="C126" s="10" t="s">
        <v>356</v>
      </c>
      <c r="D126" s="10" t="s">
        <v>16</v>
      </c>
      <c r="E126" s="10" t="s">
        <v>74</v>
      </c>
      <c r="F126" s="10" t="s">
        <v>100</v>
      </c>
      <c r="G126" s="10" t="s">
        <v>357</v>
      </c>
    </row>
    <row r="127" spans="1:7" x14ac:dyDescent="0.25">
      <c r="A127" s="11" t="s">
        <v>334</v>
      </c>
      <c r="B127" s="11" t="s">
        <v>52</v>
      </c>
      <c r="C127" s="11" t="s">
        <v>358</v>
      </c>
      <c r="D127" s="11" t="s">
        <v>22</v>
      </c>
      <c r="E127" s="11" t="s">
        <v>11</v>
      </c>
      <c r="F127" s="11" t="s">
        <v>113</v>
      </c>
      <c r="G127" s="11" t="s">
        <v>359</v>
      </c>
    </row>
    <row r="128" spans="1:7" x14ac:dyDescent="0.25">
      <c r="A128" s="10" t="s">
        <v>334</v>
      </c>
      <c r="B128" s="10" t="s">
        <v>56</v>
      </c>
      <c r="C128" s="10" t="s">
        <v>360</v>
      </c>
      <c r="D128" s="10" t="s">
        <v>108</v>
      </c>
      <c r="E128" s="10" t="s">
        <v>11</v>
      </c>
      <c r="F128" s="10" t="s">
        <v>109</v>
      </c>
      <c r="G128" s="10" t="s">
        <v>361</v>
      </c>
    </row>
    <row r="129" spans="1:7" x14ac:dyDescent="0.25">
      <c r="A129" s="11" t="s">
        <v>334</v>
      </c>
      <c r="B129" s="11" t="s">
        <v>60</v>
      </c>
      <c r="C129" s="11" t="s">
        <v>120</v>
      </c>
      <c r="D129" s="11" t="s">
        <v>16</v>
      </c>
      <c r="E129" s="11" t="s">
        <v>74</v>
      </c>
      <c r="F129" s="11" t="s">
        <v>35</v>
      </c>
      <c r="G129" s="11" t="s">
        <v>362</v>
      </c>
    </row>
    <row r="130" spans="1:7" ht="108" customHeight="1" x14ac:dyDescent="0.25">
      <c r="A130" s="10" t="s">
        <v>334</v>
      </c>
      <c r="B130" s="10" t="s">
        <v>64</v>
      </c>
      <c r="C130" s="10" t="s">
        <v>178</v>
      </c>
      <c r="D130" s="10" t="s">
        <v>22</v>
      </c>
      <c r="E130" s="10" t="s">
        <v>11</v>
      </c>
      <c r="F130" s="10" t="s">
        <v>179</v>
      </c>
      <c r="G130" s="10" t="s">
        <v>363</v>
      </c>
    </row>
    <row r="131" spans="1:7" x14ac:dyDescent="0.25">
      <c r="A131" s="11" t="s">
        <v>364</v>
      </c>
      <c r="B131" s="11" t="s">
        <v>8</v>
      </c>
      <c r="C131" s="11" t="s">
        <v>9</v>
      </c>
      <c r="D131" s="11" t="s">
        <v>10</v>
      </c>
      <c r="E131" s="11" t="s">
        <v>11</v>
      </c>
      <c r="F131" s="11" t="s">
        <v>123</v>
      </c>
      <c r="G131" s="11" t="s">
        <v>365</v>
      </c>
    </row>
    <row r="132" spans="1:7" ht="24" customHeight="1" x14ac:dyDescent="0.25">
      <c r="A132" s="10" t="s">
        <v>364</v>
      </c>
      <c r="B132" s="10" t="s">
        <v>14</v>
      </c>
      <c r="C132" s="10" t="s">
        <v>366</v>
      </c>
      <c r="D132" s="10" t="s">
        <v>22</v>
      </c>
      <c r="E132" s="10" t="s">
        <v>17</v>
      </c>
      <c r="F132" s="10" t="s">
        <v>367</v>
      </c>
      <c r="G132" s="10" t="s">
        <v>368</v>
      </c>
    </row>
    <row r="133" spans="1:7" ht="24" customHeight="1" x14ac:dyDescent="0.25">
      <c r="A133" s="11" t="s">
        <v>364</v>
      </c>
      <c r="B133" s="11" t="s">
        <v>20</v>
      </c>
      <c r="C133" s="11" t="s">
        <v>369</v>
      </c>
      <c r="D133" s="11" t="s">
        <v>16</v>
      </c>
      <c r="E133" s="11" t="s">
        <v>148</v>
      </c>
      <c r="F133" s="11" t="s">
        <v>35</v>
      </c>
      <c r="G133" s="11" t="s">
        <v>370</v>
      </c>
    </row>
    <row r="134" spans="1:7" ht="24" customHeight="1" x14ac:dyDescent="0.25">
      <c r="A134" s="10" t="s">
        <v>364</v>
      </c>
      <c r="B134" s="10" t="s">
        <v>25</v>
      </c>
      <c r="C134" s="10" t="s">
        <v>174</v>
      </c>
      <c r="D134" s="10" t="s">
        <v>22</v>
      </c>
      <c r="E134" s="10" t="s">
        <v>17</v>
      </c>
      <c r="F134" s="10" t="s">
        <v>367</v>
      </c>
      <c r="G134" s="10" t="s">
        <v>371</v>
      </c>
    </row>
    <row r="135" spans="1:7" x14ac:dyDescent="0.25">
      <c r="A135" s="11" t="s">
        <v>364</v>
      </c>
      <c r="B135" s="11" t="s">
        <v>29</v>
      </c>
      <c r="C135" s="11" t="s">
        <v>372</v>
      </c>
      <c r="D135" s="11" t="s">
        <v>16</v>
      </c>
      <c r="E135" s="11" t="s">
        <v>148</v>
      </c>
      <c r="F135" s="11" t="s">
        <v>35</v>
      </c>
      <c r="G135" s="11" t="s">
        <v>373</v>
      </c>
    </row>
    <row r="136" spans="1:7" ht="24" customHeight="1" x14ac:dyDescent="0.25">
      <c r="A136" s="10" t="s">
        <v>364</v>
      </c>
      <c r="B136" s="10" t="s">
        <v>33</v>
      </c>
      <c r="C136" s="10" t="s">
        <v>374</v>
      </c>
      <c r="D136" s="10" t="s">
        <v>22</v>
      </c>
      <c r="E136" s="10" t="s">
        <v>11</v>
      </c>
      <c r="F136" s="10" t="s">
        <v>375</v>
      </c>
      <c r="G136" s="10" t="s">
        <v>376</v>
      </c>
    </row>
    <row r="137" spans="1:7" ht="24" customHeight="1" x14ac:dyDescent="0.25">
      <c r="A137" s="11" t="s">
        <v>364</v>
      </c>
      <c r="B137" s="11" t="s">
        <v>37</v>
      </c>
      <c r="C137" s="11" t="s">
        <v>377</v>
      </c>
      <c r="D137" s="11" t="s">
        <v>22</v>
      </c>
      <c r="E137" s="11" t="s">
        <v>11</v>
      </c>
      <c r="F137" s="11" t="s">
        <v>375</v>
      </c>
      <c r="G137" s="11" t="s">
        <v>378</v>
      </c>
    </row>
    <row r="138" spans="1:7" ht="36" customHeight="1" x14ac:dyDescent="0.25">
      <c r="A138" s="10" t="s">
        <v>364</v>
      </c>
      <c r="B138" s="10" t="s">
        <v>40</v>
      </c>
      <c r="C138" s="10" t="s">
        <v>379</v>
      </c>
      <c r="D138" s="10" t="s">
        <v>22</v>
      </c>
      <c r="E138" s="10" t="s">
        <v>11</v>
      </c>
      <c r="F138" s="10" t="s">
        <v>380</v>
      </c>
      <c r="G138" s="10" t="s">
        <v>381</v>
      </c>
    </row>
    <row r="139" spans="1:7" ht="24" customHeight="1" x14ac:dyDescent="0.25">
      <c r="A139" s="11" t="s">
        <v>364</v>
      </c>
      <c r="B139" s="11" t="s">
        <v>44</v>
      </c>
      <c r="C139" s="11" t="s">
        <v>382</v>
      </c>
      <c r="D139" s="11" t="s">
        <v>16</v>
      </c>
      <c r="E139" s="11" t="s">
        <v>17</v>
      </c>
      <c r="F139" s="11" t="s">
        <v>383</v>
      </c>
      <c r="G139" s="11" t="s">
        <v>384</v>
      </c>
    </row>
    <row r="140" spans="1:7" ht="24" customHeight="1" x14ac:dyDescent="0.25">
      <c r="A140" s="10" t="s">
        <v>364</v>
      </c>
      <c r="B140" s="10" t="s">
        <v>48</v>
      </c>
      <c r="C140" s="10" t="s">
        <v>385</v>
      </c>
      <c r="D140" s="10" t="s">
        <v>22</v>
      </c>
      <c r="E140" s="10" t="s">
        <v>11</v>
      </c>
      <c r="F140" s="10" t="s">
        <v>386</v>
      </c>
      <c r="G140" s="10" t="s">
        <v>387</v>
      </c>
    </row>
    <row r="141" spans="1:7" ht="24" customHeight="1" x14ac:dyDescent="0.25">
      <c r="A141" s="11" t="s">
        <v>364</v>
      </c>
      <c r="B141" s="11" t="s">
        <v>52</v>
      </c>
      <c r="C141" s="11" t="s">
        <v>388</v>
      </c>
      <c r="D141" s="11" t="s">
        <v>22</v>
      </c>
      <c r="E141" s="11" t="s">
        <v>11</v>
      </c>
      <c r="F141" s="11" t="s">
        <v>380</v>
      </c>
      <c r="G141" s="11" t="s">
        <v>389</v>
      </c>
    </row>
    <row r="142" spans="1:7" x14ac:dyDescent="0.25">
      <c r="A142" s="10" t="s">
        <v>364</v>
      </c>
      <c r="B142" s="10" t="s">
        <v>56</v>
      </c>
      <c r="C142" s="10" t="s">
        <v>390</v>
      </c>
      <c r="D142" s="10" t="s">
        <v>22</v>
      </c>
      <c r="E142" s="10" t="s">
        <v>11</v>
      </c>
      <c r="F142" s="10" t="s">
        <v>66</v>
      </c>
      <c r="G142" s="10" t="s">
        <v>391</v>
      </c>
    </row>
    <row r="143" spans="1:7" x14ac:dyDescent="0.25">
      <c r="A143" s="11" t="s">
        <v>364</v>
      </c>
      <c r="B143" s="11" t="s">
        <v>60</v>
      </c>
      <c r="C143" s="11" t="s">
        <v>392</v>
      </c>
      <c r="D143" s="11" t="s">
        <v>16</v>
      </c>
      <c r="E143" s="11" t="s">
        <v>148</v>
      </c>
      <c r="F143" s="11" t="s">
        <v>393</v>
      </c>
      <c r="G143" s="11" t="s">
        <v>394</v>
      </c>
    </row>
    <row r="144" spans="1:7" x14ac:dyDescent="0.25">
      <c r="A144" s="10" t="s">
        <v>364</v>
      </c>
      <c r="B144" s="10" t="s">
        <v>64</v>
      </c>
      <c r="C144" s="10" t="s">
        <v>61</v>
      </c>
      <c r="D144" s="10" t="s">
        <v>16</v>
      </c>
      <c r="E144" s="10" t="s">
        <v>11</v>
      </c>
      <c r="F144" s="10" t="s">
        <v>62</v>
      </c>
      <c r="G144" s="10" t="s">
        <v>395</v>
      </c>
    </row>
    <row r="145" spans="1:7" ht="24" customHeight="1" x14ac:dyDescent="0.25">
      <c r="A145" s="11" t="s">
        <v>364</v>
      </c>
      <c r="B145" s="11" t="s">
        <v>68</v>
      </c>
      <c r="C145" s="11" t="s">
        <v>396</v>
      </c>
      <c r="D145" s="11" t="s">
        <v>22</v>
      </c>
      <c r="E145" s="11" t="s">
        <v>11</v>
      </c>
      <c r="F145" s="11" t="s">
        <v>397</v>
      </c>
      <c r="G145" s="11" t="s">
        <v>398</v>
      </c>
    </row>
    <row r="146" spans="1:7" x14ac:dyDescent="0.25">
      <c r="A146" s="10" t="s">
        <v>364</v>
      </c>
      <c r="B146" s="10" t="s">
        <v>72</v>
      </c>
      <c r="C146" s="10" t="s">
        <v>399</v>
      </c>
      <c r="D146" s="10" t="s">
        <v>22</v>
      </c>
      <c r="E146" s="10" t="s">
        <v>11</v>
      </c>
      <c r="F146" s="10" t="s">
        <v>66</v>
      </c>
      <c r="G146" s="10" t="s">
        <v>400</v>
      </c>
    </row>
    <row r="147" spans="1:7" x14ac:dyDescent="0.25">
      <c r="A147" s="11" t="s">
        <v>364</v>
      </c>
      <c r="B147" s="11" t="s">
        <v>77</v>
      </c>
      <c r="C147" s="11" t="s">
        <v>401</v>
      </c>
      <c r="D147" s="11" t="s">
        <v>16</v>
      </c>
      <c r="E147" s="11" t="s">
        <v>148</v>
      </c>
      <c r="F147" s="11" t="s">
        <v>35</v>
      </c>
      <c r="G147" s="11" t="s">
        <v>402</v>
      </c>
    </row>
    <row r="148" spans="1:7" ht="24" customHeight="1" x14ac:dyDescent="0.25">
      <c r="A148" s="10" t="s">
        <v>364</v>
      </c>
      <c r="B148" s="10" t="s">
        <v>80</v>
      </c>
      <c r="C148" s="10" t="s">
        <v>120</v>
      </c>
      <c r="D148" s="10" t="s">
        <v>16</v>
      </c>
      <c r="E148" s="10" t="s">
        <v>74</v>
      </c>
      <c r="F148" s="10" t="s">
        <v>35</v>
      </c>
      <c r="G148" s="10" t="s">
        <v>403</v>
      </c>
    </row>
    <row r="149" spans="1:7" ht="48" customHeight="1" x14ac:dyDescent="0.25">
      <c r="A149" s="11" t="s">
        <v>404</v>
      </c>
      <c r="B149" s="11" t="s">
        <v>405</v>
      </c>
      <c r="C149" s="11" t="s">
        <v>406</v>
      </c>
      <c r="D149" s="11" t="s">
        <v>407</v>
      </c>
      <c r="E149" s="11" t="s">
        <v>407</v>
      </c>
      <c r="F149" s="11" t="s">
        <v>407</v>
      </c>
      <c r="G149" s="11" t="s">
        <v>408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548235"/>
  </sheetPr>
  <dimension ref="A1:V101"/>
  <sheetViews>
    <sheetView topLeftCell="C1" zoomScaleNormal="100" workbookViewId="0">
      <pane ySplit="1" topLeftCell="A2" activePane="bottomLeft" state="frozen"/>
      <selection pane="bottomLeft" activeCell="T2" sqref="T2"/>
    </sheetView>
  </sheetViews>
  <sheetFormatPr defaultColWidth="8.7109375" defaultRowHeight="15" x14ac:dyDescent="0.25"/>
  <cols>
    <col min="1" max="1" width="10.7109375" customWidth="1"/>
    <col min="2" max="2" width="14.28515625" customWidth="1"/>
    <col min="3" max="3" width="20" customWidth="1"/>
    <col min="4" max="4" width="14" customWidth="1"/>
    <col min="5" max="5" width="12.140625" customWidth="1"/>
    <col min="6" max="7" width="16.140625" customWidth="1"/>
    <col min="8" max="9" width="20" customWidth="1"/>
    <col min="10" max="10" width="14.42578125" customWidth="1"/>
    <col min="11" max="11" width="15.140625" customWidth="1"/>
    <col min="12" max="12" width="10" customWidth="1"/>
    <col min="13" max="13" width="12" customWidth="1"/>
    <col min="14" max="14" width="17.42578125" customWidth="1"/>
    <col min="15" max="15" width="16" customWidth="1"/>
    <col min="16" max="16" width="14" customWidth="1"/>
    <col min="17" max="17" width="16" customWidth="1"/>
    <col min="18" max="18" width="14" customWidth="1"/>
    <col min="19" max="19" width="27.85546875" customWidth="1"/>
    <col min="20" max="20" width="26.28515625" customWidth="1"/>
    <col min="21" max="21" width="25" customWidth="1"/>
  </cols>
  <sheetData>
    <row r="1" spans="1:22" ht="30" customHeight="1" x14ac:dyDescent="0.25">
      <c r="A1" s="1" t="s">
        <v>9</v>
      </c>
      <c r="B1" s="1" t="s">
        <v>125</v>
      </c>
      <c r="C1" s="1" t="s">
        <v>128</v>
      </c>
      <c r="D1" s="1" t="s">
        <v>130</v>
      </c>
      <c r="E1" s="1" t="s">
        <v>133</v>
      </c>
      <c r="F1" s="1" t="s">
        <v>135</v>
      </c>
      <c r="G1" s="1" t="s">
        <v>138</v>
      </c>
      <c r="H1" s="1" t="s">
        <v>141</v>
      </c>
      <c r="I1" s="1" t="s">
        <v>143</v>
      </c>
      <c r="J1" s="1" t="s">
        <v>146</v>
      </c>
      <c r="K1" s="1" t="s">
        <v>151</v>
      </c>
      <c r="L1" s="1" t="s">
        <v>154</v>
      </c>
      <c r="M1" s="1" t="s">
        <v>157</v>
      </c>
      <c r="N1" s="1" t="s">
        <v>160</v>
      </c>
      <c r="O1" s="1" t="s">
        <v>162</v>
      </c>
      <c r="P1" s="1" t="s">
        <v>165</v>
      </c>
      <c r="Q1" s="1" t="s">
        <v>167</v>
      </c>
      <c r="R1" s="1" t="s">
        <v>169</v>
      </c>
      <c r="S1" s="1" t="s">
        <v>172</v>
      </c>
      <c r="T1" s="1" t="s">
        <v>174</v>
      </c>
      <c r="U1" s="1" t="s">
        <v>120</v>
      </c>
      <c r="V1" s="8" t="s">
        <v>178</v>
      </c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</sheetData>
  <dataValidations count="7">
    <dataValidation type="list" allowBlank="1" errorTitle="Invalid entry" error="Please select from the list" sqref="D2:D101" xr:uid="{00000000-0002-0000-0100-000000000000}">
      <formula1>"Treatment,Placebo,Active_comparator,No_treatment,Standard_of_care,Low_dose,High_dose,Sham,Historical_control"</formula1>
      <formula2>0</formula2>
    </dataValidation>
    <dataValidation type="list" allowBlank="1" errorTitle="Invalid entry" error="Please select from the list" sqref="K2:K101" xr:uid="{00000000-0002-0000-0100-000001000000}">
      <formula1>"mg/kg,mg,mL,mL/kg,mg/m2,mcg/kg,IU/kg,%,drops,puffs,other"</formula1>
      <formula2>0</formula2>
    </dataValidation>
    <dataValidation type="list" allowBlank="1" errorTitle="Invalid entry" error="Please select from the list" sqref="L2:L101" xr:uid="{00000000-0002-0000-0100-000002000000}">
      <formula1>"PO,IV,SC,IM,topical,otic,ophthalmic,inhaled,transdermal,per_rectum,other"</formula1>
      <formula2>0</formula2>
    </dataValidation>
    <dataValidation type="list" allowBlank="1" errorTitle="Invalid entry" error="Please select from the list" sqref="M2:M101" xr:uid="{00000000-0002-0000-0100-000003000000}">
      <formula1>"SID,BID,TID,QID,q8h,q12h,q24h,q48h,q72h,weekly,biweekly,monthly,PRN,once,other"</formula1>
      <formula2>0</formula2>
    </dataValidation>
    <dataValidation type="list" allowBlank="1" errorTitle="Invalid entry" error="Please select from the list" sqref="O2:O101" xr:uid="{00000000-0002-0000-0100-000004000000}">
      <formula1>"days,weeks,months,years,doses,other"</formula1>
      <formula2>0</formula2>
    </dataValidation>
    <dataValidation type="list" allowBlank="1" errorTitle="Invalid entry" error="Please select from the list" sqref="R2:R101" xr:uid="{00000000-0002-0000-0100-000005000000}">
      <formula1>"Double-blind,Single-blind,Open-label,NR"</formula1>
      <formula2>0</formula2>
    </dataValidation>
    <dataValidation type="list" allowBlank="1" errorTitle="Invalid entry" error="Please select from the list" sqref="T2:T101" xr:uid="{00000000-0002-0000-0100-000006000000}">
      <formula1>"Adequate,Inadequate,Unclear,NR,N/A"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BF8F00"/>
  </sheetPr>
  <dimension ref="A1:X151"/>
  <sheetViews>
    <sheetView topLeftCell="I1" zoomScaleNormal="100" workbookViewId="0">
      <pane ySplit="1" topLeftCell="A2" activePane="bottomLeft" state="frozen"/>
      <selection pane="bottomLeft" activeCell="T2" sqref="T2"/>
    </sheetView>
  </sheetViews>
  <sheetFormatPr defaultColWidth="8.7109375" defaultRowHeight="15" x14ac:dyDescent="0.25"/>
  <cols>
    <col min="1" max="1" width="7" customWidth="1"/>
    <col min="2" max="2" width="17.7109375" customWidth="1"/>
    <col min="3" max="3" width="17" customWidth="1"/>
    <col min="4" max="4" width="25" customWidth="1"/>
    <col min="5" max="5" width="20" customWidth="1"/>
    <col min="6" max="6" width="14" customWidth="1"/>
    <col min="7" max="7" width="16.42578125" customWidth="1"/>
    <col min="8" max="8" width="18" customWidth="1"/>
    <col min="9" max="9" width="15.42578125" customWidth="1"/>
    <col min="10" max="10" width="17" customWidth="1"/>
    <col min="11" max="11" width="18.28515625" customWidth="1"/>
    <col min="12" max="12" width="15.85546875" customWidth="1"/>
    <col min="13" max="13" width="16.7109375" customWidth="1"/>
    <col min="14" max="14" width="16" customWidth="1"/>
    <col min="15" max="15" width="15.7109375" customWidth="1"/>
    <col min="16" max="17" width="23.85546875" customWidth="1"/>
    <col min="18" max="18" width="22.5703125" customWidth="1"/>
    <col min="19" max="19" width="15.85546875" customWidth="1"/>
    <col min="20" max="20" width="14.7109375" customWidth="1"/>
    <col min="21" max="21" width="13.7109375" customWidth="1"/>
    <col min="22" max="22" width="19.5703125" customWidth="1"/>
    <col min="23" max="23" width="19.42578125" customWidth="1"/>
    <col min="24" max="24" width="25" customWidth="1"/>
  </cols>
  <sheetData>
    <row r="1" spans="1:24" ht="30" customHeight="1" x14ac:dyDescent="0.25">
      <c r="A1" s="1" t="s">
        <v>9</v>
      </c>
      <c r="B1" s="1" t="s">
        <v>183</v>
      </c>
      <c r="C1" s="1" t="s">
        <v>186</v>
      </c>
      <c r="D1" s="1" t="s">
        <v>189</v>
      </c>
      <c r="E1" s="1" t="s">
        <v>191</v>
      </c>
      <c r="F1" s="1" t="s">
        <v>194</v>
      </c>
      <c r="G1" s="1" t="s">
        <v>125</v>
      </c>
      <c r="H1" s="1" t="s">
        <v>128</v>
      </c>
      <c r="I1" s="1" t="s">
        <v>201</v>
      </c>
      <c r="J1" s="1" t="s">
        <v>203</v>
      </c>
      <c r="K1" s="1" t="s">
        <v>206</v>
      </c>
      <c r="L1" s="1" t="s">
        <v>208</v>
      </c>
      <c r="M1" s="1" t="s">
        <v>210</v>
      </c>
      <c r="N1" s="1" t="s">
        <v>212</v>
      </c>
      <c r="O1" s="1" t="s">
        <v>214</v>
      </c>
      <c r="P1" s="1" t="s">
        <v>217</v>
      </c>
      <c r="Q1" s="1" t="s">
        <v>220</v>
      </c>
      <c r="R1" s="1" t="s">
        <v>223</v>
      </c>
      <c r="S1" s="1" t="s">
        <v>225</v>
      </c>
      <c r="T1" s="1" t="s">
        <v>227</v>
      </c>
      <c r="U1" s="1" t="s">
        <v>229</v>
      </c>
      <c r="V1" s="1" t="s">
        <v>232</v>
      </c>
      <c r="W1" s="1" t="s">
        <v>234</v>
      </c>
      <c r="X1" s="1" t="s">
        <v>120</v>
      </c>
    </row>
    <row r="2" spans="1:2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</sheetData>
  <dataValidations count="4">
    <dataValidation type="list" allowBlank="1" errorTitle="Invalid entry" error="Please select from the list" sqref="C2:C151" xr:uid="{00000000-0002-0000-0200-000000000000}">
      <formula1>"Primary,Secondary,Exploratory,Safety,Composite"</formula1>
      <formula2>0</formula2>
    </dataValidation>
    <dataValidation type="list" allowBlank="1" errorTitle="Invalid entry" error="Please select from the list" sqref="Q2:Q151" xr:uid="{00000000-0002-0000-0200-000001000000}">
      <formula1>"Mean_diff,OR,RR,HR,NNT,SMD,Pct_diff,Median_diff,Other"</formula1>
      <formula2>0</formula2>
    </dataValidation>
    <dataValidation type="list" allowBlank="1" errorTitle="Invalid entry" error="Please select from the list" sqref="V2:V151" xr:uid="{00000000-0002-0000-0200-000002000000}">
      <formula1>"Yes,No,NR,Trend"</formula1>
      <formula2>0</formula2>
    </dataValidation>
    <dataValidation type="list" allowBlank="1" errorTitle="Invalid entry" error="Please select from the list" sqref="W2:W151" xr:uid="{00000000-0002-0000-0200-000003000000}">
      <formula1>"ITT,Per_protocol,Modified_ITT,As_treated,NR"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N31"/>
  <sheetViews>
    <sheetView zoomScaleNormal="100" workbookViewId="0">
      <pane ySplit="1" topLeftCell="A2" activePane="bottomLeft" state="frozen"/>
      <selection pane="bottomLeft" activeCell="M2" sqref="M2"/>
    </sheetView>
  </sheetViews>
  <sheetFormatPr defaultColWidth="8.7109375" defaultRowHeight="15" x14ac:dyDescent="0.25"/>
  <cols>
    <col min="1" max="1" width="25" customWidth="1"/>
    <col min="2" max="2" width="14" customWidth="1"/>
    <col min="3" max="4" width="30" customWidth="1"/>
    <col min="5" max="5" width="19.28515625" customWidth="1"/>
    <col min="6" max="6" width="15" customWidth="1"/>
    <col min="7" max="7" width="18.85546875" customWidth="1"/>
    <col min="8" max="9" width="10" customWidth="1"/>
    <col min="10" max="10" width="25" customWidth="1"/>
    <col min="11" max="11" width="15" customWidth="1"/>
    <col min="12" max="12" width="18" customWidth="1"/>
    <col min="13" max="13" width="20.140625" customWidth="1"/>
    <col min="14" max="14" width="25" customWidth="1"/>
  </cols>
  <sheetData>
    <row r="1" spans="1:14" ht="30" customHeight="1" x14ac:dyDescent="0.25">
      <c r="A1" s="1" t="s">
        <v>191</v>
      </c>
      <c r="B1" s="1" t="s">
        <v>241</v>
      </c>
      <c r="C1" s="1" t="s">
        <v>244</v>
      </c>
      <c r="D1" s="1" t="s">
        <v>246</v>
      </c>
      <c r="E1" s="1" t="s">
        <v>248</v>
      </c>
      <c r="F1" s="1" t="s">
        <v>250</v>
      </c>
      <c r="G1" s="1" t="s">
        <v>252</v>
      </c>
      <c r="H1" s="1" t="s">
        <v>255</v>
      </c>
      <c r="I1" s="1" t="s">
        <v>258</v>
      </c>
      <c r="J1" s="1" t="s">
        <v>261</v>
      </c>
      <c r="K1" s="1" t="s">
        <v>264</v>
      </c>
      <c r="L1" s="1" t="s">
        <v>267</v>
      </c>
      <c r="M1" s="1" t="s">
        <v>270</v>
      </c>
      <c r="N1" s="1" t="s">
        <v>120</v>
      </c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</sheetData>
  <dataValidations count="3">
    <dataValidation type="list" allowBlank="1" errorTitle="Invalid entry" error="Please select from the list" sqref="G2:G31" xr:uid="{00000000-0002-0000-0300-000000000000}">
      <formula1>"Higher_worse,Higher_better"</formula1>
      <formula2>0</formula2>
    </dataValidation>
    <dataValidation type="list" allowBlank="1" errorTitle="Invalid entry" error="Please select from the list" sqref="I2:I31" xr:uid="{00000000-0002-0000-0300-000001000000}">
      <formula1>"Yes,No,NR"</formula1>
      <formula2>0</formula2>
    </dataValidation>
    <dataValidation type="list" allowBlank="1" errorTitle="Invalid entry" error="Please select from the list" sqref="K2:K31" xr:uid="{00000000-0002-0000-0300-000002000000}">
      <formula1>"Owner,Clinician,Blinded_assessor,Lab_value,Composite,NR"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</sheetPr>
  <dimension ref="A1:K101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7" customWidth="1"/>
    <col min="2" max="2" width="12.85546875" customWidth="1"/>
    <col min="3" max="3" width="18" customWidth="1"/>
    <col min="4" max="4" width="12.42578125" customWidth="1"/>
    <col min="5" max="5" width="25" customWidth="1"/>
    <col min="6" max="6" width="18" customWidth="1"/>
    <col min="7" max="7" width="10" customWidth="1"/>
    <col min="8" max="8" width="15.7109375" customWidth="1"/>
    <col min="9" max="9" width="15.28515625" customWidth="1"/>
    <col min="10" max="10" width="23.28515625" customWidth="1"/>
    <col min="11" max="11" width="25" customWidth="1"/>
  </cols>
  <sheetData>
    <row r="1" spans="1:11" ht="30" customHeight="1" x14ac:dyDescent="0.25">
      <c r="A1" s="1" t="s">
        <v>9</v>
      </c>
      <c r="B1" s="1" t="s">
        <v>125</v>
      </c>
      <c r="C1" s="1" t="s">
        <v>128</v>
      </c>
      <c r="D1" s="1" t="s">
        <v>278</v>
      </c>
      <c r="E1" s="1" t="s">
        <v>280</v>
      </c>
      <c r="F1" s="1" t="s">
        <v>282</v>
      </c>
      <c r="G1" s="1" t="s">
        <v>285</v>
      </c>
      <c r="H1" s="1" t="s">
        <v>288</v>
      </c>
      <c r="I1" s="1" t="s">
        <v>291</v>
      </c>
      <c r="J1" s="1" t="s">
        <v>293</v>
      </c>
      <c r="K1" s="1" t="s">
        <v>120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</sheetData>
  <dataValidations count="2">
    <dataValidation type="list" allowBlank="1" errorTitle="Invalid entry" error="Please select from the list" sqref="F2:F101" xr:uid="{00000000-0002-0000-0400-000000000000}">
      <formula1>"GI,Dermatologic,Hepatic,Renal,Neurologic,Hematologic,Immunologic,Metabolic,Cardiovascular,Otic,Ophthalmic,Behavioral,Other"</formula1>
      <formula2>0</formula2>
    </dataValidation>
    <dataValidation type="list" allowBlank="1" errorTitle="Invalid entry" error="Please select from the list" sqref="I2:I101" xr:uid="{00000000-0002-0000-0400-000001000000}">
      <formula1>"Yes,No"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O301"/>
  <sheetViews>
    <sheetView topLeftCell="C1" zoomScaleNormal="100" workbookViewId="0">
      <pane ySplit="1" topLeftCell="A2" activePane="bottomLeft" state="frozen"/>
      <selection pane="bottomLeft" activeCell="H2" sqref="H2"/>
    </sheetView>
  </sheetViews>
  <sheetFormatPr defaultColWidth="8.7109375" defaultRowHeight="15" x14ac:dyDescent="0.25"/>
  <cols>
    <col min="1" max="1" width="10" customWidth="1"/>
    <col min="2" max="2" width="7" customWidth="1"/>
    <col min="3" max="3" width="50" customWidth="1"/>
    <col min="4" max="5" width="18" customWidth="1"/>
    <col min="6" max="6" width="19.5703125" customWidth="1"/>
    <col min="7" max="7" width="17.5703125" customWidth="1"/>
    <col min="8" max="8" width="19.140625" customWidth="1"/>
    <col min="9" max="9" width="22.5703125" customWidth="1"/>
    <col min="10" max="10" width="19.42578125" customWidth="1"/>
    <col min="11" max="11" width="19.140625" customWidth="1"/>
    <col min="12" max="12" width="25" customWidth="1"/>
    <col min="13" max="13" width="20.5703125" customWidth="1"/>
    <col min="14" max="14" width="20.7109375" customWidth="1"/>
    <col min="15" max="15" width="25" customWidth="1"/>
  </cols>
  <sheetData>
    <row r="1" spans="1:15" ht="30" customHeight="1" x14ac:dyDescent="0.25">
      <c r="A1" s="1" t="s">
        <v>297</v>
      </c>
      <c r="B1" s="1" t="s">
        <v>9</v>
      </c>
      <c r="C1" s="1" t="s">
        <v>301</v>
      </c>
      <c r="D1" s="1" t="s">
        <v>303</v>
      </c>
      <c r="E1" s="1" t="s">
        <v>306</v>
      </c>
      <c r="F1" s="1" t="s">
        <v>309</v>
      </c>
      <c r="G1" s="1" t="s">
        <v>312</v>
      </c>
      <c r="H1" s="1" t="s">
        <v>315</v>
      </c>
      <c r="I1" s="1" t="s">
        <v>317</v>
      </c>
      <c r="J1" s="1" t="s">
        <v>320</v>
      </c>
      <c r="K1" s="1" t="s">
        <v>323</v>
      </c>
      <c r="L1" s="1" t="s">
        <v>325</v>
      </c>
      <c r="M1" s="1" t="s">
        <v>327</v>
      </c>
      <c r="N1" s="1" t="s">
        <v>330</v>
      </c>
      <c r="O1" s="1" t="s">
        <v>120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3"/>
      <c r="O2" s="2"/>
    </row>
    <row r="3" spans="1:1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2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/>
      <c r="N4" s="3"/>
      <c r="O4" s="2"/>
    </row>
    <row r="5" spans="1:1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3"/>
      <c r="O5" s="2"/>
    </row>
    <row r="6" spans="1: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/>
      <c r="N6" s="3"/>
      <c r="O6" s="2"/>
    </row>
    <row r="7" spans="1: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3"/>
      <c r="O7" s="2"/>
    </row>
    <row r="8" spans="1: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3"/>
      <c r="N8" s="3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3"/>
      <c r="N9" s="3"/>
      <c r="O9" s="2"/>
    </row>
    <row r="10" spans="1: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3"/>
      <c r="O10" s="2"/>
    </row>
    <row r="11" spans="1: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3"/>
      <c r="N11" s="3"/>
      <c r="O11" s="2"/>
    </row>
    <row r="12" spans="1: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  <c r="N12" s="3"/>
      <c r="O12" s="2"/>
    </row>
    <row r="13" spans="1: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3"/>
      <c r="N13" s="3"/>
      <c r="O13" s="2"/>
    </row>
    <row r="14" spans="1: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3"/>
      <c r="N14" s="3"/>
      <c r="O14" s="2"/>
    </row>
    <row r="15" spans="1: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3"/>
      <c r="N15" s="3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3"/>
      <c r="N16" s="3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3"/>
      <c r="N17" s="3"/>
      <c r="O17" s="2"/>
    </row>
    <row r="18" spans="1: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  <c r="N18" s="3"/>
      <c r="O18" s="2"/>
    </row>
    <row r="19" spans="1: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3"/>
      <c r="N19" s="3"/>
      <c r="O19" s="2"/>
    </row>
    <row r="20" spans="1: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3"/>
      <c r="N20" s="3"/>
      <c r="O20" s="2"/>
    </row>
    <row r="21" spans="1:1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  <c r="O21" s="2"/>
    </row>
    <row r="22" spans="1: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3"/>
      <c r="N22" s="3"/>
      <c r="O22" s="2"/>
    </row>
    <row r="23" spans="1:1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3"/>
      <c r="N23" s="3"/>
      <c r="O23" s="2"/>
    </row>
    <row r="24" spans="1:1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3"/>
      <c r="N24" s="3"/>
      <c r="O24" s="2"/>
    </row>
    <row r="25" spans="1: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3"/>
      <c r="N25" s="3"/>
      <c r="O25" s="2"/>
    </row>
    <row r="26" spans="1: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3"/>
      <c r="O26" s="2"/>
    </row>
    <row r="27" spans="1: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3"/>
      <c r="O27" s="2"/>
    </row>
    <row r="28" spans="1:1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3"/>
      <c r="O28" s="2"/>
    </row>
    <row r="29" spans="1: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3"/>
      <c r="N29" s="3"/>
      <c r="O29" s="2"/>
    </row>
    <row r="30" spans="1:1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3"/>
      <c r="O30" s="2"/>
    </row>
    <row r="31" spans="1:1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3"/>
      <c r="O31" s="2"/>
    </row>
    <row r="32" spans="1:1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3"/>
      <c r="O32" s="2"/>
    </row>
    <row r="33" spans="1: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3"/>
      <c r="O33" s="2"/>
    </row>
    <row r="34" spans="1:1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3"/>
      <c r="O34" s="2"/>
    </row>
    <row r="35" spans="1:1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3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3"/>
      <c r="O36" s="2"/>
    </row>
    <row r="37" spans="1: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3"/>
      <c r="O37" s="2"/>
    </row>
    <row r="38" spans="1:1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3"/>
      <c r="O38" s="2"/>
    </row>
    <row r="39" spans="1:1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3"/>
      <c r="O39" s="2"/>
    </row>
    <row r="40" spans="1:1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3"/>
      <c r="O40" s="2"/>
    </row>
    <row r="41" spans="1:1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3"/>
      <c r="O41" s="2"/>
    </row>
    <row r="42" spans="1:1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3"/>
      <c r="O42" s="2"/>
    </row>
    <row r="43" spans="1:1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3"/>
      <c r="O43" s="2"/>
    </row>
    <row r="44" spans="1:1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3"/>
      <c r="O44" s="2"/>
    </row>
    <row r="45" spans="1:1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3"/>
      <c r="O45" s="2"/>
    </row>
    <row r="46" spans="1:1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3"/>
      <c r="O46" s="2"/>
    </row>
    <row r="47" spans="1: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3"/>
      <c r="O47" s="2"/>
    </row>
    <row r="48" spans="1:1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3"/>
      <c r="O48" s="2"/>
    </row>
    <row r="49" spans="1:1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3"/>
      <c r="O49" s="2"/>
    </row>
    <row r="50" spans="1:1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3"/>
      <c r="O50" s="2"/>
    </row>
    <row r="51" spans="1:1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3"/>
      <c r="O51" s="2"/>
    </row>
    <row r="52" spans="1:1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3"/>
      <c r="O52" s="2"/>
    </row>
    <row r="53" spans="1:1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3"/>
      <c r="O53" s="2"/>
    </row>
    <row r="54" spans="1:1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3"/>
      <c r="O54" s="2"/>
    </row>
    <row r="55" spans="1:1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3"/>
      <c r="O55" s="2"/>
    </row>
    <row r="56" spans="1:1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3"/>
      <c r="O56" s="2"/>
    </row>
    <row r="57" spans="1: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3"/>
      <c r="O57" s="2"/>
    </row>
    <row r="58" spans="1:1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3"/>
      <c r="O58" s="2"/>
    </row>
    <row r="59" spans="1:1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3"/>
      <c r="O59" s="2"/>
    </row>
    <row r="60" spans="1:1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3"/>
      <c r="O60" s="2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3"/>
      <c r="O61" s="2"/>
    </row>
    <row r="62" spans="1:1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3"/>
      <c r="O62" s="2"/>
    </row>
    <row r="63" spans="1:1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3"/>
      <c r="O63" s="2"/>
    </row>
    <row r="64" spans="1:1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3"/>
      <c r="O64" s="2"/>
    </row>
    <row r="65" spans="1:1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3"/>
      <c r="O65" s="2"/>
    </row>
    <row r="66" spans="1:1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3"/>
      <c r="O66" s="2"/>
    </row>
    <row r="67" spans="1:1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3"/>
      <c r="O67" s="2"/>
    </row>
    <row r="68" spans="1:1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3"/>
      <c r="O68" s="2"/>
    </row>
    <row r="69" spans="1:1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3"/>
      <c r="O69" s="2"/>
    </row>
    <row r="70" spans="1:1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3"/>
      <c r="O70" s="2"/>
    </row>
    <row r="71" spans="1:1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3"/>
      <c r="O71" s="2"/>
    </row>
    <row r="72" spans="1:1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3"/>
      <c r="O72" s="2"/>
    </row>
    <row r="73" spans="1:1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3"/>
      <c r="O73" s="2"/>
    </row>
    <row r="74" spans="1:1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  <c r="N74" s="3"/>
      <c r="O74" s="2"/>
    </row>
    <row r="75" spans="1: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  <c r="N75" s="3"/>
      <c r="O75" s="2"/>
    </row>
    <row r="76" spans="1: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  <c r="N76" s="3"/>
      <c r="O76" s="2"/>
    </row>
    <row r="77" spans="1: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  <c r="N77" s="3"/>
      <c r="O77" s="2"/>
    </row>
    <row r="78" spans="1: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  <c r="N78" s="3"/>
      <c r="O78" s="2"/>
    </row>
    <row r="79" spans="1: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3"/>
      <c r="N79" s="3"/>
      <c r="O79" s="2"/>
    </row>
    <row r="80" spans="1: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3"/>
      <c r="O80" s="2"/>
    </row>
    <row r="81" spans="1: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3"/>
      <c r="O81" s="2"/>
    </row>
    <row r="82" spans="1: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3"/>
      <c r="O82" s="2"/>
    </row>
    <row r="83" spans="1: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3"/>
      <c r="O83" s="2"/>
    </row>
    <row r="84" spans="1: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3"/>
      <c r="O84" s="2"/>
    </row>
    <row r="85" spans="1: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3"/>
      <c r="O85" s="2"/>
    </row>
    <row r="86" spans="1: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3"/>
      <c r="O86" s="2"/>
    </row>
    <row r="87" spans="1: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3"/>
      <c r="O87" s="2"/>
    </row>
    <row r="88" spans="1: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3"/>
      <c r="O88" s="2"/>
    </row>
    <row r="89" spans="1: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3"/>
      <c r="O89" s="2"/>
    </row>
    <row r="90" spans="1:1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3"/>
      <c r="O90" s="2"/>
    </row>
    <row r="91" spans="1:1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3"/>
      <c r="O91" s="2"/>
    </row>
    <row r="92" spans="1:1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3"/>
      <c r="O92" s="2"/>
    </row>
    <row r="93" spans="1:1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3"/>
      <c r="O93" s="2"/>
    </row>
    <row r="94" spans="1:1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3"/>
      <c r="O94" s="2"/>
    </row>
    <row r="95" spans="1:1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3"/>
      <c r="O95" s="2"/>
    </row>
    <row r="96" spans="1:1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3"/>
      <c r="O96" s="2"/>
    </row>
    <row r="97" spans="1:1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3"/>
      <c r="O97" s="2"/>
    </row>
    <row r="98" spans="1:1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3"/>
      <c r="O98" s="2"/>
    </row>
    <row r="99" spans="1:1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3"/>
      <c r="O99" s="2"/>
    </row>
    <row r="100" spans="1:1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3"/>
      <c r="N100" s="3"/>
      <c r="O100" s="2"/>
    </row>
    <row r="101" spans="1:1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3"/>
      <c r="N101" s="3"/>
      <c r="O101" s="2"/>
    </row>
    <row r="102" spans="1:1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3"/>
      <c r="N102" s="3"/>
      <c r="O102" s="2"/>
    </row>
    <row r="103" spans="1:1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3"/>
      <c r="N103" s="3"/>
      <c r="O103" s="2"/>
    </row>
    <row r="104" spans="1: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3"/>
      <c r="N104" s="3"/>
      <c r="O104" s="2"/>
    </row>
    <row r="105" spans="1:1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3"/>
      <c r="N105" s="3"/>
      <c r="O105" s="2"/>
    </row>
    <row r="106" spans="1:1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3"/>
      <c r="N106" s="3"/>
      <c r="O106" s="2"/>
    </row>
    <row r="107" spans="1:1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3"/>
      <c r="N107" s="3"/>
      <c r="O107" s="2"/>
    </row>
    <row r="108" spans="1:1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3"/>
      <c r="N108" s="3"/>
      <c r="O108" s="2"/>
    </row>
    <row r="109" spans="1:1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3"/>
      <c r="N109" s="3"/>
      <c r="O109" s="2"/>
    </row>
    <row r="110" spans="1:1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3"/>
      <c r="N110" s="3"/>
      <c r="O110" s="2"/>
    </row>
    <row r="111" spans="1: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3"/>
      <c r="N111" s="3"/>
      <c r="O111" s="2"/>
    </row>
    <row r="112" spans="1: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3"/>
      <c r="N112" s="3"/>
      <c r="O112" s="2"/>
    </row>
    <row r="113" spans="1: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3"/>
      <c r="N113" s="3"/>
      <c r="O113" s="2"/>
    </row>
    <row r="114" spans="1: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3"/>
      <c r="N114" s="3"/>
      <c r="O114" s="2"/>
    </row>
    <row r="115" spans="1: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3"/>
      <c r="N115" s="3"/>
      <c r="O115" s="2"/>
    </row>
    <row r="116" spans="1: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3"/>
      <c r="N116" s="3"/>
      <c r="O116" s="2"/>
    </row>
    <row r="117" spans="1: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3"/>
      <c r="N117" s="3"/>
      <c r="O117" s="2"/>
    </row>
    <row r="118" spans="1:1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3"/>
      <c r="N118" s="3"/>
      <c r="O118" s="2"/>
    </row>
    <row r="119" spans="1:1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3"/>
      <c r="N119" s="3"/>
      <c r="O119" s="2"/>
    </row>
    <row r="120" spans="1: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3"/>
      <c r="N120" s="3"/>
      <c r="O120" s="2"/>
    </row>
    <row r="121" spans="1:1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3"/>
      <c r="N121" s="3"/>
      <c r="O121" s="2"/>
    </row>
    <row r="122" spans="1: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3"/>
      <c r="N122" s="3"/>
      <c r="O122" s="2"/>
    </row>
    <row r="123" spans="1:1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3"/>
      <c r="N123" s="3"/>
      <c r="O123" s="2"/>
    </row>
    <row r="124" spans="1:1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3"/>
      <c r="N124" s="3"/>
      <c r="O124" s="2"/>
    </row>
    <row r="125" spans="1: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3"/>
      <c r="N125" s="3"/>
      <c r="O125" s="2"/>
    </row>
    <row r="126" spans="1:1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3"/>
      <c r="N126" s="3"/>
      <c r="O126" s="2"/>
    </row>
    <row r="127" spans="1:1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3"/>
      <c r="N127" s="3"/>
      <c r="O127" s="2"/>
    </row>
    <row r="128" spans="1:1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3"/>
      <c r="N128" s="3"/>
      <c r="O128" s="2"/>
    </row>
    <row r="129" spans="1:1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3"/>
      <c r="N129" s="3"/>
      <c r="O129" s="2"/>
    </row>
    <row r="130" spans="1:1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3"/>
      <c r="N130" s="3"/>
      <c r="O130" s="2"/>
    </row>
    <row r="131" spans="1:1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3"/>
      <c r="N131" s="3"/>
      <c r="O131" s="2"/>
    </row>
    <row r="132" spans="1:1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3"/>
      <c r="N132" s="3"/>
      <c r="O132" s="2"/>
    </row>
    <row r="133" spans="1:1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3"/>
      <c r="N133" s="3"/>
      <c r="O133" s="2"/>
    </row>
    <row r="134" spans="1:1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3"/>
      <c r="N134" s="3"/>
      <c r="O134" s="2"/>
    </row>
    <row r="135" spans="1:1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3"/>
      <c r="N135" s="3"/>
      <c r="O135" s="2"/>
    </row>
    <row r="136" spans="1:1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3"/>
      <c r="N136" s="3"/>
      <c r="O136" s="2"/>
    </row>
    <row r="137" spans="1:1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3"/>
      <c r="N137" s="3"/>
      <c r="O137" s="2"/>
    </row>
    <row r="138" spans="1:1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3"/>
      <c r="N138" s="3"/>
      <c r="O138" s="2"/>
    </row>
    <row r="139" spans="1:1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3"/>
      <c r="N139" s="3"/>
      <c r="O139" s="2"/>
    </row>
    <row r="140" spans="1:1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3"/>
      <c r="N140" s="3"/>
      <c r="O140" s="2"/>
    </row>
    <row r="141" spans="1:1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3"/>
      <c r="N141" s="3"/>
      <c r="O141" s="2"/>
    </row>
    <row r="142" spans="1:1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3"/>
      <c r="N142" s="3"/>
      <c r="O142" s="2"/>
    </row>
    <row r="143" spans="1:1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3"/>
      <c r="N143" s="3"/>
      <c r="O143" s="2"/>
    </row>
    <row r="144" spans="1:1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3"/>
      <c r="N144" s="3"/>
      <c r="O144" s="2"/>
    </row>
    <row r="145" spans="1:1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3"/>
      <c r="N145" s="3"/>
      <c r="O145" s="2"/>
    </row>
    <row r="146" spans="1:1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3"/>
      <c r="N146" s="3"/>
      <c r="O146" s="2"/>
    </row>
    <row r="147" spans="1:1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3"/>
      <c r="N147" s="3"/>
      <c r="O147" s="2"/>
    </row>
    <row r="148" spans="1:1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3"/>
      <c r="N148" s="3"/>
      <c r="O148" s="2"/>
    </row>
    <row r="149" spans="1:1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3"/>
      <c r="N149" s="3"/>
      <c r="O149" s="2"/>
    </row>
    <row r="150" spans="1:1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3"/>
      <c r="N150" s="3"/>
      <c r="O150" s="2"/>
    </row>
    <row r="151" spans="1:1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3"/>
      <c r="N151" s="3"/>
      <c r="O151" s="2"/>
    </row>
    <row r="152" spans="1:1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3"/>
      <c r="N152" s="3"/>
      <c r="O152" s="2"/>
    </row>
    <row r="153" spans="1:1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3"/>
      <c r="N153" s="3"/>
      <c r="O153" s="2"/>
    </row>
    <row r="154" spans="1:1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3"/>
      <c r="N154" s="3"/>
      <c r="O154" s="2"/>
    </row>
    <row r="155" spans="1:1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3"/>
      <c r="N155" s="3"/>
      <c r="O155" s="2"/>
    </row>
    <row r="156" spans="1:1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3"/>
      <c r="N156" s="3"/>
      <c r="O156" s="2"/>
    </row>
    <row r="157" spans="1:1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3"/>
      <c r="N157" s="3"/>
      <c r="O157" s="2"/>
    </row>
    <row r="158" spans="1:1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3"/>
      <c r="N158" s="3"/>
      <c r="O158" s="2"/>
    </row>
    <row r="159" spans="1:1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3"/>
      <c r="N159" s="3"/>
      <c r="O159" s="2"/>
    </row>
    <row r="160" spans="1:1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3"/>
      <c r="N160" s="3"/>
      <c r="O160" s="2"/>
    </row>
    <row r="161" spans="1:1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3"/>
      <c r="N161" s="3"/>
      <c r="O161" s="2"/>
    </row>
    <row r="162" spans="1:1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3"/>
      <c r="N162" s="3"/>
      <c r="O162" s="2"/>
    </row>
    <row r="163" spans="1:1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3"/>
      <c r="N163" s="3"/>
      <c r="O163" s="2"/>
    </row>
    <row r="164" spans="1:1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3"/>
      <c r="N164" s="3"/>
      <c r="O164" s="2"/>
    </row>
    <row r="165" spans="1:1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3"/>
      <c r="N165" s="3"/>
      <c r="O165" s="2"/>
    </row>
    <row r="166" spans="1:1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3"/>
      <c r="N166" s="3"/>
      <c r="O166" s="2"/>
    </row>
    <row r="167" spans="1:1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3"/>
      <c r="N167" s="3"/>
      <c r="O167" s="2"/>
    </row>
    <row r="168" spans="1:1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3"/>
      <c r="N168" s="3"/>
      <c r="O168" s="2"/>
    </row>
    <row r="169" spans="1:1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3"/>
      <c r="N169" s="3"/>
      <c r="O169" s="2"/>
    </row>
    <row r="170" spans="1:1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3"/>
      <c r="N170" s="3"/>
      <c r="O170" s="2"/>
    </row>
    <row r="171" spans="1:1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3"/>
      <c r="N171" s="3"/>
      <c r="O171" s="2"/>
    </row>
    <row r="172" spans="1:1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3"/>
      <c r="N172" s="3"/>
      <c r="O172" s="2"/>
    </row>
    <row r="173" spans="1:1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3"/>
      <c r="N173" s="3"/>
      <c r="O173" s="2"/>
    </row>
    <row r="174" spans="1:1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3"/>
      <c r="N174" s="3"/>
      <c r="O174" s="2"/>
    </row>
    <row r="175" spans="1:1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3"/>
      <c r="N175" s="3"/>
      <c r="O175" s="2"/>
    </row>
    <row r="176" spans="1:1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3"/>
      <c r="N176" s="3"/>
      <c r="O176" s="2"/>
    </row>
    <row r="177" spans="1:1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3"/>
      <c r="N177" s="3"/>
      <c r="O177" s="2"/>
    </row>
    <row r="178" spans="1:1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3"/>
      <c r="N178" s="3"/>
      <c r="O178" s="2"/>
    </row>
    <row r="179" spans="1:1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3"/>
      <c r="N179" s="3"/>
      <c r="O179" s="2"/>
    </row>
    <row r="180" spans="1:1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3"/>
      <c r="N180" s="3"/>
      <c r="O180" s="2"/>
    </row>
    <row r="181" spans="1:1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3"/>
      <c r="N181" s="3"/>
      <c r="O181" s="2"/>
    </row>
    <row r="182" spans="1:1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3"/>
      <c r="N182" s="3"/>
      <c r="O182" s="2"/>
    </row>
    <row r="183" spans="1:1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3"/>
      <c r="N183" s="3"/>
      <c r="O183" s="2"/>
    </row>
    <row r="184" spans="1:1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3"/>
      <c r="N184" s="3"/>
      <c r="O184" s="2"/>
    </row>
    <row r="185" spans="1:1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3"/>
      <c r="N185" s="3"/>
      <c r="O185" s="2"/>
    </row>
    <row r="186" spans="1:1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3"/>
      <c r="N186" s="3"/>
      <c r="O186" s="2"/>
    </row>
    <row r="187" spans="1:1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3"/>
      <c r="N187" s="3"/>
      <c r="O187" s="2"/>
    </row>
    <row r="188" spans="1:1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3"/>
      <c r="N188" s="3"/>
      <c r="O188" s="2"/>
    </row>
    <row r="189" spans="1:1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3"/>
      <c r="N189" s="3"/>
      <c r="O189" s="2"/>
    </row>
    <row r="190" spans="1:1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3"/>
      <c r="N190" s="3"/>
      <c r="O190" s="2"/>
    </row>
    <row r="191" spans="1:1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3"/>
      <c r="N191" s="3"/>
      <c r="O191" s="2"/>
    </row>
    <row r="192" spans="1:1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3"/>
      <c r="N192" s="3"/>
      <c r="O192" s="2"/>
    </row>
    <row r="193" spans="1:1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3"/>
      <c r="N193" s="3"/>
      <c r="O193" s="2"/>
    </row>
    <row r="194" spans="1:1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3"/>
      <c r="N194" s="3"/>
      <c r="O194" s="2"/>
    </row>
    <row r="195" spans="1:1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3"/>
      <c r="N195" s="3"/>
      <c r="O195" s="2"/>
    </row>
    <row r="196" spans="1:1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3"/>
      <c r="N196" s="3"/>
      <c r="O196" s="2"/>
    </row>
    <row r="197" spans="1:1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3"/>
      <c r="N197" s="3"/>
      <c r="O197" s="2"/>
    </row>
    <row r="198" spans="1:1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3"/>
      <c r="N198" s="3"/>
      <c r="O198" s="2"/>
    </row>
    <row r="199" spans="1:1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3"/>
      <c r="N199" s="3"/>
      <c r="O199" s="2"/>
    </row>
    <row r="200" spans="1:1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3"/>
      <c r="N200" s="3"/>
      <c r="O200" s="2"/>
    </row>
    <row r="201" spans="1:1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3"/>
      <c r="N201" s="3"/>
      <c r="O201" s="2"/>
    </row>
    <row r="202" spans="1:1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3"/>
      <c r="N202" s="3"/>
      <c r="O202" s="2"/>
    </row>
    <row r="203" spans="1:1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3"/>
      <c r="N203" s="3"/>
      <c r="O203" s="2"/>
    </row>
    <row r="204" spans="1:1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3"/>
      <c r="N204" s="3"/>
      <c r="O204" s="2"/>
    </row>
    <row r="205" spans="1:1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3"/>
      <c r="N205" s="3"/>
      <c r="O205" s="2"/>
    </row>
    <row r="206" spans="1:1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3"/>
      <c r="N206" s="3"/>
      <c r="O206" s="2"/>
    </row>
    <row r="207" spans="1:1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3"/>
      <c r="N207" s="3"/>
      <c r="O207" s="2"/>
    </row>
    <row r="208" spans="1:1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3"/>
      <c r="N208" s="3"/>
      <c r="O208" s="2"/>
    </row>
    <row r="209" spans="1:1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3"/>
      <c r="N209" s="3"/>
      <c r="O209" s="2"/>
    </row>
    <row r="210" spans="1:1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3"/>
      <c r="N210" s="3"/>
      <c r="O210" s="2"/>
    </row>
    <row r="211" spans="1:1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3"/>
      <c r="N211" s="3"/>
      <c r="O211" s="2"/>
    </row>
    <row r="212" spans="1:1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3"/>
      <c r="N212" s="3"/>
      <c r="O212" s="2"/>
    </row>
    <row r="213" spans="1:1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3"/>
      <c r="N213" s="3"/>
      <c r="O213" s="2"/>
    </row>
    <row r="214" spans="1:1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3"/>
      <c r="N214" s="3"/>
      <c r="O214" s="2"/>
    </row>
    <row r="215" spans="1:1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3"/>
      <c r="N215" s="3"/>
      <c r="O215" s="2"/>
    </row>
    <row r="216" spans="1:1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3"/>
      <c r="N216" s="3"/>
      <c r="O216" s="2"/>
    </row>
    <row r="217" spans="1:1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3"/>
      <c r="N217" s="3"/>
      <c r="O217" s="2"/>
    </row>
    <row r="218" spans="1:1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3"/>
      <c r="N218" s="3"/>
      <c r="O218" s="2"/>
    </row>
    <row r="219" spans="1:1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3"/>
      <c r="N219" s="3"/>
      <c r="O219" s="2"/>
    </row>
    <row r="220" spans="1:1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3"/>
      <c r="N220" s="3"/>
      <c r="O220" s="2"/>
    </row>
    <row r="221" spans="1:1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3"/>
      <c r="N221" s="3"/>
      <c r="O221" s="2"/>
    </row>
    <row r="222" spans="1:1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3"/>
      <c r="N222" s="3"/>
      <c r="O222" s="2"/>
    </row>
    <row r="223" spans="1:1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3"/>
      <c r="N223" s="3"/>
      <c r="O223" s="2"/>
    </row>
    <row r="224" spans="1:1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3"/>
      <c r="N224" s="3"/>
      <c r="O224" s="2"/>
    </row>
    <row r="225" spans="1:1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3"/>
      <c r="N225" s="3"/>
      <c r="O225" s="2"/>
    </row>
    <row r="226" spans="1:1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3"/>
      <c r="N226" s="3"/>
      <c r="O226" s="2"/>
    </row>
    <row r="227" spans="1:1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3"/>
      <c r="N227" s="3"/>
      <c r="O227" s="2"/>
    </row>
    <row r="228" spans="1:1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3"/>
      <c r="N228" s="3"/>
      <c r="O228" s="2"/>
    </row>
    <row r="229" spans="1:1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3"/>
      <c r="N229" s="3"/>
      <c r="O229" s="2"/>
    </row>
    <row r="230" spans="1:1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3"/>
      <c r="N230" s="3"/>
      <c r="O230" s="2"/>
    </row>
    <row r="231" spans="1:1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3"/>
      <c r="N231" s="3"/>
      <c r="O231" s="2"/>
    </row>
    <row r="232" spans="1:1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3"/>
      <c r="N232" s="3"/>
      <c r="O232" s="2"/>
    </row>
    <row r="233" spans="1:1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3"/>
      <c r="N233" s="3"/>
      <c r="O233" s="2"/>
    </row>
    <row r="234" spans="1:1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3"/>
      <c r="N234" s="3"/>
      <c r="O234" s="2"/>
    </row>
    <row r="235" spans="1:1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3"/>
      <c r="N235" s="3"/>
      <c r="O235" s="2"/>
    </row>
    <row r="236" spans="1:1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3"/>
      <c r="N236" s="3"/>
      <c r="O236" s="2"/>
    </row>
    <row r="237" spans="1:1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3"/>
      <c r="N237" s="3"/>
      <c r="O237" s="2"/>
    </row>
    <row r="238" spans="1:1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3"/>
      <c r="N238" s="3"/>
      <c r="O238" s="2"/>
    </row>
    <row r="239" spans="1:1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3"/>
      <c r="N239" s="3"/>
      <c r="O239" s="2"/>
    </row>
    <row r="240" spans="1:1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3"/>
      <c r="N240" s="3"/>
      <c r="O240" s="2"/>
    </row>
    <row r="241" spans="1:1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3"/>
      <c r="N241" s="3"/>
      <c r="O241" s="2"/>
    </row>
    <row r="242" spans="1:1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3"/>
      <c r="N242" s="3"/>
      <c r="O242" s="2"/>
    </row>
    <row r="243" spans="1:1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3"/>
      <c r="N243" s="3"/>
      <c r="O243" s="2"/>
    </row>
    <row r="244" spans="1:1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3"/>
      <c r="N244" s="3"/>
      <c r="O244" s="2"/>
    </row>
    <row r="245" spans="1:1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3"/>
      <c r="N245" s="3"/>
      <c r="O245" s="2"/>
    </row>
    <row r="246" spans="1:1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3"/>
      <c r="N246" s="3"/>
      <c r="O246" s="2"/>
    </row>
    <row r="247" spans="1:1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3"/>
      <c r="N247" s="3"/>
      <c r="O247" s="2"/>
    </row>
    <row r="248" spans="1:1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3"/>
      <c r="N248" s="3"/>
      <c r="O248" s="2"/>
    </row>
    <row r="249" spans="1:1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3"/>
      <c r="N249" s="3"/>
      <c r="O249" s="2"/>
    </row>
    <row r="250" spans="1:1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3"/>
      <c r="N250" s="3"/>
      <c r="O250" s="2"/>
    </row>
    <row r="251" spans="1:1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3"/>
      <c r="N251" s="3"/>
      <c r="O251" s="2"/>
    </row>
    <row r="252" spans="1:1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3"/>
      <c r="N252" s="3"/>
      <c r="O252" s="2"/>
    </row>
    <row r="253" spans="1:1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3"/>
      <c r="N253" s="3"/>
      <c r="O253" s="2"/>
    </row>
    <row r="254" spans="1:1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3"/>
      <c r="N254" s="3"/>
      <c r="O254" s="2"/>
    </row>
    <row r="255" spans="1:1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3"/>
      <c r="N255" s="3"/>
      <c r="O255" s="2"/>
    </row>
    <row r="256" spans="1:1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3"/>
      <c r="N256" s="3"/>
      <c r="O256" s="2"/>
    </row>
    <row r="257" spans="1:1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3"/>
      <c r="N257" s="3"/>
      <c r="O257" s="2"/>
    </row>
    <row r="258" spans="1:1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3"/>
      <c r="N258" s="3"/>
      <c r="O258" s="2"/>
    </row>
    <row r="259" spans="1:1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3"/>
      <c r="N259" s="3"/>
      <c r="O259" s="2"/>
    </row>
    <row r="260" spans="1:1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3"/>
      <c r="N260" s="3"/>
      <c r="O260" s="2"/>
    </row>
    <row r="261" spans="1:1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3"/>
      <c r="N261" s="3"/>
      <c r="O261" s="2"/>
    </row>
    <row r="262" spans="1:1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3"/>
      <c r="N262" s="3"/>
      <c r="O262" s="2"/>
    </row>
    <row r="263" spans="1:1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3"/>
      <c r="N263" s="3"/>
      <c r="O263" s="2"/>
    </row>
    <row r="264" spans="1:1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3"/>
      <c r="N264" s="3"/>
      <c r="O264" s="2"/>
    </row>
    <row r="265" spans="1:1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3"/>
      <c r="N265" s="3"/>
      <c r="O265" s="2"/>
    </row>
    <row r="266" spans="1:1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3"/>
      <c r="N266" s="3"/>
      <c r="O266" s="2"/>
    </row>
    <row r="267" spans="1:1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3"/>
      <c r="N267" s="3"/>
      <c r="O267" s="2"/>
    </row>
    <row r="268" spans="1:1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3"/>
      <c r="N268" s="3"/>
      <c r="O268" s="2"/>
    </row>
    <row r="269" spans="1:1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3"/>
      <c r="N269" s="3"/>
      <c r="O269" s="2"/>
    </row>
    <row r="270" spans="1:1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3"/>
      <c r="N270" s="3"/>
      <c r="O270" s="2"/>
    </row>
    <row r="271" spans="1:1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3"/>
      <c r="N271" s="3"/>
      <c r="O271" s="2"/>
    </row>
    <row r="272" spans="1:1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3"/>
      <c r="N272" s="3"/>
      <c r="O272" s="2"/>
    </row>
    <row r="273" spans="1:1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3"/>
      <c r="N273" s="3"/>
      <c r="O273" s="2"/>
    </row>
    <row r="274" spans="1:1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3"/>
      <c r="N274" s="3"/>
      <c r="O274" s="2"/>
    </row>
    <row r="275" spans="1:1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3"/>
      <c r="N275" s="3"/>
      <c r="O275" s="2"/>
    </row>
    <row r="276" spans="1:1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3"/>
      <c r="N276" s="3"/>
      <c r="O276" s="2"/>
    </row>
    <row r="277" spans="1:1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3"/>
      <c r="N277" s="3"/>
      <c r="O277" s="2"/>
    </row>
    <row r="278" spans="1:1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3"/>
      <c r="N278" s="3"/>
      <c r="O278" s="2"/>
    </row>
    <row r="279" spans="1:1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3"/>
      <c r="N279" s="3"/>
      <c r="O279" s="2"/>
    </row>
    <row r="280" spans="1:1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3"/>
      <c r="N280" s="3"/>
      <c r="O280" s="2"/>
    </row>
    <row r="281" spans="1:1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3"/>
      <c r="N281" s="3"/>
      <c r="O281" s="2"/>
    </row>
    <row r="282" spans="1:1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3"/>
      <c r="N282" s="3"/>
      <c r="O282" s="2"/>
    </row>
    <row r="283" spans="1:1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3"/>
      <c r="N283" s="3"/>
      <c r="O283" s="2"/>
    </row>
    <row r="284" spans="1:1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3"/>
      <c r="N284" s="3"/>
      <c r="O284" s="2"/>
    </row>
    <row r="285" spans="1:1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3"/>
      <c r="N285" s="3"/>
      <c r="O285" s="2"/>
    </row>
    <row r="286" spans="1:1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3"/>
      <c r="N286" s="3"/>
      <c r="O286" s="2"/>
    </row>
    <row r="287" spans="1:1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3"/>
      <c r="N287" s="3"/>
      <c r="O287" s="2"/>
    </row>
    <row r="288" spans="1:1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3"/>
      <c r="N288" s="3"/>
      <c r="O288" s="2"/>
    </row>
    <row r="289" spans="1:1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3"/>
      <c r="N289" s="3"/>
      <c r="O289" s="2"/>
    </row>
    <row r="290" spans="1:1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3"/>
      <c r="N290" s="3"/>
      <c r="O290" s="2"/>
    </row>
    <row r="291" spans="1:1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3"/>
      <c r="N291" s="3"/>
      <c r="O291" s="2"/>
    </row>
    <row r="292" spans="1:1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3"/>
      <c r="N292" s="3"/>
      <c r="O292" s="2"/>
    </row>
    <row r="293" spans="1:1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3"/>
      <c r="N293" s="3"/>
      <c r="O293" s="2"/>
    </row>
    <row r="294" spans="1:1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3"/>
      <c r="N294" s="3"/>
      <c r="O294" s="2"/>
    </row>
    <row r="295" spans="1:1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3"/>
      <c r="N295" s="3"/>
      <c r="O295" s="2"/>
    </row>
    <row r="296" spans="1:1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3"/>
      <c r="N296" s="3"/>
      <c r="O296" s="2"/>
    </row>
    <row r="297" spans="1:1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3"/>
      <c r="N297" s="3"/>
      <c r="O297" s="2"/>
    </row>
    <row r="298" spans="1:1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3"/>
      <c r="N298" s="3"/>
      <c r="O298" s="2"/>
    </row>
    <row r="299" spans="1:1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3"/>
      <c r="N299" s="3"/>
      <c r="O299" s="2"/>
    </row>
    <row r="300" spans="1:1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3"/>
      <c r="N300" s="3"/>
      <c r="O300" s="2"/>
    </row>
    <row r="301" spans="1:1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3"/>
      <c r="N301" s="3"/>
      <c r="O301" s="2"/>
    </row>
  </sheetData>
  <dataValidations count="7">
    <dataValidation type="list" allowBlank="1" errorTitle="Invalid entry" error="Please select from the list" sqref="D2:D301" xr:uid="{00000000-0002-0000-0500-000000000000}">
      <formula1>"Summary,Clinical_Pearls,Diagnostic_Criteria,Treatment_FirstLine,Treatment_SecondLine,Evidence_Profile,Concordance,Response,Public_Health,Evidence_Gaps,Multiple"</formula1>
      <formula2>0</formula2>
    </dataValidation>
    <dataValidation type="list" allowBlank="1" errorTitle="Invalid entry" error="Please select from the list" sqref="E2:E301" xr:uid="{00000000-0002-0000-0500-000001000000}">
      <formula1>"Prevalence,Etiology,Diagnostic,Treatment_Efficacy,Treatment_Safety,Dosing,Prognosis,Prevention,Breed_predisposition,Monitoring,Other"</formula1>
      <formula2>0</formula2>
    </dataValidation>
    <dataValidation type="list" allowBlank="1" errorTitle="Invalid entry" error="Please select from the list" sqref="F2:F301" xr:uid="{00000000-0002-0000-0500-000002000000}">
      <formula1>"Yes,No"</formula1>
      <formula2>0</formula2>
    </dataValidation>
    <dataValidation type="list" allowBlank="1" errorTitle="Invalid entry" error="Please select from the list" sqref="I2:I301" xr:uid="{00000000-0002-0000-0500-000003000000}">
      <formula1>"Single_source,Multi_source_concordant,Multi_source_discordant"</formula1>
      <formula2>0</formula2>
    </dataValidation>
    <dataValidation type="list" allowBlank="1" errorTitle="Invalid entry" error="Please select from the list" sqref="K2:K301" xr:uid="{00000000-0002-0000-0500-000004000000}">
      <formula1>"None,Flagged,Documented"</formula1>
      <formula2>0</formula2>
    </dataValidation>
    <dataValidation type="list" allowBlank="1" errorTitle="Invalid entry" error="Please select from the list" sqref="M2:M301" xr:uid="{00000000-0002-0000-0500-000005000000}">
      <formula1>"Yes,No,N/A,Pending"</formula1>
      <formula2>0</formula2>
    </dataValidation>
    <dataValidation type="list" allowBlank="1" errorTitle="Invalid entry" error="Please select from the list" sqref="N2:N301" xr:uid="{00000000-0002-0000-0500-000006000000}">
      <formula1>"Verified,Verified_corrected,Pending,Failed"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C000"/>
  </sheetPr>
  <dimension ref="A1:N201"/>
  <sheetViews>
    <sheetView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4" customWidth="1"/>
    <col min="2" max="2" width="7" customWidth="1"/>
    <col min="3" max="3" width="10" customWidth="1"/>
    <col min="4" max="4" width="18" customWidth="1"/>
    <col min="5" max="6" width="20" customWidth="1"/>
    <col min="7" max="7" width="8" customWidth="1"/>
    <col min="8" max="8" width="12" customWidth="1"/>
    <col min="9" max="9" width="30" customWidth="1"/>
    <col min="10" max="10" width="16" customWidth="1"/>
    <col min="11" max="12" width="14" customWidth="1"/>
    <col min="13" max="13" width="25" customWidth="1"/>
  </cols>
  <sheetData>
    <row r="1" spans="1:14" ht="30" customHeight="1" x14ac:dyDescent="0.25">
      <c r="A1" s="1" t="s">
        <v>335</v>
      </c>
      <c r="B1" s="1" t="s">
        <v>9</v>
      </c>
      <c r="C1" s="1" t="s">
        <v>297</v>
      </c>
      <c r="D1" s="1" t="s">
        <v>341</v>
      </c>
      <c r="E1" s="1" t="s">
        <v>344</v>
      </c>
      <c r="F1" s="1" t="s">
        <v>346</v>
      </c>
      <c r="G1" s="1" t="s">
        <v>348</v>
      </c>
      <c r="H1" s="1" t="s">
        <v>351</v>
      </c>
      <c r="I1" s="1" t="s">
        <v>354</v>
      </c>
      <c r="J1" s="1" t="s">
        <v>356</v>
      </c>
      <c r="K1" s="1" t="s">
        <v>358</v>
      </c>
      <c r="L1" s="1" t="s">
        <v>360</v>
      </c>
      <c r="M1" s="1" t="s">
        <v>120</v>
      </c>
      <c r="N1" s="8" t="s">
        <v>178</v>
      </c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4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4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4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4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4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4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4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4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4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</sheetData>
  <dataValidations count="2">
    <dataValidation type="list" allowBlank="1" errorTitle="Invalid entry" error="Please select from the list" sqref="G2:G201" xr:uid="{00000000-0002-0000-0600-000000000000}">
      <formula1>"✓,✗"</formula1>
      <formula2>0</formula2>
    </dataValidation>
    <dataValidation type="list" allowBlank="1" errorTitle="Invalid entry" error="Please select from the list" sqref="H2:H201" xr:uid="{00000000-0002-0000-0600-000001000000}">
      <formula1>"NUM,SEM,OMI,DIR,ATT,OTH"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</sheetPr>
  <dimension ref="A1:R51"/>
  <sheetViews>
    <sheetView topLeftCell="F1" zoomScaleNormal="100" workbookViewId="0">
      <pane ySplit="1" topLeftCell="A2" activePane="bottomLeft" state="frozen"/>
      <selection pane="bottomLeft" activeCell="K2" sqref="K2"/>
    </sheetView>
  </sheetViews>
  <sheetFormatPr defaultColWidth="8.7109375" defaultRowHeight="15" x14ac:dyDescent="0.25"/>
  <cols>
    <col min="1" max="1" width="7" customWidth="1"/>
    <col min="2" max="2" width="18" customWidth="1"/>
    <col min="3" max="3" width="25" customWidth="1"/>
    <col min="4" max="4" width="20" customWidth="1"/>
    <col min="5" max="5" width="25" customWidth="1"/>
    <col min="6" max="6" width="25.42578125" customWidth="1"/>
    <col min="7" max="7" width="28.5703125" customWidth="1"/>
    <col min="8" max="8" width="21.5703125" customWidth="1"/>
    <col min="9" max="9" width="14.140625" customWidth="1"/>
    <col min="10" max="10" width="12" customWidth="1"/>
    <col min="11" max="11" width="21.42578125" customWidth="1"/>
    <col min="12" max="12" width="20.7109375" customWidth="1"/>
    <col min="13" max="13" width="20.5703125" customWidth="1"/>
    <col min="14" max="14" width="18" customWidth="1"/>
    <col min="15" max="15" width="16.42578125" customWidth="1"/>
    <col min="16" max="16" width="18" customWidth="1"/>
    <col min="17" max="18" width="25" customWidth="1"/>
  </cols>
  <sheetData>
    <row r="1" spans="1:18" ht="30" customHeight="1" x14ac:dyDescent="0.25">
      <c r="A1" s="1" t="s">
        <v>9</v>
      </c>
      <c r="B1" s="1" t="s">
        <v>366</v>
      </c>
      <c r="C1" s="1" t="s">
        <v>369</v>
      </c>
      <c r="D1" s="1" t="s">
        <v>174</v>
      </c>
      <c r="E1" s="1" t="s">
        <v>372</v>
      </c>
      <c r="F1" s="1" t="s">
        <v>374</v>
      </c>
      <c r="G1" s="1" t="s">
        <v>377</v>
      </c>
      <c r="H1" s="1" t="s">
        <v>379</v>
      </c>
      <c r="I1" s="1" t="s">
        <v>382</v>
      </c>
      <c r="J1" s="1" t="s">
        <v>385</v>
      </c>
      <c r="K1" s="1" t="s">
        <v>388</v>
      </c>
      <c r="L1" s="1" t="s">
        <v>390</v>
      </c>
      <c r="M1" s="1" t="s">
        <v>392</v>
      </c>
      <c r="N1" s="1" t="s">
        <v>61</v>
      </c>
      <c r="O1" s="1" t="s">
        <v>396</v>
      </c>
      <c r="P1" s="1" t="s">
        <v>399</v>
      </c>
      <c r="Q1" s="1" t="s">
        <v>401</v>
      </c>
      <c r="R1" s="1" t="s">
        <v>120</v>
      </c>
    </row>
    <row r="2" spans="1:18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</sheetData>
  <dataValidations count="8">
    <dataValidation type="list" allowBlank="1" errorTitle="Invalid entry" error="Please select from the list" sqref="B2:B51 D2:D51" xr:uid="{00000000-0002-0000-0700-000000000000}">
      <formula1>"Adequate,Inadequate,Unclear,NR,N/A"</formula1>
      <formula2>0</formula2>
    </dataValidation>
    <dataValidation type="list" allowBlank="1" errorTitle="Invalid entry" error="Please select from the list" sqref="F2:G51" xr:uid="{00000000-0002-0000-0700-000001000000}">
      <formula1>"Yes,No,NR,N/A"</formula1>
      <formula2>0</formula2>
    </dataValidation>
    <dataValidation type="list" allowBlank="1" errorTitle="Invalid entry" error="Please select from the list" sqref="H2:H51" xr:uid="{00000000-0002-0000-0700-000002000000}">
      <formula1>"Adequate,Inadequate,NR"</formula1>
      <formula2>0</formula2>
    </dataValidation>
    <dataValidation type="list" allowBlank="1" errorTitle="Invalid entry" error="Please select from the list" sqref="J2:J51" xr:uid="{00000000-0002-0000-0700-000003000000}">
      <formula1>"ITT,Per_protocol,Modified_ITT,As_treated,NR,N/A"</formula1>
      <formula2>0</formula2>
    </dataValidation>
    <dataValidation type="list" allowBlank="1" errorTitle="Invalid entry" error="Please select from the list" sqref="K2:K51" xr:uid="{00000000-0002-0000-0700-000004000000}">
      <formula1>"Low,High,Unclear"</formula1>
      <formula2>0</formula2>
    </dataValidation>
    <dataValidation type="list" allowBlank="1" errorTitle="Invalid entry" error="Please select from the list" sqref="L2:L51" xr:uid="{00000000-0002-0000-0700-000005000000}">
      <formula1>"Yes,No,NR"</formula1>
      <formula2>0</formula2>
    </dataValidation>
    <dataValidation type="list" allowBlank="1" errorTitle="Invalid entry" error="Please select from the list" sqref="O2:O51" xr:uid="{00000000-0002-0000-0700-000006000000}">
      <formula1>"Industry,Independent,Mixed,NR"</formula1>
      <formula2>0</formula2>
    </dataValidation>
    <dataValidation type="list" allowBlank="1" errorTitle="Invalid entry" error="Please select from the list" sqref="P2:P51" xr:uid="{00000000-0002-0000-0700-000007000000}">
      <formula1>"Reported,Not_reported"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2060"/>
  </sheetPr>
  <dimension ref="A1:B53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20" customWidth="1"/>
  </cols>
  <sheetData>
    <row r="1" spans="1:2" x14ac:dyDescent="0.25">
      <c r="A1" s="5" t="s">
        <v>409</v>
      </c>
      <c r="B1" s="6"/>
    </row>
    <row r="2" spans="1:2" x14ac:dyDescent="0.25">
      <c r="A2" s="6"/>
      <c r="B2" s="6"/>
    </row>
    <row r="3" spans="1:2" x14ac:dyDescent="0.25">
      <c r="A3" s="6" t="s">
        <v>410</v>
      </c>
      <c r="B3" s="6"/>
    </row>
    <row r="4" spans="1:2" x14ac:dyDescent="0.25">
      <c r="A4" s="6" t="s">
        <v>411</v>
      </c>
      <c r="B4" s="6"/>
    </row>
    <row r="5" spans="1:2" x14ac:dyDescent="0.25">
      <c r="A5" s="6" t="s">
        <v>412</v>
      </c>
      <c r="B5" s="6"/>
    </row>
    <row r="6" spans="1:2" x14ac:dyDescent="0.25">
      <c r="A6" s="6"/>
      <c r="B6" s="6"/>
    </row>
    <row r="7" spans="1:2" x14ac:dyDescent="0.25">
      <c r="A7" s="5" t="s">
        <v>413</v>
      </c>
      <c r="B7" s="6"/>
    </row>
    <row r="8" spans="1:2" x14ac:dyDescent="0.25">
      <c r="A8" s="6" t="s">
        <v>414</v>
      </c>
      <c r="B8" s="6">
        <f>COUNTA('1_Sources'!A2:A999)</f>
        <v>0</v>
      </c>
    </row>
    <row r="9" spans="1:2" x14ac:dyDescent="0.25">
      <c r="A9" s="6" t="s">
        <v>415</v>
      </c>
      <c r="B9" s="6">
        <f>COUNTIF('1_Sources'!H2:H999,"I")</f>
        <v>0</v>
      </c>
    </row>
    <row r="10" spans="1:2" x14ac:dyDescent="0.25">
      <c r="A10" s="6" t="s">
        <v>416</v>
      </c>
      <c r="B10" s="6">
        <f>COUNTIF('1_Sources'!H2:H999,"II")</f>
        <v>0</v>
      </c>
    </row>
    <row r="11" spans="1:2" x14ac:dyDescent="0.25">
      <c r="A11" s="6" t="s">
        <v>417</v>
      </c>
      <c r="B11" s="6">
        <f>COUNTIF('1_Sources'!H2:H999,"III")</f>
        <v>0</v>
      </c>
    </row>
    <row r="12" spans="1:2" x14ac:dyDescent="0.25">
      <c r="A12" s="6" t="s">
        <v>418</v>
      </c>
      <c r="B12" s="6">
        <f>COUNTIF('1_Sources'!H2:H999,"IV")</f>
        <v>0</v>
      </c>
    </row>
    <row r="13" spans="1:2" x14ac:dyDescent="0.25">
      <c r="A13" s="6" t="s">
        <v>419</v>
      </c>
      <c r="B13" s="6">
        <f>COUNTIF('1_Sources'!H2:H999,"V")</f>
        <v>0</v>
      </c>
    </row>
    <row r="14" spans="1:2" x14ac:dyDescent="0.25">
      <c r="A14" s="6"/>
      <c r="B14" s="6"/>
    </row>
    <row r="15" spans="1:2" x14ac:dyDescent="0.25">
      <c r="A15" s="5" t="s">
        <v>420</v>
      </c>
      <c r="B15" s="6"/>
    </row>
    <row r="16" spans="1:2" x14ac:dyDescent="0.25">
      <c r="A16" s="6" t="s">
        <v>421</v>
      </c>
      <c r="B16" s="6">
        <f>COUNTA('6_Claims'!A2:A999)</f>
        <v>0</v>
      </c>
    </row>
    <row r="17" spans="1:2" x14ac:dyDescent="0.25">
      <c r="A17" s="6" t="s">
        <v>422</v>
      </c>
      <c r="B17" s="6">
        <f>COUNTIF('6_Claims'!F2:F999,"Yes")</f>
        <v>0</v>
      </c>
    </row>
    <row r="18" spans="1:2" x14ac:dyDescent="0.25">
      <c r="A18" s="6" t="s">
        <v>423</v>
      </c>
      <c r="B18" s="6">
        <f>COUNTIF('6_Claims'!M2:M999,"Yes")</f>
        <v>0</v>
      </c>
    </row>
    <row r="19" spans="1:2" x14ac:dyDescent="0.25">
      <c r="A19" s="6" t="s">
        <v>424</v>
      </c>
      <c r="B19" s="6">
        <f>COUNTIF('6_Claims'!N2:N999,"Verified")+COUNTIF('6_Claims'!N2:N999,"Verified_corrected")</f>
        <v>0</v>
      </c>
    </row>
    <row r="20" spans="1:2" x14ac:dyDescent="0.25">
      <c r="A20" s="6" t="s">
        <v>425</v>
      </c>
      <c r="B20" s="6">
        <f>COUNTIF('6_Claims'!N2:N999,"Pending")</f>
        <v>0</v>
      </c>
    </row>
    <row r="21" spans="1:2" x14ac:dyDescent="0.25">
      <c r="A21" s="6"/>
      <c r="B21" s="6"/>
    </row>
    <row r="22" spans="1:2" x14ac:dyDescent="0.25">
      <c r="A22" s="5" t="s">
        <v>426</v>
      </c>
      <c r="B22" s="6"/>
    </row>
    <row r="23" spans="1:2" x14ac:dyDescent="0.25">
      <c r="A23" s="6" t="s">
        <v>427</v>
      </c>
      <c r="B23" s="6">
        <f>COUNTA('7_Verification'!A2:A999)</f>
        <v>0</v>
      </c>
    </row>
    <row r="24" spans="1:2" x14ac:dyDescent="0.25">
      <c r="A24" s="6" t="s">
        <v>428</v>
      </c>
      <c r="B24" s="6">
        <f>COUNTIF('7_Verification'!G2:G999,"✓")</f>
        <v>0</v>
      </c>
    </row>
    <row r="25" spans="1:2" x14ac:dyDescent="0.25">
      <c r="A25" s="6" t="s">
        <v>429</v>
      </c>
      <c r="B25" s="6">
        <f>COUNTIF('7_Verification'!G2:G999,"✗")</f>
        <v>0</v>
      </c>
    </row>
    <row r="26" spans="1:2" x14ac:dyDescent="0.25">
      <c r="A26" s="6" t="s">
        <v>430</v>
      </c>
      <c r="B26" s="6" t="str">
        <f>IF(B23&gt;0,B24/B23,"N/A")</f>
        <v>N/A</v>
      </c>
    </row>
    <row r="27" spans="1:2" x14ac:dyDescent="0.25">
      <c r="A27" s="6"/>
      <c r="B27" s="6"/>
    </row>
    <row r="28" spans="1:2" x14ac:dyDescent="0.25">
      <c r="A28" s="5" t="s">
        <v>431</v>
      </c>
      <c r="B28" s="6"/>
    </row>
    <row r="29" spans="1:2" x14ac:dyDescent="0.25">
      <c r="A29" s="6" t="s">
        <v>432</v>
      </c>
      <c r="B29" s="6">
        <f>COUNTIF('7_Verification'!H2:H999,"NUM")</f>
        <v>0</v>
      </c>
    </row>
    <row r="30" spans="1:2" x14ac:dyDescent="0.25">
      <c r="A30" s="6" t="s">
        <v>433</v>
      </c>
      <c r="B30" s="6">
        <f>COUNTIF('7_Verification'!H2:H999,"SEM")</f>
        <v>0</v>
      </c>
    </row>
    <row r="31" spans="1:2" x14ac:dyDescent="0.25">
      <c r="A31" s="6" t="s">
        <v>434</v>
      </c>
      <c r="B31" s="6">
        <f>COUNTIF('7_Verification'!H2:H999,"OMI")</f>
        <v>0</v>
      </c>
    </row>
    <row r="32" spans="1:2" x14ac:dyDescent="0.25">
      <c r="A32" s="6" t="s">
        <v>435</v>
      </c>
      <c r="B32" s="6">
        <f>COUNTIF('7_Verification'!H2:H999,"DIR")</f>
        <v>0</v>
      </c>
    </row>
    <row r="33" spans="1:2" x14ac:dyDescent="0.25">
      <c r="A33" s="6" t="s">
        <v>436</v>
      </c>
      <c r="B33" s="6">
        <f>COUNTIF('7_Verification'!H2:H999,"ATT")</f>
        <v>0</v>
      </c>
    </row>
    <row r="34" spans="1:2" x14ac:dyDescent="0.25">
      <c r="A34" s="6" t="s">
        <v>437</v>
      </c>
      <c r="B34" s="6">
        <f>COUNTIF('7_Verification'!H2:H999,"OTH")</f>
        <v>0</v>
      </c>
    </row>
    <row r="35" spans="1:2" x14ac:dyDescent="0.25">
      <c r="A35" s="5"/>
      <c r="B35" s="6"/>
    </row>
    <row r="36" spans="1:2" x14ac:dyDescent="0.25">
      <c r="A36" s="6" t="s">
        <v>438</v>
      </c>
      <c r="B36" s="6"/>
    </row>
    <row r="37" spans="1:2" x14ac:dyDescent="0.25">
      <c r="A37" s="6" t="s">
        <v>439</v>
      </c>
      <c r="B37" s="6">
        <f>COUNTIF('6_Claims'!I2:I999,"Single_source")</f>
        <v>0</v>
      </c>
    </row>
    <row r="38" spans="1:2" x14ac:dyDescent="0.25">
      <c r="A38" s="6" t="s">
        <v>440</v>
      </c>
      <c r="B38" s="6">
        <f>COUNTIF('6_Claims'!I2:I999,"Multi_source_concordant")</f>
        <v>0</v>
      </c>
    </row>
    <row r="39" spans="1:2" x14ac:dyDescent="0.25">
      <c r="A39" s="6" t="s">
        <v>441</v>
      </c>
      <c r="B39" s="6">
        <f>COUNTIF('6_Claims'!I2:I999,"Multi_source_discordant")</f>
        <v>0</v>
      </c>
    </row>
    <row r="40" spans="1:2" x14ac:dyDescent="0.25">
      <c r="A40" s="6" t="s">
        <v>442</v>
      </c>
      <c r="B40" s="6">
        <f>COUNTIF('6_Claims'!K2:K999,"Flagged")+COUNTIF('6_Claims'!K2:K999,"Documented")</f>
        <v>0</v>
      </c>
    </row>
    <row r="41" spans="1:2" x14ac:dyDescent="0.25">
      <c r="A41" s="5"/>
      <c r="B41" s="6"/>
    </row>
    <row r="42" spans="1:2" x14ac:dyDescent="0.25">
      <c r="A42" s="6" t="s">
        <v>443</v>
      </c>
      <c r="B42" s="7"/>
    </row>
    <row r="43" spans="1:2" x14ac:dyDescent="0.25">
      <c r="A43" s="6" t="s">
        <v>444</v>
      </c>
      <c r="B43" s="7"/>
    </row>
    <row r="44" spans="1:2" x14ac:dyDescent="0.25">
      <c r="A44" s="6" t="s">
        <v>445</v>
      </c>
      <c r="B44" s="7"/>
    </row>
    <row r="45" spans="1:2" x14ac:dyDescent="0.25">
      <c r="A45" s="6" t="s">
        <v>446</v>
      </c>
      <c r="B45" s="7"/>
    </row>
    <row r="46" spans="1:2" x14ac:dyDescent="0.25">
      <c r="A46" s="6" t="s">
        <v>447</v>
      </c>
      <c r="B46" s="7"/>
    </row>
    <row r="47" spans="1:2" x14ac:dyDescent="0.25">
      <c r="A47" s="6" t="s">
        <v>448</v>
      </c>
      <c r="B47" s="7"/>
    </row>
    <row r="48" spans="1:2" x14ac:dyDescent="0.25">
      <c r="A48" s="6" t="s">
        <v>449</v>
      </c>
      <c r="B48" s="7"/>
    </row>
    <row r="49" spans="1:2" x14ac:dyDescent="0.25">
      <c r="A49" s="6" t="s">
        <v>450</v>
      </c>
      <c r="B49" s="7"/>
    </row>
    <row r="50" spans="1:2" x14ac:dyDescent="0.25">
      <c r="A50" s="6" t="s">
        <v>451</v>
      </c>
      <c r="B50" s="7"/>
    </row>
    <row r="51" spans="1:2" x14ac:dyDescent="0.25">
      <c r="A51" s="6" t="s">
        <v>452</v>
      </c>
      <c r="B51" s="6"/>
    </row>
    <row r="52" spans="1:2" x14ac:dyDescent="0.25">
      <c r="A52" s="6"/>
      <c r="B52" s="6"/>
    </row>
    <row r="53" spans="1:2" x14ac:dyDescent="0.25">
      <c r="A53" s="6" t="s">
        <v>453</v>
      </c>
      <c r="B53" s="6"/>
    </row>
  </sheetData>
  <dataValidations count="1">
    <dataValidation type="list" allowBlank="1" errorTitle="Invalid entry" error="Please select from the list" sqref="B42:B50" xr:uid="{00000000-0002-0000-0800-000000000000}">
      <formula1>"Yes,No,N/A"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1_Sources</vt:lpstr>
      <vt:lpstr>2_Arms</vt:lpstr>
      <vt:lpstr>3_Outcomes</vt:lpstr>
      <vt:lpstr>4_Instruments</vt:lpstr>
      <vt:lpstr>5_Adverse_Events</vt:lpstr>
      <vt:lpstr>6_Claims</vt:lpstr>
      <vt:lpstr>7_Verification</vt:lpstr>
      <vt:lpstr>8_ROB_Features</vt:lpstr>
      <vt:lpstr>9_Stage3_Summary</vt:lpstr>
      <vt:lpstr>10_Data_Dictionary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Steven Lascher</cp:lastModifiedBy>
  <cp:revision>0</cp:revision>
  <dcterms:created xsi:type="dcterms:W3CDTF">2026-02-15T04:18:59Z</dcterms:created>
  <dcterms:modified xsi:type="dcterms:W3CDTF">2026-05-02T01:51:18Z</dcterms:modified>
  <dc:language>en-US</dc:language>
</cp:coreProperties>
</file>