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apt33090.sharepoint.com/sites/OP_Artigos_A_Submeter/Shared Documents/Humanities and Social Sciences Communications/Data_BaseDados/Preferences/"/>
    </mc:Choice>
  </mc:AlternateContent>
  <xr:revisionPtr revIDLastSave="2" documentId="8_{3D74CB24-9B4E-4C51-978F-75DB66DD146B}" xr6:coauthVersionLast="47" xr6:coauthVersionMax="47" xr10:uidLastSave="{349F32A2-0BCF-4707-82F0-3CBAF290D579}"/>
  <bookViews>
    <workbookView xWindow="-120" yWindow="-120" windowWidth="29040" windowHeight="15840" tabRatio="847" xr2:uid="{00000000-000D-0000-FFFF-FFFF00000000}"/>
  </bookViews>
  <sheets>
    <sheet name="respostas_original" sheetId="3" r:id="rId1"/>
    <sheet name="MATRIZ_informatico_alterada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2" i="28" l="1"/>
  <c r="X121" i="28"/>
  <c r="X120" i="28"/>
  <c r="X119" i="28"/>
  <c r="X118" i="28"/>
  <c r="X117" i="28"/>
  <c r="X116" i="28"/>
  <c r="S87" i="28"/>
  <c r="Q86" i="28"/>
  <c r="S86" i="28" s="1"/>
  <c r="Q85" i="28"/>
  <c r="S85" i="28" s="1"/>
  <c r="P84" i="28"/>
  <c r="O84" i="28"/>
  <c r="N84" i="28"/>
  <c r="M84" i="28"/>
  <c r="L84" i="28"/>
  <c r="K84" i="28"/>
  <c r="J84" i="28"/>
  <c r="I84" i="28"/>
  <c r="H84" i="28"/>
  <c r="G84" i="28"/>
  <c r="F84" i="28"/>
  <c r="E84" i="28"/>
  <c r="D84" i="28"/>
  <c r="C84" i="28"/>
  <c r="B84" i="28"/>
  <c r="Q83" i="28"/>
  <c r="S83" i="28" s="1"/>
  <c r="Q82" i="28"/>
  <c r="S82" i="28" s="1"/>
  <c r="P81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C81" i="28"/>
  <c r="B81" i="28"/>
  <c r="Q80" i="28"/>
  <c r="S80" i="28" s="1"/>
  <c r="Q79" i="28"/>
  <c r="S79" i="28" s="1"/>
  <c r="P78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C78" i="28"/>
  <c r="B78" i="28"/>
  <c r="Q77" i="28"/>
  <c r="S77" i="28" s="1"/>
  <c r="Q76" i="28"/>
  <c r="S76" i="28" s="1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/>
  <c r="B75" i="28"/>
  <c r="Q74" i="28"/>
  <c r="S74" i="28" s="1"/>
  <c r="Q73" i="28"/>
  <c r="S73" i="28" s="1"/>
  <c r="P72" i="28"/>
  <c r="O72" i="28"/>
  <c r="N72" i="28"/>
  <c r="M72" i="28"/>
  <c r="L72" i="28"/>
  <c r="K72" i="28"/>
  <c r="J72" i="28"/>
  <c r="I72" i="28"/>
  <c r="I71" i="28" s="1"/>
  <c r="H72" i="28"/>
  <c r="G72" i="28"/>
  <c r="F72" i="28"/>
  <c r="E72" i="28"/>
  <c r="D72" i="28"/>
  <c r="C72" i="28"/>
  <c r="B72" i="28"/>
  <c r="Q70" i="28"/>
  <c r="S70" i="28" s="1"/>
  <c r="Q69" i="28"/>
  <c r="S69" i="28" s="1"/>
  <c r="P68" i="28"/>
  <c r="O68" i="28"/>
  <c r="N68" i="28"/>
  <c r="M68" i="28"/>
  <c r="L68" i="28"/>
  <c r="K68" i="28"/>
  <c r="J68" i="28"/>
  <c r="I68" i="28"/>
  <c r="H68" i="28"/>
  <c r="G68" i="28"/>
  <c r="F68" i="28"/>
  <c r="E68" i="28"/>
  <c r="D68" i="28"/>
  <c r="C68" i="28"/>
  <c r="B68" i="28"/>
  <c r="Q67" i="28"/>
  <c r="S67" i="28" s="1"/>
  <c r="Q66" i="28"/>
  <c r="S66" i="28" s="1"/>
  <c r="P65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C65" i="28"/>
  <c r="B65" i="28"/>
  <c r="Q64" i="28"/>
  <c r="S64" i="28" s="1"/>
  <c r="Q63" i="28"/>
  <c r="S63" i="28" s="1"/>
  <c r="P62" i="28"/>
  <c r="O62" i="28"/>
  <c r="N62" i="28"/>
  <c r="N61" i="28" s="1"/>
  <c r="M62" i="28"/>
  <c r="M61" i="28" s="1"/>
  <c r="L62" i="28"/>
  <c r="L61" i="28" s="1"/>
  <c r="K62" i="28"/>
  <c r="J62" i="28"/>
  <c r="I62" i="28"/>
  <c r="H62" i="28"/>
  <c r="G62" i="28"/>
  <c r="F62" i="28"/>
  <c r="F61" i="28" s="1"/>
  <c r="E62" i="28"/>
  <c r="E61" i="28" s="1"/>
  <c r="D62" i="28"/>
  <c r="D61" i="28" s="1"/>
  <c r="C62" i="28"/>
  <c r="B62" i="28"/>
  <c r="Q60" i="28"/>
  <c r="S60" i="28" s="1"/>
  <c r="Q59" i="28"/>
  <c r="S59" i="28" s="1"/>
  <c r="P58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C58" i="28"/>
  <c r="B58" i="28"/>
  <c r="Q57" i="28"/>
  <c r="S57" i="28" s="1"/>
  <c r="Q56" i="28"/>
  <c r="S56" i="28" s="1"/>
  <c r="P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C55" i="28"/>
  <c r="B55" i="28"/>
  <c r="Q54" i="28"/>
  <c r="S54" i="28" s="1"/>
  <c r="Q53" i="28"/>
  <c r="S53" i="28" s="1"/>
  <c r="P52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C52" i="28"/>
  <c r="B52" i="28"/>
  <c r="Q51" i="28"/>
  <c r="S51" i="28" s="1"/>
  <c r="Q50" i="28"/>
  <c r="S50" i="28" s="1"/>
  <c r="P49" i="28"/>
  <c r="O49" i="28"/>
  <c r="N49" i="28"/>
  <c r="M49" i="28"/>
  <c r="L49" i="28"/>
  <c r="K49" i="28"/>
  <c r="J49" i="28"/>
  <c r="J48" i="28" s="1"/>
  <c r="I49" i="28"/>
  <c r="H49" i="28"/>
  <c r="G49" i="28"/>
  <c r="F49" i="28"/>
  <c r="E49" i="28"/>
  <c r="D49" i="28"/>
  <c r="C49" i="28"/>
  <c r="B49" i="28"/>
  <c r="B48" i="28" s="1"/>
  <c r="Q47" i="28"/>
  <c r="S47" i="28" s="1"/>
  <c r="Q46" i="28"/>
  <c r="S46" i="28" s="1"/>
  <c r="P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C45" i="28"/>
  <c r="B45" i="28"/>
  <c r="Q44" i="28"/>
  <c r="S44" i="28" s="1"/>
  <c r="Q43" i="28"/>
  <c r="S43" i="28" s="1"/>
  <c r="P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C42" i="28"/>
  <c r="B42" i="28"/>
  <c r="Q41" i="28"/>
  <c r="S41" i="28" s="1"/>
  <c r="Q40" i="28"/>
  <c r="S40" i="28" s="1"/>
  <c r="P39" i="28"/>
  <c r="O39" i="28"/>
  <c r="N39" i="28"/>
  <c r="N38" i="28" s="1"/>
  <c r="M39" i="28"/>
  <c r="L39" i="28"/>
  <c r="K39" i="28"/>
  <c r="J39" i="28"/>
  <c r="I39" i="28"/>
  <c r="H39" i="28"/>
  <c r="G39" i="28"/>
  <c r="F39" i="28"/>
  <c r="F38" i="28" s="1"/>
  <c r="E39" i="28"/>
  <c r="D39" i="28"/>
  <c r="C39" i="28"/>
  <c r="B39" i="28"/>
  <c r="Q37" i="28"/>
  <c r="S37" i="28" s="1"/>
  <c r="Q36" i="28"/>
  <c r="S36" i="28" s="1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C35" i="28"/>
  <c r="B35" i="28"/>
  <c r="Q34" i="28"/>
  <c r="S34" i="28" s="1"/>
  <c r="Q33" i="28"/>
  <c r="S33" i="28" s="1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Q31" i="28"/>
  <c r="S31" i="28" s="1"/>
  <c r="Q30" i="28"/>
  <c r="S30" i="28" s="1"/>
  <c r="P29" i="28"/>
  <c r="O29" i="28"/>
  <c r="N29" i="28"/>
  <c r="M29" i="28"/>
  <c r="L29" i="28"/>
  <c r="K29" i="28"/>
  <c r="J29" i="28"/>
  <c r="I29" i="28"/>
  <c r="I28" i="28" s="1"/>
  <c r="H29" i="28"/>
  <c r="G29" i="28"/>
  <c r="F29" i="28"/>
  <c r="E29" i="28"/>
  <c r="D29" i="28"/>
  <c r="C29" i="28"/>
  <c r="B29" i="28"/>
  <c r="Q27" i="28"/>
  <c r="S27" i="28" s="1"/>
  <c r="Q26" i="28"/>
  <c r="S26" i="28" s="1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B25" i="28"/>
  <c r="Q24" i="28"/>
  <c r="S24" i="28" s="1"/>
  <c r="Q23" i="28"/>
  <c r="S23" i="28" s="1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C22" i="28"/>
  <c r="B22" i="28"/>
  <c r="Q21" i="28"/>
  <c r="S21" i="28" s="1"/>
  <c r="Q20" i="28"/>
  <c r="S20" i="28" s="1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Q18" i="28"/>
  <c r="S18" i="28" s="1"/>
  <c r="Q17" i="28"/>
  <c r="S17" i="28" s="1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Q14" i="28"/>
  <c r="S14" i="28" s="1"/>
  <c r="Q13" i="28"/>
  <c r="S13" i="28" s="1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B12" i="28"/>
  <c r="Q11" i="28"/>
  <c r="S11" i="28" s="1"/>
  <c r="Q10" i="28"/>
  <c r="S10" i="28" s="1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B9" i="28"/>
  <c r="Q8" i="28"/>
  <c r="S8" i="28" s="1"/>
  <c r="Q7" i="28"/>
  <c r="S7" i="28" s="1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C6" i="28"/>
  <c r="B6" i="28"/>
  <c r="G38" i="28" l="1"/>
  <c r="B61" i="28"/>
  <c r="J61" i="28"/>
  <c r="G71" i="28"/>
  <c r="O71" i="28"/>
  <c r="H71" i="28"/>
  <c r="H97" i="28" s="1"/>
  <c r="H122" i="28" s="1"/>
  <c r="H136" i="28" s="1"/>
  <c r="P71" i="28"/>
  <c r="H48" i="28"/>
  <c r="H95" i="28" s="1"/>
  <c r="H120" i="28" s="1"/>
  <c r="H134" i="28" s="1"/>
  <c r="P48" i="28"/>
  <c r="C61" i="28"/>
  <c r="K61" i="28"/>
  <c r="H15" i="28"/>
  <c r="P15" i="28"/>
  <c r="G28" i="28"/>
  <c r="O28" i="28"/>
  <c r="D38" i="28"/>
  <c r="L38" i="28"/>
  <c r="I48" i="28"/>
  <c r="C48" i="28"/>
  <c r="K48" i="28"/>
  <c r="B71" i="28"/>
  <c r="J71" i="28"/>
  <c r="J28" i="28"/>
  <c r="O38" i="28"/>
  <c r="G61" i="28"/>
  <c r="O61" i="28"/>
  <c r="C28" i="28"/>
  <c r="K28" i="28"/>
  <c r="H38" i="28"/>
  <c r="P38" i="28"/>
  <c r="P94" i="28" s="1"/>
  <c r="P119" i="28" s="1"/>
  <c r="P133" i="28" s="1"/>
  <c r="E48" i="28"/>
  <c r="M48" i="28"/>
  <c r="M95" i="28" s="1"/>
  <c r="M120" i="28" s="1"/>
  <c r="M134" i="28" s="1"/>
  <c r="D28" i="28"/>
  <c r="L28" i="28"/>
  <c r="I15" i="28"/>
  <c r="H28" i="28"/>
  <c r="P28" i="28"/>
  <c r="E38" i="28"/>
  <c r="E94" i="28" s="1"/>
  <c r="E119" i="28" s="1"/>
  <c r="E133" i="28" s="1"/>
  <c r="M38" i="28"/>
  <c r="M94" i="28" s="1"/>
  <c r="M119" i="28" s="1"/>
  <c r="M133" i="28" s="1"/>
  <c r="Q58" i="28"/>
  <c r="S58" i="28" s="1"/>
  <c r="J15" i="28"/>
  <c r="C15" i="28"/>
  <c r="K15" i="28"/>
  <c r="D48" i="28"/>
  <c r="L48" i="28"/>
  <c r="D15" i="28"/>
  <c r="L15" i="28"/>
  <c r="C71" i="28"/>
  <c r="C97" i="28" s="1"/>
  <c r="C122" i="28" s="1"/>
  <c r="C136" i="28" s="1"/>
  <c r="K71" i="28"/>
  <c r="E15" i="28"/>
  <c r="E92" i="28" s="1"/>
  <c r="E117" i="28" s="1"/>
  <c r="E131" i="28" s="1"/>
  <c r="M15" i="28"/>
  <c r="I38" i="28"/>
  <c r="I94" i="28" s="1"/>
  <c r="I119" i="28" s="1"/>
  <c r="I133" i="28" s="1"/>
  <c r="F48" i="28"/>
  <c r="N48" i="28"/>
  <c r="N95" i="28" s="1"/>
  <c r="N120" i="28" s="1"/>
  <c r="N134" i="28" s="1"/>
  <c r="H61" i="28"/>
  <c r="H96" i="28" s="1"/>
  <c r="H121" i="28" s="1"/>
  <c r="H135" i="28" s="1"/>
  <c r="P61" i="28"/>
  <c r="P96" i="28" s="1"/>
  <c r="P121" i="28" s="1"/>
  <c r="P135" i="28" s="1"/>
  <c r="D71" i="28"/>
  <c r="L71" i="28"/>
  <c r="F15" i="28"/>
  <c r="N15" i="28"/>
  <c r="N92" i="28" s="1"/>
  <c r="N117" i="28" s="1"/>
  <c r="N131" i="28" s="1"/>
  <c r="E28" i="28"/>
  <c r="M28" i="28"/>
  <c r="M93" i="28" s="1"/>
  <c r="M118" i="28" s="1"/>
  <c r="M132" i="28" s="1"/>
  <c r="B38" i="28"/>
  <c r="J38" i="28"/>
  <c r="J94" i="28" s="1"/>
  <c r="J119" i="28" s="1"/>
  <c r="J133" i="28" s="1"/>
  <c r="G48" i="28"/>
  <c r="O48" i="28"/>
  <c r="O95" i="28" s="1"/>
  <c r="O120" i="28" s="1"/>
  <c r="O134" i="28" s="1"/>
  <c r="I61" i="28"/>
  <c r="E71" i="28"/>
  <c r="M71" i="28"/>
  <c r="G15" i="28"/>
  <c r="O15" i="28"/>
  <c r="F28" i="28"/>
  <c r="F93" i="28" s="1"/>
  <c r="F118" i="28" s="1"/>
  <c r="F132" i="28" s="1"/>
  <c r="N28" i="28"/>
  <c r="C38" i="28"/>
  <c r="K38" i="28"/>
  <c r="F71" i="28"/>
  <c r="F97" i="28" s="1"/>
  <c r="F122" i="28" s="1"/>
  <c r="F136" i="28" s="1"/>
  <c r="N71" i="28"/>
  <c r="I5" i="28"/>
  <c r="I91" i="28" s="1"/>
  <c r="I116" i="28" s="1"/>
  <c r="I130" i="28" s="1"/>
  <c r="D96" i="28"/>
  <c r="D121" i="28" s="1"/>
  <c r="D135" i="28" s="1"/>
  <c r="L96" i="28"/>
  <c r="L121" i="28" s="1"/>
  <c r="L135" i="28" s="1"/>
  <c r="B5" i="28"/>
  <c r="F5" i="28"/>
  <c r="F91" i="28" s="1"/>
  <c r="F116" i="28" s="1"/>
  <c r="F130" i="28" s="1"/>
  <c r="J5" i="28"/>
  <c r="J91" i="28" s="1"/>
  <c r="J116" i="28" s="1"/>
  <c r="J130" i="28" s="1"/>
  <c r="N5" i="28"/>
  <c r="N91" i="28" s="1"/>
  <c r="N116" i="28" s="1"/>
  <c r="N130" i="28" s="1"/>
  <c r="Q22" i="28"/>
  <c r="S22" i="28" s="1"/>
  <c r="G93" i="28"/>
  <c r="G118" i="28" s="1"/>
  <c r="G132" i="28" s="1"/>
  <c r="Q45" i="28"/>
  <c r="S45" i="28" s="1"/>
  <c r="L92" i="28"/>
  <c r="L117" i="28" s="1"/>
  <c r="L131" i="28" s="1"/>
  <c r="Q19" i="28"/>
  <c r="S19" i="28" s="1"/>
  <c r="I92" i="28"/>
  <c r="I117" i="28" s="1"/>
  <c r="I131" i="28" s="1"/>
  <c r="M92" i="28"/>
  <c r="M117" i="28" s="1"/>
  <c r="M131" i="28" s="1"/>
  <c r="D93" i="28"/>
  <c r="D118" i="28" s="1"/>
  <c r="D132" i="28" s="1"/>
  <c r="H93" i="28"/>
  <c r="H118" i="28" s="1"/>
  <c r="H132" i="28" s="1"/>
  <c r="L93" i="28"/>
  <c r="L118" i="28" s="1"/>
  <c r="L132" i="28" s="1"/>
  <c r="P93" i="28"/>
  <c r="P118" i="28" s="1"/>
  <c r="P132" i="28" s="1"/>
  <c r="F94" i="28"/>
  <c r="F119" i="28" s="1"/>
  <c r="F133" i="28" s="1"/>
  <c r="N94" i="28"/>
  <c r="N119" i="28" s="1"/>
  <c r="N133" i="28" s="1"/>
  <c r="C95" i="28"/>
  <c r="C120" i="28" s="1"/>
  <c r="C134" i="28" s="1"/>
  <c r="G95" i="28"/>
  <c r="G120" i="28" s="1"/>
  <c r="G134" i="28" s="1"/>
  <c r="G97" i="28"/>
  <c r="G122" i="28" s="1"/>
  <c r="G136" i="28" s="1"/>
  <c r="O97" i="28"/>
  <c r="O122" i="28" s="1"/>
  <c r="O136" i="28" s="1"/>
  <c r="Q81" i="28"/>
  <c r="S81" i="28" s="1"/>
  <c r="C5" i="28"/>
  <c r="C91" i="28" s="1"/>
  <c r="C116" i="28" s="1"/>
  <c r="C130" i="28" s="1"/>
  <c r="O5" i="28"/>
  <c r="B15" i="28"/>
  <c r="B92" i="28" s="1"/>
  <c r="D95" i="28"/>
  <c r="D120" i="28" s="1"/>
  <c r="D134" i="28" s="1"/>
  <c r="L95" i="28"/>
  <c r="L120" i="28" s="1"/>
  <c r="L134" i="28" s="1"/>
  <c r="P95" i="28"/>
  <c r="P120" i="28" s="1"/>
  <c r="P134" i="28" s="1"/>
  <c r="Q52" i="28"/>
  <c r="S52" i="28" s="1"/>
  <c r="F96" i="28"/>
  <c r="F121" i="28" s="1"/>
  <c r="F135" i="28" s="1"/>
  <c r="J96" i="28"/>
  <c r="J121" i="28" s="1"/>
  <c r="J135" i="28" s="1"/>
  <c r="P97" i="28"/>
  <c r="P122" i="28" s="1"/>
  <c r="P136" i="28" s="1"/>
  <c r="Q84" i="28"/>
  <c r="S84" i="28" s="1"/>
  <c r="Q6" i="28"/>
  <c r="S6" i="28" s="1"/>
  <c r="E5" i="28"/>
  <c r="E91" i="28" s="1"/>
  <c r="E116" i="28" s="1"/>
  <c r="E130" i="28" s="1"/>
  <c r="M91" i="28"/>
  <c r="M116" i="28" s="1"/>
  <c r="M130" i="28" s="1"/>
  <c r="M5" i="28"/>
  <c r="Q72" i="28"/>
  <c r="S72" i="28" s="1"/>
  <c r="M96" i="28"/>
  <c r="M121" i="28" s="1"/>
  <c r="M135" i="28" s="1"/>
  <c r="K97" i="28"/>
  <c r="K122" i="28" s="1"/>
  <c r="K136" i="28" s="1"/>
  <c r="Q75" i="28"/>
  <c r="S75" i="28" s="1"/>
  <c r="G5" i="28"/>
  <c r="G91" i="28" s="1"/>
  <c r="G116" i="28" s="1"/>
  <c r="G130" i="28" s="1"/>
  <c r="K5" i="28"/>
  <c r="K87" i="28" s="1"/>
  <c r="F92" i="28"/>
  <c r="F117" i="28" s="1"/>
  <c r="F131" i="28" s="1"/>
  <c r="J92" i="28"/>
  <c r="J117" i="28" s="1"/>
  <c r="J131" i="28" s="1"/>
  <c r="E93" i="28"/>
  <c r="E118" i="28" s="1"/>
  <c r="E132" i="28" s="1"/>
  <c r="I93" i="28"/>
  <c r="I118" i="28" s="1"/>
  <c r="I132" i="28" s="1"/>
  <c r="J93" i="28"/>
  <c r="J118" i="28" s="1"/>
  <c r="J132" i="28" s="1"/>
  <c r="C94" i="28"/>
  <c r="C119" i="28" s="1"/>
  <c r="C133" i="28" s="1"/>
  <c r="G94" i="28"/>
  <c r="G119" i="28" s="1"/>
  <c r="G133" i="28" s="1"/>
  <c r="K94" i="28"/>
  <c r="K119" i="28" s="1"/>
  <c r="K133" i="28" s="1"/>
  <c r="O94" i="28"/>
  <c r="O119" i="28" s="1"/>
  <c r="O133" i="28" s="1"/>
  <c r="D5" i="28"/>
  <c r="D91" i="28" s="1"/>
  <c r="D116" i="28" s="1"/>
  <c r="D130" i="28" s="1"/>
  <c r="H5" i="28"/>
  <c r="H91" i="28" s="1"/>
  <c r="H116" i="28" s="1"/>
  <c r="H130" i="28" s="1"/>
  <c r="L5" i="28"/>
  <c r="L91" i="28" s="1"/>
  <c r="L116" i="28" s="1"/>
  <c r="L130" i="28" s="1"/>
  <c r="P5" i="28"/>
  <c r="P91" i="28" s="1"/>
  <c r="P116" i="28" s="1"/>
  <c r="P130" i="28" s="1"/>
  <c r="Q9" i="28"/>
  <c r="S9" i="28" s="1"/>
  <c r="Q16" i="28"/>
  <c r="S16" i="28" s="1"/>
  <c r="C92" i="28"/>
  <c r="C117" i="28" s="1"/>
  <c r="C131" i="28" s="1"/>
  <c r="G92" i="28"/>
  <c r="G117" i="28" s="1"/>
  <c r="G131" i="28" s="1"/>
  <c r="K92" i="28"/>
  <c r="K117" i="28" s="1"/>
  <c r="K131" i="28" s="1"/>
  <c r="O92" i="28"/>
  <c r="O117" i="28" s="1"/>
  <c r="O131" i="28" s="1"/>
  <c r="B28" i="28"/>
  <c r="B93" i="28" s="1"/>
  <c r="N93" i="28"/>
  <c r="N118" i="28" s="1"/>
  <c r="N132" i="28" s="1"/>
  <c r="D94" i="28"/>
  <c r="D119" i="28" s="1"/>
  <c r="D133" i="28" s="1"/>
  <c r="H94" i="28"/>
  <c r="H119" i="28" s="1"/>
  <c r="H133" i="28" s="1"/>
  <c r="I95" i="28"/>
  <c r="I120" i="28" s="1"/>
  <c r="I134" i="28" s="1"/>
  <c r="K95" i="28"/>
  <c r="K120" i="28" s="1"/>
  <c r="K134" i="28" s="1"/>
  <c r="F95" i="28"/>
  <c r="F120" i="28" s="1"/>
  <c r="F134" i="28" s="1"/>
  <c r="J95" i="28"/>
  <c r="J120" i="28" s="1"/>
  <c r="J134" i="28" s="1"/>
  <c r="C96" i="28"/>
  <c r="C121" i="28" s="1"/>
  <c r="C135" i="28" s="1"/>
  <c r="G96" i="28"/>
  <c r="G121" i="28" s="1"/>
  <c r="G135" i="28" s="1"/>
  <c r="K96" i="28"/>
  <c r="K121" i="28" s="1"/>
  <c r="K135" i="28" s="1"/>
  <c r="Q65" i="28"/>
  <c r="S65" i="28" s="1"/>
  <c r="Q68" i="28"/>
  <c r="S68" i="28" s="1"/>
  <c r="M97" i="28"/>
  <c r="M122" i="28" s="1"/>
  <c r="M136" i="28" s="1"/>
  <c r="Q78" i="28"/>
  <c r="S78" i="28" s="1"/>
  <c r="Q49" i="28"/>
  <c r="S49" i="28" s="1"/>
  <c r="J97" i="28"/>
  <c r="J122" i="28" s="1"/>
  <c r="J136" i="28" s="1"/>
  <c r="Q29" i="28"/>
  <c r="S29" i="28" s="1"/>
  <c r="L94" i="28"/>
  <c r="L119" i="28" s="1"/>
  <c r="L133" i="28" s="1"/>
  <c r="Q55" i="28"/>
  <c r="S55" i="28" s="1"/>
  <c r="N97" i="28"/>
  <c r="N122" i="28" s="1"/>
  <c r="N136" i="28" s="1"/>
  <c r="O91" i="28"/>
  <c r="O116" i="28" s="1"/>
  <c r="O130" i="28" s="1"/>
  <c r="B117" i="28"/>
  <c r="B131" i="28" s="1"/>
  <c r="Q32" i="28"/>
  <c r="S32" i="28" s="1"/>
  <c r="Q12" i="28"/>
  <c r="S12" i="28" s="1"/>
  <c r="H92" i="28"/>
  <c r="H117" i="28" s="1"/>
  <c r="H131" i="28" s="1"/>
  <c r="P92" i="28"/>
  <c r="P117" i="28" s="1"/>
  <c r="P131" i="28" s="1"/>
  <c r="Q25" i="28"/>
  <c r="S25" i="28" s="1"/>
  <c r="C93" i="28"/>
  <c r="C118" i="28" s="1"/>
  <c r="C132" i="28" s="1"/>
  <c r="K93" i="28"/>
  <c r="K118" i="28" s="1"/>
  <c r="K132" i="28" s="1"/>
  <c r="O93" i="28"/>
  <c r="O118" i="28" s="1"/>
  <c r="O132" i="28" s="1"/>
  <c r="Q39" i="28"/>
  <c r="S39" i="28" s="1"/>
  <c r="Q42" i="28"/>
  <c r="S42" i="28" s="1"/>
  <c r="E95" i="28"/>
  <c r="E120" i="28" s="1"/>
  <c r="E134" i="28" s="1"/>
  <c r="Q62" i="28"/>
  <c r="S62" i="28" s="1"/>
  <c r="Q35" i="28"/>
  <c r="S35" i="28" s="1"/>
  <c r="E97" i="28"/>
  <c r="E122" i="28" s="1"/>
  <c r="E136" i="28" s="1"/>
  <c r="I97" i="28"/>
  <c r="I122" i="28" s="1"/>
  <c r="I136" i="28" s="1"/>
  <c r="E96" i="28"/>
  <c r="E121" i="28" s="1"/>
  <c r="E135" i="28" s="1"/>
  <c r="D97" i="28"/>
  <c r="D122" i="28" s="1"/>
  <c r="D136" i="28" s="1"/>
  <c r="K91" i="28" l="1"/>
  <c r="K116" i="28" s="1"/>
  <c r="K130" i="28" s="1"/>
  <c r="O87" i="28"/>
  <c r="I87" i="28"/>
  <c r="L87" i="28"/>
  <c r="N87" i="28"/>
  <c r="M87" i="28"/>
  <c r="F87" i="28"/>
  <c r="O96" i="28"/>
  <c r="O121" i="28" s="1"/>
  <c r="O135" i="28" s="1"/>
  <c r="N96" i="28"/>
  <c r="N121" i="28" s="1"/>
  <c r="N135" i="28" s="1"/>
  <c r="T61" i="28"/>
  <c r="L97" i="28"/>
  <c r="L122" i="28" s="1"/>
  <c r="L136" i="28" s="1"/>
  <c r="I96" i="28"/>
  <c r="I121" i="28" s="1"/>
  <c r="I135" i="28" s="1"/>
  <c r="T71" i="28"/>
  <c r="G87" i="28"/>
  <c r="J87" i="28"/>
  <c r="B94" i="28"/>
  <c r="Q38" i="28"/>
  <c r="S38" i="28" s="1"/>
  <c r="P87" i="28"/>
  <c r="H87" i="28"/>
  <c r="D92" i="28"/>
  <c r="Q15" i="28"/>
  <c r="D87" i="28"/>
  <c r="C87" i="28"/>
  <c r="B95" i="28"/>
  <c r="Q48" i="28"/>
  <c r="S48" i="28" s="1"/>
  <c r="Q28" i="28"/>
  <c r="S28" i="28" s="1"/>
  <c r="T25" i="28" s="1"/>
  <c r="B97" i="28"/>
  <c r="B87" i="28"/>
  <c r="Q71" i="28"/>
  <c r="S71" i="28" s="1"/>
  <c r="E87" i="28"/>
  <c r="B96" i="28"/>
  <c r="Q61" i="28"/>
  <c r="S61" i="28" s="1"/>
  <c r="B91" i="28"/>
  <c r="Q5" i="28"/>
  <c r="B118" i="28"/>
  <c r="B132" i="28" s="1"/>
  <c r="T102" i="28" s="1"/>
  <c r="T118" i="28"/>
  <c r="B116" i="28" l="1"/>
  <c r="B130" i="28" s="1"/>
  <c r="T100" i="28" s="1"/>
  <c r="T116" i="28"/>
  <c r="B122" i="28"/>
  <c r="B136" i="28" s="1"/>
  <c r="T106" i="28" s="1"/>
  <c r="T122" i="28"/>
  <c r="T121" i="28"/>
  <c r="B121" i="28"/>
  <c r="B135" i="28" s="1"/>
  <c r="T105" i="28" s="1"/>
  <c r="B120" i="28"/>
  <c r="B134" i="28" s="1"/>
  <c r="T104" i="28" s="1"/>
  <c r="T120" i="28"/>
  <c r="D117" i="28"/>
  <c r="D131" i="28" s="1"/>
  <c r="T101" i="28" s="1"/>
  <c r="T117" i="28"/>
  <c r="B119" i="28"/>
  <c r="B133" i="28" s="1"/>
  <c r="T103" i="28" s="1"/>
  <c r="T119" i="28"/>
  <c r="T123" i="28" l="1"/>
  <c r="T107" i="28"/>
  <c r="U105" i="28" s="1"/>
  <c r="U100" i="28" l="1"/>
  <c r="U106" i="28"/>
  <c r="U102" i="28"/>
  <c r="U103" i="28"/>
  <c r="U104" i="28"/>
  <c r="U101" i="28"/>
  <c r="U107" i="28" l="1"/>
  <c r="V106" i="28"/>
  <c r="V104" i="28"/>
  <c r="V105" i="28"/>
  <c r="V103" i="28"/>
  <c r="V102" i="28"/>
  <c r="V100" i="28"/>
  <c r="V101" i="28"/>
  <c r="W103" i="28" l="1"/>
  <c r="W104" i="28"/>
  <c r="W100" i="28"/>
  <c r="W101" i="28"/>
  <c r="W102" i="28"/>
  <c r="W105" i="28"/>
  <c r="W106" i="28"/>
</calcChain>
</file>

<file path=xl/sharedStrings.xml><?xml version="1.0" encoding="utf-8"?>
<sst xmlns="http://schemas.openxmlformats.org/spreadsheetml/2006/main" count="1448" uniqueCount="388">
  <si>
    <t>id</t>
  </si>
  <si>
    <t>matrixid</t>
  </si>
  <si>
    <t>0</t>
  </si>
  <si>
    <t>1.0</t>
  </si>
  <si>
    <t>1.1</t>
  </si>
  <si>
    <t>1.2</t>
  </si>
  <si>
    <t>1.3</t>
  </si>
  <si>
    <t>1.4</t>
  </si>
  <si>
    <t>session_id</t>
  </si>
  <si>
    <t>matrix</t>
  </si>
  <si>
    <t>r2</t>
  </si>
  <si>
    <t>consistent</t>
  </si>
  <si>
    <t>complete</t>
  </si>
  <si>
    <t>retries</t>
  </si>
  <si>
    <t>dim</t>
  </si>
  <si>
    <t>vetor_1</t>
  </si>
  <si>
    <t>vetor_2</t>
  </si>
  <si>
    <t>vetor_3</t>
  </si>
  <si>
    <t>vetor_4</t>
  </si>
  <si>
    <t>vetor_5</t>
  </si>
  <si>
    <t>0.6045</t>
  </si>
  <si>
    <t>1.0000</t>
  </si>
  <si>
    <t>0.9029</t>
  </si>
  <si>
    <t>0.6733</t>
  </si>
  <si>
    <t>1.00,1.00,0.33,1.00,1.00,1.00,3.00,1.00,1.00</t>
  </si>
  <si>
    <t>0.6844</t>
  </si>
  <si>
    <t>1.00,3.00,0.50,0.33,1.00,0.33,2.00,3.00,1.00</t>
  </si>
  <si>
    <t>0.8833</t>
  </si>
  <si>
    <t>1.00,1.00,1.00,1.00,1.00,0.50,1.00,2.00,1.00</t>
  </si>
  <si>
    <t>1.00,1.00,1.00,1.00,1.00,1.00,1.00,1.00,1.00</t>
  </si>
  <si>
    <t>1.00,0.50,0.50,2.00,1.00,2.00,2.00,0.50,1.00</t>
  </si>
  <si>
    <t>0.8227</t>
  </si>
  <si>
    <t>1.00,1.00,0.33,1.00,1.00,0.33,3.00,3.00,1.00</t>
  </si>
  <si>
    <t>1.00,1.00,0.50,1.00,1.00,0.50,2.00,2.00,1.00</t>
  </si>
  <si>
    <t>1.00,2.00,1.00,0.50,1.00,0.50,1.00,2.00,1.00</t>
  </si>
  <si>
    <t>0.7851</t>
  </si>
  <si>
    <t>1.00,3.00,3.00,0.33,1.00,0.33,0.33,3.00,1.00</t>
  </si>
  <si>
    <t>0.7472</t>
  </si>
  <si>
    <t>1.00,0.50,1.00,2.00,1.00,1.00,1.00,1.00,1.00</t>
  </si>
  <si>
    <t>1.00,0.50,0.50,2.00,1.00,0.50,2.00,2.00,1.00</t>
  </si>
  <si>
    <t>1.00,2.00,0.50,0.50,1.00,0.50,2.00,2.00,1.00</t>
  </si>
  <si>
    <t>1.00,0.33,1.00,3.00,1.00,1.00,1.00,1.00,1.00</t>
  </si>
  <si>
    <t>1.00,2.00,2.00,0.50,1.00,0.50,0.50,2.00,1.00</t>
  </si>
  <si>
    <t>1.00,0.50,3.00,2.00,1.00,2.00,0.33,0.50,1.00</t>
  </si>
  <si>
    <t>0.6857</t>
  </si>
  <si>
    <t>1.00,0.50,0.25,2.00,1.00,0.25,4.00,4.00,1.00</t>
  </si>
  <si>
    <t>0.9503</t>
  </si>
  <si>
    <t>1.00,3.00,0.50,0.33,1.00,0.50,2.00,2.00,1.00</t>
  </si>
  <si>
    <t>1.00,4.00,4.00,0.25,1.00,0.25,0.25,4.00,1.00</t>
  </si>
  <si>
    <t>0.6912</t>
  </si>
  <si>
    <t>1.00,1.00,2.00,1.00,1.00,2.00,0.50,0.50,1.00</t>
  </si>
  <si>
    <t>1.00,0.50,0.33,2.00,1.00,0.33,3.00,3.00,1.00</t>
  </si>
  <si>
    <t>0.8823</t>
  </si>
  <si>
    <t>1.00,2.00,2.00,0.50,1.00,1.00,0.50,1.00,1.00</t>
  </si>
  <si>
    <t>0.3311</t>
  </si>
  <si>
    <t>1.00,0.25,4.00,4.00,1.00,4.00,0.25,0.25,1.00</t>
  </si>
  <si>
    <t>1.00,4.00,4.00,0.25,1.00,3.00,0.25,0.33,1.00</t>
  </si>
  <si>
    <t>0.2492</t>
  </si>
  <si>
    <t>1.00,0.25,0.33,4.00,1.00,4.00,3.00,0.25,1.00</t>
  </si>
  <si>
    <t>0.7969</t>
  </si>
  <si>
    <t>1.00,2.00,1.00,0.50,1.00,1.00,1.00,1.00,1.00</t>
  </si>
  <si>
    <t>0.6510</t>
  </si>
  <si>
    <t>1.00,3.00,2.00,0.33,1.00,0.50,0.50,2.00,1.00</t>
  </si>
  <si>
    <t>0.9774</t>
  </si>
  <si>
    <t>1.00,0.33,0.33,3.00,1.00,1.00,3.00,1.00,1.00</t>
  </si>
  <si>
    <t>1.00,0.25,0.25,4.00,1.00,1.00,4.00,1.00,1.00</t>
  </si>
  <si>
    <t>1.00,0.33,0.33,3.00,1.00,3.00,3.00,0.33,1.00</t>
  </si>
  <si>
    <t>0.2913</t>
  </si>
  <si>
    <t>1.00,0.50,0.33,2.00,1.00,0.50,3.00,2.00,1.00</t>
  </si>
  <si>
    <t>1.00,1.00,0.33,1.00,1.00,0.50,3.00,2.00,1.00</t>
  </si>
  <si>
    <t>0.9504</t>
  </si>
  <si>
    <t>1.00,3.00,1.00,0.33,1.00,3.00,1.00,0.33,1.00</t>
  </si>
  <si>
    <t>1.00,0.25,0.25,4.00,1.00,0.25,4.00,4.00,1.00</t>
  </si>
  <si>
    <t>1.00,0.50,2.00,2.00,1.00,2.00,0.50,0.50,1.00</t>
  </si>
  <si>
    <t>1.00,3.00,0.33,0.33,1.00,3.00,3.00,0.33,1.00</t>
  </si>
  <si>
    <t>1.00,4.00,3.00,0.25,1.00,3.00,0.33,0.33,1.00</t>
  </si>
  <si>
    <t>0.6447</t>
  </si>
  <si>
    <t>1.00,2.00,2.00,0.50,1.00,2.00,0.50,0.50,1.00</t>
  </si>
  <si>
    <t>1.00,3.00,3.00,0.33,1.00,3.00,0.33,0.33,1.00</t>
  </si>
  <si>
    <t>1.00,1.00,1.00,1.00,1.00,0.33,1.00,3.00,1.00</t>
  </si>
  <si>
    <t>1.00,4.00,4.00,0.25,1.00,4.00,0.25,0.25,1.00</t>
  </si>
  <si>
    <t>1.00,0.33,3.00,3.00,1.00,3.00,0.33,0.33,1.00</t>
  </si>
  <si>
    <t>1.00,4.00,3.00,0.25,1.00,0.50,0.33,2.00,1.00</t>
  </si>
  <si>
    <t>0.9665</t>
  </si>
  <si>
    <t>1.00,0.33,0.33,3.00,1.00,2.00,3.00,0.50,1.00</t>
  </si>
  <si>
    <t>1.00,2.00,0.33,0.50,1.00,0.33,3.00,3.00,1.00</t>
  </si>
  <si>
    <t>1.00,0.33,0.50,3.00,1.00,3.00,2.00,0.33,1.00</t>
  </si>
  <si>
    <t>0.6831</t>
  </si>
  <si>
    <t>1.00,0.50,0.50,2.00,1.00,1.00,2.00,1.00,1.00</t>
  </si>
  <si>
    <t>1.00,1.00,4.00,1.00,1.00,1.00,0.25,1.00,1.00</t>
  </si>
  <si>
    <t>0.6951</t>
  </si>
  <si>
    <t>0.7940</t>
  </si>
  <si>
    <t>1.00,3.00,3.00,0.33,1.00,0.50,0.33,2.00,1.00</t>
  </si>
  <si>
    <t>PROJETOS-ÂNCORA</t>
  </si>
  <si>
    <t>ÁREAS DE INTERVENÇÃO &amp; OBJETIVOS ESTRATÉGICOS</t>
  </si>
  <si>
    <t>3.1. Saúde e educação</t>
  </si>
  <si>
    <t>3.2. Apoio a grupos vulneráveis</t>
  </si>
  <si>
    <t>4.2. Desporto e lazer</t>
  </si>
  <si>
    <t>4.3. Cultura</t>
  </si>
  <si>
    <t>Impacto</t>
  </si>
  <si>
    <t>Intensidade</t>
  </si>
  <si>
    <t>cópia da tabela anterior</t>
  </si>
  <si>
    <t/>
  </si>
  <si>
    <t>57599061ba86b</t>
  </si>
  <si>
    <t>57599063e1a4e</t>
  </si>
  <si>
    <t>575990735e77f</t>
  </si>
  <si>
    <t>57599077e5850</t>
  </si>
  <si>
    <t>575990795b95b</t>
  </si>
  <si>
    <t>5759907e6fd25</t>
  </si>
  <si>
    <t>575990841ba16</t>
  </si>
  <si>
    <t>575990860a571</t>
  </si>
  <si>
    <t>5759908bc9f88</t>
  </si>
  <si>
    <t>57599092c9720</t>
  </si>
  <si>
    <t>575990a34f492</t>
  </si>
  <si>
    <t>575990a45f627</t>
  </si>
  <si>
    <t>575990a55440f</t>
  </si>
  <si>
    <t>575990a620e8d</t>
  </si>
  <si>
    <t>575990a6b6c59</t>
  </si>
  <si>
    <t>575990aaac58e</t>
  </si>
  <si>
    <t>575990b2012ec</t>
  </si>
  <si>
    <t>575990bbd8a50</t>
  </si>
  <si>
    <t>575990bd50bba</t>
  </si>
  <si>
    <t>575990c388ede</t>
  </si>
  <si>
    <t>575990d33e237</t>
  </si>
  <si>
    <t>575990d88a544</t>
  </si>
  <si>
    <t>5759911da18e6</t>
  </si>
  <si>
    <t>575996c2b7239</t>
  </si>
  <si>
    <t>575999fa1db6a</t>
  </si>
  <si>
    <t>5759aa7e43154</t>
  </si>
  <si>
    <t>5759aa8b928c3</t>
  </si>
  <si>
    <t>5759aa8cd749a</t>
  </si>
  <si>
    <t>5759aa901b810</t>
  </si>
  <si>
    <t>5759aa9137d69</t>
  </si>
  <si>
    <t>5759aa92d6635</t>
  </si>
  <si>
    <t>5759aa9639222</t>
  </si>
  <si>
    <t>5759aaa0ddafa</t>
  </si>
  <si>
    <t>5759aaa718cfc</t>
  </si>
  <si>
    <t>5759aaae53667</t>
  </si>
  <si>
    <t>5759aaaf41d27</t>
  </si>
  <si>
    <t>5759aaafb73f1</t>
  </si>
  <si>
    <t>5759aac2b6fa8</t>
  </si>
  <si>
    <t>5759aac5d9357</t>
  </si>
  <si>
    <t>5759aaca739c9</t>
  </si>
  <si>
    <t>5759aad5b86e7</t>
  </si>
  <si>
    <t>5759aadf01cb3</t>
  </si>
  <si>
    <t>5759aae02b60d</t>
  </si>
  <si>
    <t>5759aae6d3a78</t>
  </si>
  <si>
    <t>5759aae814ba9</t>
  </si>
  <si>
    <t>5759aae8da8cb</t>
  </si>
  <si>
    <t>5759aaf119c56</t>
  </si>
  <si>
    <t>5759ab275fd2f</t>
  </si>
  <si>
    <t>5759ab2ec3095</t>
  </si>
  <si>
    <t>5759ab3119eab</t>
  </si>
  <si>
    <t>5759ab5647ce4</t>
  </si>
  <si>
    <t>5759ab7b23973</t>
  </si>
  <si>
    <t>5759ac0419e99</t>
  </si>
  <si>
    <t>1.00,1.00,2.00,0.50,2.00,1.00,1.00,2.00,2.00,2.00,0.50,0.50,1.00,0.50,2.00,2.00,0.50,2.00,1.00,2.00,0.50,0.50,0.50,0.50,1.00</t>
  </si>
  <si>
    <t>1.00,0.33,3.00,0.33,0.50,3.00,1.00,2.00,0.50,0.50,0.33,0.50,1.00,0.33,0.33,3.00,2.00,3.00,1.00,1.00,2.00,2.00,3.00,1.00,1.00</t>
  </si>
  <si>
    <t>1.00,0.33,0.25,0.25,0.33,3.00,1.00,3.00,0.50,3.00,4.00,0.33,1.00,0.25,0.33,4.00,2.00,4.00,1.00,4.00,3.00,0.33,3.00,0.25,1.00</t>
  </si>
  <si>
    <t>1.00,4.00,3.00,0.50,0.25,0.25,1.00,2.00,0.50,0.25,0.33,0.50,1.00,0.50,0.33,2.00,2.00,2.00,1.00,0.33,4.00,4.00,3.00,3.00,1.00</t>
  </si>
  <si>
    <t>1.00,3.00,2.00,1.00,2.00,0.33,1.00,3.00,0.33,0.50,0.50,0.33,1.00,0.33,0.33,1.00,3.00,3.00,1.00,2.00,0.50,2.00,3.00,0.50,1.00</t>
  </si>
  <si>
    <t>1.00,1.00,3.00,0.33,3.00,1.00,1.00,3.00,0.33,3.00,0.33,0.33,1.00,0.33,0.33,3.00,3.00,3.00,1.00,3.00,0.33,0.33,3.00,0.33,1.00</t>
  </si>
  <si>
    <t>1.00,4.00,4.00,4.00,4.00,0.25,1.00,4.00,1.00,0.50,0.25,0.25,1.00,0.25,0.33,0.25,1.00,4.00,1.00,3.00,0.25,2.00,3.00,0.33,1.00</t>
  </si>
  <si>
    <t>1.00,2.00,3.00,2.00,2.00,0.50,1.00,3.00,0.33,3.00,0.33,0.33,1.00,3.00,0.33,0.50,3.00,0.33,1.00,0.33,0.50,0.33,3.00,3.00,1.00</t>
  </si>
  <si>
    <t>1.00,0.33,2.00,0.33,0.25,3.00,1.00,3.00,0.33,0.33,0.50,0.33,1.00,0.33,0.33,3.00,3.00,3.00,1.00,3.00,4.00,3.00,3.00,0.33,1.00</t>
  </si>
  <si>
    <t>1.00,1.00,3.00,3.00,3.00,1.00,1.00,3.00,1.00,3.00,0.33,0.33,1.00,0.33,1.00,0.33,1.00,3.00,1.00,3.00,0.33,0.33,1.00,0.33,1.00</t>
  </si>
  <si>
    <t>1.00,0.50,0.50,0.50,0.33,2.00,1.00,3.00,2.00,1.00,2.00,0.33,1.00,1.00,1.00,2.00,0.50,1.00,1.00,2.00,3.00,1.00,1.00,0.50,1.00</t>
  </si>
  <si>
    <t>1.00,2.00,3.00,1.00,0.50,0.50,1.00,1.00,0.50,0.33,0.33,1.00,1.00,0.50,0.33,1.00,2.00,2.00,1.00,1.00,2.00,3.00,3.00,1.00,1.00</t>
  </si>
  <si>
    <t>1.00,1.00,0.50,2.00,3.00,1.00,1.00,2.00,2.00,2.00,2.00,0.50,1.00,0.50,3.00,0.50,0.50,2.00,1.00,2.00,0.33,0.50,0.33,0.50,1.00</t>
  </si>
  <si>
    <t>1.00,0.33,3.00,3.00,0.33,3.00,1.00,4.00,2.00,3.00,0.33,0.25,1.00,0.50,0.50,0.33,0.50,2.00,1.00,1.00,3.00,0.33,2.00,1.00,1.00</t>
  </si>
  <si>
    <t>1.00,0.33,1.00,0.33,0.50,3.00,1.00,1.00,0.33,0.50,1.00,1.00,1.00,0.33,0.33,3.00,3.00,3.00,1.00,0.50,2.00,2.00,3.00,2.00,1.00</t>
  </si>
  <si>
    <t>1.00,2.00,2.00,1.00,0.50,0.50,1.00,0.50,0.50,0.50,0.50,2.00,1.00,0.50,0.50,1.00,2.00,2.00,1.00,1.00,2.00,2.00,2.00,1.00,1.00</t>
  </si>
  <si>
    <t>1.00,2.00,2.00,1.00,2.00,0.50,1.00,1.00,0.50,1.00,0.50,1.00,1.00,0.50,0.50,1.00,2.00,2.00,1.00,2.00,0.50,1.00,2.00,0.50,1.00</t>
  </si>
  <si>
    <t>1.00,3.00,3.00,3.00,3.00,0.33,1.00,3.00,3.00,3.00,0.33,0.33,1.00,0.33,3.00,0.33,0.33,3.00,1.00,3.00,0.33,0.33,0.33,0.33,1.00</t>
  </si>
  <si>
    <t>1.00,3.00,3.00,0.33,3.00,0.33,1.00,3.00,0.33,3.00,0.33,0.33,1.00,0.50,3.00,3.00,3.00,2.00,1.00,4.00,0.33,0.33,0.33,0.25,1.00</t>
  </si>
  <si>
    <t>1.00,0.33,4.00,3.00,3.00,3.00,1.00,4.00,4.00,2.00,0.25,0.25,1.00,0.25,0.25,0.33,0.25,4.00,1.00,2.00,0.33,0.50,4.00,0.50,1.00</t>
  </si>
  <si>
    <t>1.00,0.33,1.00,0.33,1.00,3.00,1.00,3.00,1.00,1.00,1.00,0.33,1.00,0.33,1.00,3.00,1.00,3.00,1.00,2.00,1.00,1.00,1.00,0.50,1.00</t>
  </si>
  <si>
    <t>1.00,0.33,1.00,0.33,4.00,3.00,1.00,1.00,1.00,4.00,1.00,1.00,1.00,0.33,1.00,3.00,1.00,3.00,1.00,4.00,0.25,0.25,1.00,0.25,1.00</t>
  </si>
  <si>
    <t>1.00,1.00,1.00,1.00,1.00,1.00,1.00,1.00,1.00,1.00,1.00,1.00,1.00,1.00,1.00,1.00,1.00,1.00,1.00,1.00,1.00,1.00,1.00,1.00,1.00</t>
  </si>
  <si>
    <t>1.00,0.25,2.00,0.33,0.25,4.00,1.00,4.00,0.33,0.33,0.50,0.25,1.00,0.25,0.25,3.00,3.00,4.00,1.00,3.00,4.00,3.00,4.00,0.33,1.00</t>
  </si>
  <si>
    <t>1.00,2.00,3.00,3.00,2.00,0.50,1.00,1.00,2.00,1.00,0.33,1.00,1.00,2.00,1.00,0.33,0.50,0.50,1.00,0.50,0.50,1.00,1.00,2.00,1.00</t>
  </si>
  <si>
    <t>1.00,4.00,4.00,4.00,4.00,0.25,1.00,0.25,0.25,4.00,0.25,4.00,1.00,0.25,4.00,0.25,4.00,4.00,1.00,4.00,0.25,0.25,0.25,0.25,1.00</t>
  </si>
  <si>
    <t>1.00,4.00,4.00,4.00,4.00,0.25,1.00,4.00,4.00,0.25,0.25,0.25,1.00,4.00,0.25,0.25,0.25,0.25,1.00,0.25,0.25,4.00,4.00,4.00,1.00</t>
  </si>
  <si>
    <t>1.00,3.00,3.00,1.00,1.00,0.33,1.00,0.33,0.33,0.50,0.33,3.00,1.00,0.33,3.00,1.00,3.00,3.00,1.00,3.00,1.00,2.00,0.33,0.33,1.00</t>
  </si>
  <si>
    <t>1.00,3.00,3.00,1.00,1.00,0.33,1.00,1.00,0.50,0.50,0.33,1.00,1.00,0.50,0.50,1.00,2.00,2.00,1.00,2.00,1.00,2.00,2.00,0.50,1.00</t>
  </si>
  <si>
    <t>1.00,1.00,0.50,1.00,0.50,1.00,1.00,0.50,4.00,4.00,2.00,2.00,1.00,3.00,2.00,1.00,0.25,0.33,1.00,0.50,2.00,0.25,0.50,2.00,1.00</t>
  </si>
  <si>
    <t>1.00,1.00,0.50,1.00,0.33,1.00,1.00,0.33,1.00,0.33,2.00,3.00,1.00,1.00,0.33,1.00,1.00,1.00,1.00,0.33,3.00,3.00,3.00,3.00,1.00</t>
  </si>
  <si>
    <t>1.00,0.50,1.00,0.50,0.50,2.00,1.00,2.00,0.50,1.00,1.00,0.50,1.00,1.00,1.00,2.00,2.00,1.00,1.00,1.00,2.00,1.00,1.00,1.00,1.00</t>
  </si>
  <si>
    <t>1.00,3.00,3.00,2.00,3.00,0.33,1.00,2.00,0.50,2.00,0.33,0.50,1.00,0.50,2.00,0.50,2.00,2.00,1.00,3.00,0.33,0.50,0.50,0.33,1.00</t>
  </si>
  <si>
    <t>1.00,0.50,0.50,0.50,1.00,2.00,1.00,0.50,0.50,2.00,2.00,2.00,1.00,0.50,3.00,2.00,2.00,2.00,1.00,3.00,1.00,0.50,0.33,0.33,1.00</t>
  </si>
  <si>
    <t>1.00,4.00,4.00,4.00,4.00,0.25,1.00,1.00,0.33,0.50,0.25,1.00,1.00,0.33,0.50,0.25,3.00,3.00,1.00,2.00,0.25,2.00,2.00,0.50,1.00</t>
  </si>
  <si>
    <t>1.00,2.00,2.00,0.50,2.00,0.50,1.00,0.50,0.50,0.50,0.50,2.00,1.00,0.50,0.50,2.00,2.00,2.00,1.00,2.00,0.50,2.00,2.00,0.50,1.00</t>
  </si>
  <si>
    <t>1.00,2.00,2.00,3.00,1.00,0.50,1.00,0.50,3.00,0.33,0.50,2.00,1.00,2.00,2.00,0.33,0.33,0.50,1.00,0.33,1.00,3.00,0.50,3.00,1.00</t>
  </si>
  <si>
    <t>1.00,3.00,2.00,2.00,4.00,0.33,1.00,4.00,4.00,4.00,0.50,0.25,1.00,4.00,2.00,0.50,0.25,0.25,1.00,1.00,0.25,0.25,0.50,1.00,1.00</t>
  </si>
  <si>
    <t>1.00,0.50,2.00,0.25,2.00,2.00,1.00,4.00,0.50,2.00,0.50,0.25,1.00,0.33,1.00,4.00,2.00,3.00,1.00,2.00,0.50,0.50,1.00,0.50,1.00</t>
  </si>
  <si>
    <t>1.00,3.00,3.00,1.00,2.00,0.33,1.00,0.50,0.50,0.50,0.33,2.00,1.00,0.33,0.50,1.00,2.00,3.00,1.00,0.50,0.50,2.00,2.00,2.00,1.00</t>
  </si>
  <si>
    <t>1.00,1.00,3.00,4.00,3.00,1.00,1.00,4.00,1.00,3.00,0.33,0.25,1.00,0.33,1.00,0.25,1.00,3.00,1.00,1.00,0.33,0.33,1.00,1.00,1.00</t>
  </si>
  <si>
    <t>1.00,3.00,3.00,1.00,4.00,0.33,1.00,2.00,0.50,3.00,0.33,0.50,1.00,1.00,3.00,1.00,2.00,1.00,1.00,3.00,0.25,0.33,0.33,0.33,1.00</t>
  </si>
  <si>
    <t>1.00,1.00,2.00,0.50,2.00,1.00,1.00,2.00,0.50,2.00,0.50,0.50,1.00,0.50,2.00,2.00,2.00,2.00,1.00,2.00,0.50,0.50,0.50,0.50,1.00</t>
  </si>
  <si>
    <t>1.00,2.00,4.00,1.00,2.00,0.50,1.00,2.00,1.00,4.00,0.25,0.50,1.00,1.00,1.00,1.00,1.00,1.00,1.00,3.00,0.50,0.25,1.00,0.33,1.00</t>
  </si>
  <si>
    <t>1.00,2.00,3.00,2.00,2.00,0.50,1.00,2.00,1.00,1.00,0.33,0.50,1.00,0.50,2.00,0.50,1.00,2.00,1.00,1.00,0.50,1.00,0.50,1.00,1.00</t>
  </si>
  <si>
    <t>1.00,2.00,3.00,2.00,0.50,0.50,1.00,2.00,1.00,0.50,0.33,0.50,1.00,0.33,0.50,0.50,1.00,3.00,1.00,2.00,2.00,2.00,2.00,0.50,1.00</t>
  </si>
  <si>
    <t>1.00,1.00,4.00,1.00,1.00,1.00,1.00,4.00,1.00,1.00,0.25,0.25,1.00,1.00,1.00,1.00,1.00,1.00,1.00,1.00,1.00,1.00,1.00,1.00,1.00</t>
  </si>
  <si>
    <t>1.00,3.00,1.00,2.00,3.00,0.33,1.00,1.00,1.00,1.00,1.00,1.00,1.00,1.00,1.00,0.50,1.00,1.00,1.00,1.00,0.33,1.00,1.00,1.00,1.00</t>
  </si>
  <si>
    <t>1.00,3.00,3.00,3.00,3.00,0.33,1.00,2.00,0.33,0.33,0.33,0.50,1.00,0.25,0.33,0.33,3.00,4.00,1.00,0.50,0.33,3.00,3.00,2.00,1.00</t>
  </si>
  <si>
    <t>1.00,3.00,4.00,4.00,3.00,0.33,1.00,1.00,1.00,3.00,0.25,1.00,1.00,0.50,1.00,0.25,1.00,2.00,1.00,2.00,0.33,0.33,1.00,0.50,1.00</t>
  </si>
  <si>
    <t>1.00,2.00,0.33,0.33,0.50,0.50,1.00,0.33,0.33,0.33,3.00,3.00,1.00,0.33,3.00,3.00,3.00,3.00,1.00,3.00,2.00,3.00,0.33,0.33,1.00</t>
  </si>
  <si>
    <t>1.00,0.33,1.00,0.50,1.00,3.00,1.00,2.00,2.00,2.00,1.00,0.50,1.00,1.00,1.00,2.00,0.50,1.00,1.00,1.00,1.00,0.50,1.00,1.00,1.00</t>
  </si>
  <si>
    <t>1.00,1.00,4.00,1.00,1.00,1.00,1.00,2.00,0.33,1.00,0.25,0.50,1.00,0.33,0.33,1.00,3.00,3.00,1.00,3.00,1.00,1.00,3.00,0.33,1.00</t>
  </si>
  <si>
    <t>1.00,1.00,1.00,1.00,1.00,2.00,1.00,0.50,1.00</t>
  </si>
  <si>
    <t>1.00,0.50,2.00,2.00,1.00,0.50,0.50,2.00,1.00</t>
  </si>
  <si>
    <t>1.00,3.00,2.00,0.33,1.00,1.00,0.50,1.00,1.00</t>
  </si>
  <si>
    <t>1.00,4.00,0.50,0.25,1.00,0.33,2.00,3.00,1.00</t>
  </si>
  <si>
    <t>1.00,0.33,0.33,3.00,1.00,0.50,3.00,2.00,1.00</t>
  </si>
  <si>
    <t>1.00,0.33,0.50,3.00,1.00,2.00,2.00,0.50,1.00</t>
  </si>
  <si>
    <t>1.00,3.00,2.00,0.33,1.00,2.00,0.50,0.50,1.00</t>
  </si>
  <si>
    <t>1.00,3.00,1.00,0.33,1.00,0.50,1.00,2.00,1.00</t>
  </si>
  <si>
    <t>1.00,0.50,1.00,2.00,1.00,2.00,1.00,0.50,1.00</t>
  </si>
  <si>
    <t>1.00,3.00,3.00,0.33,1.00,1.00,0.33,1.00,1.00</t>
  </si>
  <si>
    <t>1.00,4.00,0.25,0.25,1.00,0.25,4.00,4.00,1.00</t>
  </si>
  <si>
    <t>1.00,1.00,0.50,1.00,1.00,0.33,2.00,3.00,1.00</t>
  </si>
  <si>
    <t>1.00,3.00,1.00,0.33,1.00,1.00,1.00,1.00,1.00</t>
  </si>
  <si>
    <t>1.00,0.50,3.00,2.00,1.00,4.00,0.33,0.25,1.00</t>
  </si>
  <si>
    <t>1.00,2.00,0.50,0.50,1.00,1.00,2.00,1.00,1.00</t>
  </si>
  <si>
    <t>1.00,0.33,0.33,3.00,1.00,0.33,3.00,3.00,1.00</t>
  </si>
  <si>
    <t>1.00,3.00,4.00,0.33,1.00,2.00,0.25,0.50,1.00</t>
  </si>
  <si>
    <t>1.00,3.00,0.33,0.33,1.00,0.33,3.00,3.00,1.00</t>
  </si>
  <si>
    <t>1.00,2.00,2.00,0.50,1.00,3.00,0.50,0.33,1.00</t>
  </si>
  <si>
    <t>1.00,1.00,4.00,1.00,1.00,3.00,0.25,0.33,1.00</t>
  </si>
  <si>
    <t>1.00,1.00,3.00,1.00,1.00,3.00,0.33,0.33,1.00</t>
  </si>
  <si>
    <t>1.00,0.50,3.00,2.00,1.00,3.00,0.33,0.33,1.00</t>
  </si>
  <si>
    <t>1.00,4.00,3.00,0.25,1.00,0.25,0.33,4.00,1.00</t>
  </si>
  <si>
    <t>1.00,2.00,3.00,0.50,1.00,1.00,0.33,1.00,1.00</t>
  </si>
  <si>
    <t>1.00,3.00,0.33,0.33,1.00,0.50,3.00,2.00,1.00</t>
  </si>
  <si>
    <t>1.00,0.33,1.00,3.00,1.00,3.00,1.00,0.33,1.00</t>
  </si>
  <si>
    <t>1.00,3.00,3.00,0.33,1.00,4.00,0.33,0.25,1.00</t>
  </si>
  <si>
    <t>1.00,4.00,4.00,0.25,1.00,0.33,0.25,3.00,1.00</t>
  </si>
  <si>
    <t>1.00,0.25,0.25,4.00,1.00,4.00,4.00,0.25,1.00</t>
  </si>
  <si>
    <t>1.00,0.33,2.00,3.00,1.00,3.00,0.50,0.33,1.00</t>
  </si>
  <si>
    <t>1.00,0.33,0.50,3.00,1.00,1.00,2.00,1.00,1.00</t>
  </si>
  <si>
    <t>1.00,0.33,4.00,3.00,1.00,4.00,0.25,0.25,1.00</t>
  </si>
  <si>
    <t>1.00,3.00,4.00,0.33,1.00,0.33,0.25,3.00,1.00</t>
  </si>
  <si>
    <t>1.00,2.00,4.00,0.50,1.00,1.00,0.25,1.00,1.00</t>
  </si>
  <si>
    <t>1.00,4.00,2.00,0.25,1.00,1.00,0.50,1.00,1.00</t>
  </si>
  <si>
    <t>1.00,0.50,2.00,2.00,1.00,3.00,0.50,0.33,1.00</t>
  </si>
  <si>
    <t>1.00,4.00,0.33,0.25,1.00,0.25,3.00,4.00,1.00</t>
  </si>
  <si>
    <t>1.00,2.00,3.00,0.50,1.00,2.00,0.33,0.50,1.00</t>
  </si>
  <si>
    <t>1.00,4.00,2.00,0.25,1.00,0.33,0.50,3.00,1.00</t>
  </si>
  <si>
    <t>1.00,0.25,0.25,4.00,1.00,0.33,4.00,3.00,1.00</t>
  </si>
  <si>
    <t>1.00,2.00,3.00,0.50,1.00,3.00,0.33,0.33,1.00</t>
  </si>
  <si>
    <t>1.00,0.25,0.33,4.00,1.00,1.00,3.00,1.00,1.00</t>
  </si>
  <si>
    <t>1.00,2.00,0.33,0.50,1.00,0.50,3.00,2.00,1.00</t>
  </si>
  <si>
    <t>1.00,0.33,1.00,3.00,1.00,0.50,1.00,2.00,1.00</t>
  </si>
  <si>
    <t>1.00,3.00,1.00,0.33,1.00,2.00,1.00,0.50,1.00</t>
  </si>
  <si>
    <t>1.00,0.50,1.00,2.00,1.00,3.00,1.00,0.33,1.00</t>
  </si>
  <si>
    <t>1.00,4.00,1.00,0.25,1.00,0.50,1.00,2.00,1.00</t>
  </si>
  <si>
    <t>1.00,1.00,1.00,1.00,1.00,3.00,1.00,0.33,1.00</t>
  </si>
  <si>
    <t>1.00,3.00,4.00,0.33,1.00,1.00,0.25,1.00,1.00</t>
  </si>
  <si>
    <t>1.00,3.00,0.25,0.33,1.00,0.25,4.00,4.00,1.00</t>
  </si>
  <si>
    <t>1.00,3.00,1.00,0.33,1.00,0.33,1.00,3.00,1.00</t>
  </si>
  <si>
    <t>1.00,0.25,1.00,4.00,1.00,1.00,1.00,1.00,1.00</t>
  </si>
  <si>
    <t>1.00,0.33,0.25,3.00,1.00,3.00,4.00,0.33,1.00</t>
  </si>
  <si>
    <t>1.00,1.00,0.50,1.00,1.00,1.00,2.00,1.00,1.00</t>
  </si>
  <si>
    <t>1.00,3.00,3.00,0.33,1.00,2.00,0.33,0.50,1.00</t>
  </si>
  <si>
    <t>0.6958</t>
  </si>
  <si>
    <t>0.7434</t>
  </si>
  <si>
    <t>0.6600</t>
  </si>
  <si>
    <t>0.6470</t>
  </si>
  <si>
    <t>0.7226</t>
  </si>
  <si>
    <t>0.6442</t>
  </si>
  <si>
    <t>0.6219</t>
  </si>
  <si>
    <t>0.3188</t>
  </si>
  <si>
    <t>0.6501</t>
  </si>
  <si>
    <t>0.8534</t>
  </si>
  <si>
    <t>0.6025</t>
  </si>
  <si>
    <t>0.9181</t>
  </si>
  <si>
    <t>0.6127</t>
  </si>
  <si>
    <t>0.6463</t>
  </si>
  <si>
    <t>0.7285</t>
  </si>
  <si>
    <t>0.8883</t>
  </si>
  <si>
    <t>0.6484</t>
  </si>
  <si>
    <t>0.6398</t>
  </si>
  <si>
    <t>0.8941</t>
  </si>
  <si>
    <t>0.7712</t>
  </si>
  <si>
    <t>0.6880</t>
  </si>
  <si>
    <t>0.8999</t>
  </si>
  <si>
    <t>0.5308</t>
  </si>
  <si>
    <t>0.6375</t>
  </si>
  <si>
    <t>0.8808</t>
  </si>
  <si>
    <t>0.6411</t>
  </si>
  <si>
    <t>0.8345</t>
  </si>
  <si>
    <t>0.6233</t>
  </si>
  <si>
    <t>0.8422</t>
  </si>
  <si>
    <t>0.8581</t>
  </si>
  <si>
    <t>0.8160</t>
  </si>
  <si>
    <t>0.7072</t>
  </si>
  <si>
    <t>0.6984</t>
  </si>
  <si>
    <t>0.6439</t>
  </si>
  <si>
    <t>0.7269</t>
  </si>
  <si>
    <t>0.7722</t>
  </si>
  <si>
    <t>0.7591</t>
  </si>
  <si>
    <t>0.8130</t>
  </si>
  <si>
    <t>0.7520</t>
  </si>
  <si>
    <t>0.6779</t>
  </si>
  <si>
    <t>0.7352</t>
  </si>
  <si>
    <t>0.6771</t>
  </si>
  <si>
    <t>0.6028</t>
  </si>
  <si>
    <t>0.7786</t>
  </si>
  <si>
    <t>0.6675</t>
  </si>
  <si>
    <t>0.7886</t>
  </si>
  <si>
    <t>0.6918</t>
  </si>
  <si>
    <t>0.9093</t>
  </si>
  <si>
    <t>0.7603</t>
  </si>
  <si>
    <t>0.9667</t>
  </si>
  <si>
    <t>0.9808</t>
  </si>
  <si>
    <t>0.7890</t>
  </si>
  <si>
    <t>0.5342</t>
  </si>
  <si>
    <t>0.9004</t>
  </si>
  <si>
    <t>0.3327</t>
  </si>
  <si>
    <t>Promover a inserção profissional</t>
  </si>
  <si>
    <t>Tecido económico e competitividade</t>
  </si>
  <si>
    <t>Ambiente e recursos naturais</t>
  </si>
  <si>
    <t>Território e centralidade</t>
  </si>
  <si>
    <t>Condições de suporte social</t>
  </si>
  <si>
    <t>Radar de oportunidades</t>
  </si>
  <si>
    <t>Plano de gestão florestal</t>
  </si>
  <si>
    <t>Dinamização das atividades económicas</t>
  </si>
  <si>
    <t>Gestão de competências (capital humano)</t>
  </si>
  <si>
    <t>Regeneração urbana e Mobilidade</t>
  </si>
  <si>
    <t>Consolidação e requalificação da rede de equipamentos e serviços coletivos</t>
  </si>
  <si>
    <t>Estratégia de comunicação e marketing</t>
  </si>
  <si>
    <t>Ação cívica e cooperação institucional</t>
  </si>
  <si>
    <t>1.1. Apoiar e apostar em novos investimentos</t>
  </si>
  <si>
    <t>1.2. Adequar a mão-de-obra às atividades económicas</t>
  </si>
  <si>
    <t>1.3. Assegurar infraestruturas, serviços e outros apoios às empresas</t>
  </si>
  <si>
    <t>5.1. Preservação ambiental</t>
  </si>
  <si>
    <t>5.2. Extrair valor dos recursos naturais para o turismo</t>
  </si>
  <si>
    <t>5.3. Valorizar os recursos naturais para uso dos residentes</t>
  </si>
  <si>
    <t>2.1. Qualificar o património construído</t>
  </si>
  <si>
    <t>2.3. Qualificar o espaço público</t>
  </si>
  <si>
    <t>2.4. Promover a acessibilidade e a conetividade</t>
  </si>
  <si>
    <t>4.4. Educação e Participação cívica</t>
  </si>
  <si>
    <t>1. Competências e ferramentas necessárias para responder às exigências do tecido económico e social</t>
  </si>
  <si>
    <t>2. Qualificar as áreas de intervenção e a rede de parceiros; promover investimentos com potencial de afirmação do Município</t>
  </si>
  <si>
    <t>3. Reunir valências para a execução dos projetos de apoio ao tecido económico e social (espaço contacto e sessões de esclarecimento)</t>
  </si>
  <si>
    <t>1. Estratégia de concertação para atuar sobre a floresta</t>
  </si>
  <si>
    <t>2. Adequar os instrumentos de gestão territorial e definir os princípios, os critérios e os indicadores para uma gestão florestal</t>
  </si>
  <si>
    <t>3. Desenvolver, implementar e promover a participação em iniciativas locais</t>
  </si>
  <si>
    <t>4. Apostar em medidas de valorização dos produtos, subprodutos, produções e espaços florestais</t>
  </si>
  <si>
    <t>1. Afirmar o perfil de especialização das atividades económicas</t>
  </si>
  <si>
    <t>2. Criar condições para a captação de investimento e reconhecimento de oportunidades de emprego no Município</t>
  </si>
  <si>
    <t>3. Apostar na valorização das condições de contexto do território municipal e regional</t>
  </si>
  <si>
    <t xml:space="preserve">1. Identificar as necessidades técnico-profissionais (formação e conhecimento especializado) </t>
  </si>
  <si>
    <t>2. Plano integrado de gestão de competências para valorização contínua dos recursos humanos</t>
  </si>
  <si>
    <t xml:space="preserve">3. Reforçar as ligações e a rede de parceiros institucionais (empresariais, industriais, espaços de incubação e Unidades de I&amp;D) </t>
  </si>
  <si>
    <t xml:space="preserve">3. Reabilitação do património construído e reabilitação funcional </t>
  </si>
  <si>
    <t>4. Afirmar os valores patrimoniais e simbólicos</t>
  </si>
  <si>
    <t>5. Promover a acessibilidade e desenvolver medidas de gestão da mobilidade</t>
  </si>
  <si>
    <t>6. Organizar ações de animação e valorização dos espaços públicos</t>
  </si>
  <si>
    <t xml:space="preserve">1. Desenvolver e atualizar estudos demográficos prospetivos </t>
  </si>
  <si>
    <t>2. Identificar as respostas atualmente existentes e avaliar a sua adequação face às necessidades socioeconómicas de médio e longo prazo</t>
  </si>
  <si>
    <t>3. Apoiar a articulação interinstitucional e a mobilização da comunidade (novas lógicas de organização)</t>
  </si>
  <si>
    <t>1. Consolidar as parcerias institucionais e territoriais</t>
  </si>
  <si>
    <t>2. Melhorar os mecanismos de comunicação e interação dos agentes locais</t>
  </si>
  <si>
    <t>3. Desenvolver uma campanha de divulgação da marca e destino Sertã</t>
  </si>
  <si>
    <t>4. Desenvolver e promover produtos turísticos de qualidade nacional e internacional</t>
  </si>
  <si>
    <t xml:space="preserve">5. Apoiar na programação integrada e na estratégia de comunicação </t>
  </si>
  <si>
    <t>ordenação</t>
  </si>
  <si>
    <t>geomean normalizado</t>
  </si>
  <si>
    <t>index</t>
  </si>
  <si>
    <t>rank</t>
  </si>
  <si>
    <t>TESTE AGREGAÇÃO</t>
  </si>
  <si>
    <t>NIVEL I</t>
  </si>
  <si>
    <t>NIVEL II</t>
  </si>
  <si>
    <t>racio rate for geomean</t>
  </si>
  <si>
    <t>multiplicar pelo racio de distribuição</t>
  </si>
  <si>
    <t>P1</t>
  </si>
  <si>
    <t>P2</t>
  </si>
  <si>
    <t>P3</t>
  </si>
  <si>
    <t>P4</t>
  </si>
  <si>
    <t>P5</t>
  </si>
  <si>
    <t>P6</t>
  </si>
  <si>
    <t>P7</t>
  </si>
  <si>
    <t>TESTE GEOMEAN (NIVEL II) / normalizado</t>
  </si>
  <si>
    <t>multiplicar pelo peso nivel II</t>
  </si>
  <si>
    <t>Rede de equipamentos e serviços coletivos</t>
  </si>
  <si>
    <t>Gestão de competências</t>
  </si>
  <si>
    <t>este quadro não corresponde ao original. Foi alterado para comparar os mcdm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</si>
</sst>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FF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85D"/>
        <bgColor indexed="64"/>
      </patternFill>
    </fill>
  </fills>
  <borders count="41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77111117893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Border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8" fillId="0" borderId="0"/>
  </cellStyleXfs>
  <cellXfs count="130">
    <xf numFmtId="0" fontId="0" fillId="0" borderId="0" xfId="0"/>
    <xf numFmtId="0" fontId="0" fillId="0" borderId="0" xfId="0" applyFill="1" applyAlignment="1"/>
    <xf numFmtId="0" fontId="0" fillId="3" borderId="0" xfId="0" applyFill="1"/>
    <xf numFmtId="0" fontId="2" fillId="0" borderId="0" xfId="5"/>
    <xf numFmtId="0" fontId="6" fillId="0" borderId="0" xfId="5" applyFont="1"/>
    <xf numFmtId="0" fontId="9" fillId="5" borderId="8" xfId="5" applyFont="1" applyFill="1" applyBorder="1" applyAlignment="1">
      <alignment horizontal="center" textRotation="90" wrapText="1"/>
    </xf>
    <xf numFmtId="0" fontId="9" fillId="5" borderId="4" xfId="5" applyFont="1" applyFill="1" applyBorder="1" applyAlignment="1">
      <alignment horizontal="center" textRotation="90" wrapText="1"/>
    </xf>
    <xf numFmtId="0" fontId="9" fillId="5" borderId="9" xfId="5" applyFont="1" applyFill="1" applyBorder="1" applyAlignment="1">
      <alignment horizontal="center" textRotation="90" wrapText="1"/>
    </xf>
    <xf numFmtId="0" fontId="9" fillId="6" borderId="10" xfId="5" applyFont="1" applyFill="1" applyBorder="1" applyAlignment="1">
      <alignment horizontal="center" textRotation="90" wrapText="1"/>
    </xf>
    <xf numFmtId="0" fontId="9" fillId="7" borderId="6" xfId="5" applyFont="1" applyFill="1" applyBorder="1" applyAlignment="1">
      <alignment horizontal="center" textRotation="90" wrapText="1"/>
    </xf>
    <xf numFmtId="0" fontId="9" fillId="7" borderId="10" xfId="5" applyFont="1" applyFill="1" applyBorder="1" applyAlignment="1">
      <alignment horizontal="center" textRotation="90" wrapText="1"/>
    </xf>
    <xf numFmtId="0" fontId="9" fillId="7" borderId="7" xfId="5" applyFont="1" applyFill="1" applyBorder="1" applyAlignment="1">
      <alignment horizontal="center" textRotation="90" wrapText="1"/>
    </xf>
    <xf numFmtId="0" fontId="9" fillId="8" borderId="11" xfId="5" applyFont="1" applyFill="1" applyBorder="1" applyAlignment="1">
      <alignment horizontal="center" textRotation="90" wrapText="1"/>
    </xf>
    <xf numFmtId="0" fontId="9" fillId="8" borderId="10" xfId="5" applyFont="1" applyFill="1" applyBorder="1" applyAlignment="1">
      <alignment horizontal="center" textRotation="90" wrapText="1"/>
    </xf>
    <xf numFmtId="0" fontId="9" fillId="8" borderId="9" xfId="5" applyFont="1" applyFill="1" applyBorder="1" applyAlignment="1">
      <alignment horizontal="center" textRotation="90" wrapText="1"/>
    </xf>
    <xf numFmtId="0" fontId="7" fillId="4" borderId="15" xfId="5" applyFont="1" applyFill="1" applyBorder="1"/>
    <xf numFmtId="165" fontId="6" fillId="4" borderId="15" xfId="5" applyNumberFormat="1" applyFont="1" applyFill="1" applyBorder="1" applyAlignment="1">
      <alignment horizontal="center" vertical="center"/>
    </xf>
    <xf numFmtId="165" fontId="6" fillId="4" borderId="16" xfId="5" applyNumberFormat="1" applyFont="1" applyFill="1" applyBorder="1" applyAlignment="1">
      <alignment horizontal="center" vertical="center"/>
    </xf>
    <xf numFmtId="165" fontId="2" fillId="0" borderId="0" xfId="5" applyNumberFormat="1"/>
    <xf numFmtId="0" fontId="13" fillId="0" borderId="17" xfId="5" applyFont="1" applyBorder="1" applyAlignment="1">
      <alignment wrapText="1"/>
    </xf>
    <xf numFmtId="0" fontId="2" fillId="0" borderId="17" xfId="5" applyBorder="1" applyAlignment="1">
      <alignment horizontal="center" vertical="center"/>
    </xf>
    <xf numFmtId="0" fontId="2" fillId="0" borderId="18" xfId="5" applyBorder="1" applyAlignment="1">
      <alignment horizontal="center" vertical="center"/>
    </xf>
    <xf numFmtId="0" fontId="2" fillId="0" borderId="19" xfId="5" applyBorder="1" applyAlignment="1">
      <alignment horizontal="center" vertical="center"/>
    </xf>
    <xf numFmtId="0" fontId="2" fillId="0" borderId="0" xfId="5" applyBorder="1" applyAlignment="1">
      <alignment horizontal="center" vertical="center"/>
    </xf>
    <xf numFmtId="165" fontId="2" fillId="3" borderId="0" xfId="5" applyNumberFormat="1" applyFill="1"/>
    <xf numFmtId="0" fontId="14" fillId="0" borderId="17" xfId="5" applyFont="1" applyBorder="1" applyAlignment="1">
      <alignment horizontal="right" wrapText="1"/>
    </xf>
    <xf numFmtId="0" fontId="15" fillId="0" borderId="17" xfId="5" applyFont="1" applyBorder="1" applyAlignment="1">
      <alignment horizontal="center" vertical="center"/>
    </xf>
    <xf numFmtId="0" fontId="15" fillId="0" borderId="18" xfId="5" applyFont="1" applyFill="1" applyBorder="1" applyAlignment="1">
      <alignment horizontal="center" vertical="center"/>
    </xf>
    <xf numFmtId="0" fontId="15" fillId="0" borderId="18" xfId="5" applyFont="1" applyBorder="1" applyAlignment="1">
      <alignment horizontal="center" vertical="center"/>
    </xf>
    <xf numFmtId="0" fontId="15" fillId="0" borderId="17" xfId="5" applyFont="1" applyFill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0" fontId="15" fillId="0" borderId="19" xfId="5" applyFont="1" applyFill="1" applyBorder="1" applyAlignment="1">
      <alignment horizontal="center" vertical="center"/>
    </xf>
    <xf numFmtId="0" fontId="14" fillId="0" borderId="20" xfId="5" applyFont="1" applyBorder="1" applyAlignment="1">
      <alignment horizontal="right" wrapText="1"/>
    </xf>
    <xf numFmtId="0" fontId="15" fillId="0" borderId="20" xfId="5" applyFont="1" applyBorder="1" applyAlignment="1">
      <alignment horizontal="center" vertical="center"/>
    </xf>
    <xf numFmtId="0" fontId="15" fillId="0" borderId="21" xfId="5" applyFont="1" applyFill="1" applyBorder="1" applyAlignment="1">
      <alignment horizontal="center" vertical="center"/>
    </xf>
    <xf numFmtId="0" fontId="15" fillId="0" borderId="21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3" fillId="0" borderId="17" xfId="5" applyFont="1" applyFill="1" applyBorder="1" applyAlignment="1">
      <alignment wrapText="1"/>
    </xf>
    <xf numFmtId="0" fontId="2" fillId="0" borderId="17" xfId="5" applyFill="1" applyBorder="1" applyAlignment="1">
      <alignment horizontal="center" vertical="center"/>
    </xf>
    <xf numFmtId="0" fontId="2" fillId="0" borderId="18" xfId="5" applyFill="1" applyBorder="1" applyAlignment="1">
      <alignment horizontal="center" vertical="center"/>
    </xf>
    <xf numFmtId="0" fontId="2" fillId="0" borderId="19" xfId="5" applyFill="1" applyBorder="1" applyAlignment="1">
      <alignment horizontal="center" vertical="center"/>
    </xf>
    <xf numFmtId="165" fontId="2" fillId="10" borderId="0" xfId="5" applyNumberFormat="1" applyFill="1"/>
    <xf numFmtId="0" fontId="2" fillId="0" borderId="0" xfId="5" applyFill="1"/>
    <xf numFmtId="0" fontId="14" fillId="0" borderId="17" xfId="5" applyFont="1" applyFill="1" applyBorder="1" applyAlignment="1">
      <alignment horizontal="right" wrapText="1"/>
    </xf>
    <xf numFmtId="165" fontId="2" fillId="0" borderId="0" xfId="5" applyNumberFormat="1" applyFill="1"/>
    <xf numFmtId="0" fontId="13" fillId="0" borderId="17" xfId="5" applyFont="1" applyBorder="1" applyAlignment="1">
      <alignment vertical="top" wrapText="1"/>
    </xf>
    <xf numFmtId="0" fontId="15" fillId="0" borderId="20" xfId="5" applyFont="1" applyFill="1" applyBorder="1" applyAlignment="1">
      <alignment horizontal="center" vertical="center"/>
    </xf>
    <xf numFmtId="0" fontId="15" fillId="0" borderId="22" xfId="5" applyFont="1" applyFill="1" applyBorder="1" applyAlignment="1">
      <alignment horizontal="center" vertical="center"/>
    </xf>
    <xf numFmtId="0" fontId="7" fillId="4" borderId="15" xfId="5" applyFont="1" applyFill="1" applyBorder="1" applyAlignment="1">
      <alignment vertical="top" wrapText="1"/>
    </xf>
    <xf numFmtId="0" fontId="10" fillId="0" borderId="17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0" fontId="16" fillId="0" borderId="0" xfId="5" applyFont="1"/>
    <xf numFmtId="0" fontId="6" fillId="0" borderId="0" xfId="5" applyFont="1" applyAlignment="1">
      <alignment vertical="center" wrapText="1"/>
    </xf>
    <xf numFmtId="0" fontId="7" fillId="4" borderId="1" xfId="5" applyFont="1" applyFill="1" applyBorder="1"/>
    <xf numFmtId="164" fontId="6" fillId="0" borderId="0" xfId="5" applyNumberFormat="1" applyFont="1" applyFill="1" applyBorder="1" applyAlignment="1">
      <alignment horizontal="center" vertical="center"/>
    </xf>
    <xf numFmtId="2" fontId="2" fillId="0" borderId="0" xfId="5" applyNumberFormat="1" applyFill="1" applyBorder="1"/>
    <xf numFmtId="0" fontId="7" fillId="4" borderId="2" xfId="5" applyFont="1" applyFill="1" applyBorder="1"/>
    <xf numFmtId="0" fontId="7" fillId="4" borderId="3" xfId="5" applyFont="1" applyFill="1" applyBorder="1"/>
    <xf numFmtId="165" fontId="6" fillId="0" borderId="0" xfId="5" applyNumberFormat="1" applyFont="1" applyFill="1" applyBorder="1" applyAlignment="1">
      <alignment horizontal="center"/>
    </xf>
    <xf numFmtId="0" fontId="2" fillId="0" borderId="0" xfId="5" applyFill="1" applyBorder="1"/>
    <xf numFmtId="0" fontId="6" fillId="11" borderId="29" xfId="5" applyFont="1" applyFill="1" applyBorder="1" applyAlignment="1"/>
    <xf numFmtId="0" fontId="2" fillId="0" borderId="30" xfId="5" applyFill="1" applyBorder="1"/>
    <xf numFmtId="0" fontId="2" fillId="11" borderId="31" xfId="5" applyFont="1" applyFill="1" applyBorder="1"/>
    <xf numFmtId="0" fontId="2" fillId="11" borderId="31" xfId="5" applyFill="1" applyBorder="1"/>
    <xf numFmtId="0" fontId="2" fillId="0" borderId="32" xfId="5" applyFill="1" applyBorder="1"/>
    <xf numFmtId="2" fontId="2" fillId="11" borderId="31" xfId="5" applyNumberFormat="1" applyFill="1" applyBorder="1"/>
    <xf numFmtId="165" fontId="2" fillId="11" borderId="31" xfId="5" applyNumberFormat="1" applyFill="1" applyBorder="1"/>
    <xf numFmtId="1" fontId="2" fillId="11" borderId="31" xfId="5" applyNumberFormat="1" applyFill="1" applyBorder="1"/>
    <xf numFmtId="0" fontId="6" fillId="12" borderId="0" xfId="5" applyFont="1" applyFill="1"/>
    <xf numFmtId="2" fontId="17" fillId="0" borderId="0" xfId="5" applyNumberFormat="1" applyFont="1"/>
    <xf numFmtId="2" fontId="6" fillId="0" borderId="0" xfId="5" applyNumberFormat="1" applyFont="1" applyFill="1" applyBorder="1"/>
    <xf numFmtId="0" fontId="2" fillId="0" borderId="0" xfId="5" applyAlignment="1">
      <alignment horizontal="right"/>
    </xf>
    <xf numFmtId="2" fontId="6" fillId="2" borderId="33" xfId="5" applyNumberFormat="1" applyFont="1" applyFill="1" applyBorder="1"/>
    <xf numFmtId="0" fontId="2" fillId="0" borderId="0" xfId="5" applyBorder="1"/>
    <xf numFmtId="0" fontId="18" fillId="0" borderId="0" xfId="6"/>
    <xf numFmtId="164" fontId="6" fillId="13" borderId="34" xfId="5" applyNumberFormat="1" applyFont="1" applyFill="1" applyBorder="1"/>
    <xf numFmtId="164" fontId="6" fillId="13" borderId="35" xfId="5" applyNumberFormat="1" applyFont="1" applyFill="1" applyBorder="1"/>
    <xf numFmtId="2" fontId="2" fillId="0" borderId="0" xfId="5" applyNumberFormat="1"/>
    <xf numFmtId="165" fontId="17" fillId="11" borderId="31" xfId="5" applyNumberFormat="1" applyFont="1" applyFill="1" applyBorder="1"/>
    <xf numFmtId="0" fontId="2" fillId="0" borderId="36" xfId="5" applyFill="1" applyBorder="1"/>
    <xf numFmtId="0" fontId="2" fillId="0" borderId="37" xfId="5" applyFill="1" applyBorder="1"/>
    <xf numFmtId="2" fontId="2" fillId="0" borderId="0" xfId="5" applyNumberFormat="1" applyFont="1" applyFill="1" applyBorder="1"/>
    <xf numFmtId="2" fontId="2" fillId="0" borderId="0" xfId="5" applyNumberFormat="1" applyFont="1" applyFill="1" applyBorder="1" applyAlignment="1">
      <alignment horizontal="right"/>
    </xf>
    <xf numFmtId="0" fontId="6" fillId="0" borderId="0" xfId="5" applyFont="1" applyFill="1" applyBorder="1"/>
    <xf numFmtId="0" fontId="6" fillId="0" borderId="0" xfId="5" applyFont="1" applyFill="1"/>
    <xf numFmtId="0" fontId="6" fillId="0" borderId="0" xfId="5" applyFont="1" applyFill="1" applyAlignment="1"/>
    <xf numFmtId="0" fontId="6" fillId="11" borderId="0" xfId="5" applyFont="1" applyFill="1" applyAlignment="1"/>
    <xf numFmtId="0" fontId="7" fillId="0" borderId="0" xfId="5" applyFont="1" applyFill="1" applyBorder="1"/>
    <xf numFmtId="0" fontId="7" fillId="9" borderId="0" xfId="5" applyFont="1" applyFill="1" applyBorder="1"/>
    <xf numFmtId="2" fontId="6" fillId="4" borderId="16" xfId="5" applyNumberFormat="1" applyFont="1" applyFill="1" applyBorder="1" applyAlignment="1">
      <alignment horizontal="center" vertical="center"/>
    </xf>
    <xf numFmtId="2" fontId="6" fillId="4" borderId="38" xfId="5" applyNumberFormat="1" applyFont="1" applyFill="1" applyBorder="1" applyAlignment="1">
      <alignment horizontal="center" vertical="center"/>
    </xf>
    <xf numFmtId="0" fontId="6" fillId="11" borderId="31" xfId="5" applyFont="1" applyFill="1" applyBorder="1"/>
    <xf numFmtId="164" fontId="2" fillId="11" borderId="31" xfId="5" applyNumberFormat="1" applyFill="1" applyBorder="1"/>
    <xf numFmtId="166" fontId="2" fillId="11" borderId="31" xfId="5" applyNumberFormat="1" applyFill="1" applyBorder="1"/>
    <xf numFmtId="2" fontId="6" fillId="4" borderId="25" xfId="5" applyNumberFormat="1" applyFont="1" applyFill="1" applyBorder="1" applyAlignment="1">
      <alignment horizontal="center" vertical="center"/>
    </xf>
    <xf numFmtId="2" fontId="6" fillId="4" borderId="39" xfId="5" applyNumberFormat="1" applyFont="1" applyFill="1" applyBorder="1" applyAlignment="1">
      <alignment horizontal="center" vertical="center"/>
    </xf>
    <xf numFmtId="2" fontId="6" fillId="4" borderId="27" xfId="5" applyNumberFormat="1" applyFont="1" applyFill="1" applyBorder="1" applyAlignment="1">
      <alignment horizontal="center" vertical="center"/>
    </xf>
    <xf numFmtId="2" fontId="6" fillId="4" borderId="40" xfId="5" applyNumberFormat="1" applyFont="1" applyFill="1" applyBorder="1" applyAlignment="1">
      <alignment horizontal="center" vertical="center"/>
    </xf>
    <xf numFmtId="0" fontId="2" fillId="11" borderId="0" xfId="5" applyFill="1"/>
    <xf numFmtId="165" fontId="2" fillId="11" borderId="0" xfId="5" applyNumberFormat="1" applyFont="1" applyFill="1"/>
    <xf numFmtId="0" fontId="2" fillId="0" borderId="0" xfId="5" applyFont="1" applyFill="1"/>
    <xf numFmtId="166" fontId="6" fillId="4" borderId="16" xfId="5" applyNumberFormat="1" applyFont="1" applyFill="1" applyBorder="1" applyAlignment="1">
      <alignment horizontal="center" vertical="center"/>
    </xf>
    <xf numFmtId="166" fontId="6" fillId="4" borderId="38" xfId="5" applyNumberFormat="1" applyFont="1" applyFill="1" applyBorder="1" applyAlignment="1">
      <alignment horizontal="center" vertical="center"/>
    </xf>
    <xf numFmtId="166" fontId="6" fillId="4" borderId="25" xfId="5" applyNumberFormat="1" applyFont="1" applyFill="1" applyBorder="1" applyAlignment="1">
      <alignment horizontal="center" vertical="center"/>
    </xf>
    <xf numFmtId="166" fontId="6" fillId="4" borderId="39" xfId="5" applyNumberFormat="1" applyFont="1" applyFill="1" applyBorder="1" applyAlignment="1">
      <alignment horizontal="center" vertical="center"/>
    </xf>
    <xf numFmtId="166" fontId="6" fillId="4" borderId="27" xfId="5" applyNumberFormat="1" applyFont="1" applyFill="1" applyBorder="1" applyAlignment="1">
      <alignment horizontal="center" vertical="center"/>
    </xf>
    <xf numFmtId="166" fontId="6" fillId="4" borderId="40" xfId="5" applyNumberFormat="1" applyFont="1" applyFill="1" applyBorder="1" applyAlignment="1">
      <alignment horizontal="center" vertical="center"/>
    </xf>
    <xf numFmtId="1" fontId="2" fillId="0" borderId="0" xfId="5" applyNumberFormat="1"/>
    <xf numFmtId="165" fontId="6" fillId="4" borderId="24" xfId="5" applyNumberFormat="1" applyFont="1" applyFill="1" applyBorder="1" applyAlignment="1">
      <alignment horizontal="center" vertical="center"/>
    </xf>
    <xf numFmtId="165" fontId="6" fillId="4" borderId="25" xfId="5" applyNumberFormat="1" applyFont="1" applyFill="1" applyBorder="1" applyAlignment="1">
      <alignment horizontal="center" vertical="center"/>
    </xf>
    <xf numFmtId="165" fontId="6" fillId="4" borderId="26" xfId="5" applyNumberFormat="1" applyFont="1" applyFill="1" applyBorder="1" applyAlignment="1">
      <alignment horizontal="center" vertical="center"/>
    </xf>
    <xf numFmtId="165" fontId="6" fillId="4" borderId="27" xfId="5" applyNumberFormat="1" applyFont="1" applyFill="1" applyBorder="1" applyAlignment="1">
      <alignment horizontal="center" vertical="center"/>
    </xf>
    <xf numFmtId="165" fontId="6" fillId="4" borderId="28" xfId="5" applyNumberFormat="1" applyFont="1" applyFill="1" applyBorder="1" applyAlignment="1">
      <alignment horizontal="center" vertical="center"/>
    </xf>
    <xf numFmtId="0" fontId="1" fillId="0" borderId="0" xfId="5" applyFont="1"/>
    <xf numFmtId="0" fontId="6" fillId="0" borderId="0" xfId="5" applyFont="1" applyFill="1" applyBorder="1" applyAlignment="1">
      <alignment horizontal="center" vertical="center" wrapText="1"/>
    </xf>
    <xf numFmtId="0" fontId="11" fillId="9" borderId="12" xfId="5" applyFont="1" applyFill="1" applyBorder="1" applyAlignment="1">
      <alignment horizontal="center" vertical="center"/>
    </xf>
    <xf numFmtId="0" fontId="11" fillId="9" borderId="13" xfId="5" applyFont="1" applyFill="1" applyBorder="1" applyAlignment="1">
      <alignment horizontal="center" vertical="center"/>
    </xf>
    <xf numFmtId="0" fontId="11" fillId="9" borderId="14" xfId="5" applyFont="1" applyFill="1" applyBorder="1" applyAlignment="1">
      <alignment horizontal="center" vertical="center"/>
    </xf>
    <xf numFmtId="0" fontId="12" fillId="9" borderId="4" xfId="5" applyFont="1" applyFill="1" applyBorder="1" applyAlignment="1">
      <alignment horizontal="center" vertical="center"/>
    </xf>
    <xf numFmtId="0" fontId="8" fillId="5" borderId="4" xfId="5" applyFont="1" applyFill="1" applyBorder="1" applyAlignment="1">
      <alignment horizontal="center" vertical="center" wrapText="1"/>
    </xf>
    <xf numFmtId="0" fontId="8" fillId="6" borderId="5" xfId="5" applyFont="1" applyFill="1" applyBorder="1" applyAlignment="1">
      <alignment horizontal="center" vertical="center" wrapText="1"/>
    </xf>
    <xf numFmtId="0" fontId="8" fillId="6" borderId="4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8" fillId="7" borderId="4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8" borderId="5" xfId="5" applyFont="1" applyFill="1" applyBorder="1" applyAlignment="1">
      <alignment horizontal="center" vertical="center" wrapText="1"/>
    </xf>
    <xf numFmtId="0" fontId="8" fillId="8" borderId="4" xfId="5" applyFont="1" applyFill="1" applyBorder="1" applyAlignment="1">
      <alignment horizontal="center" vertical="center" wrapText="1"/>
    </xf>
    <xf numFmtId="0" fontId="8" fillId="8" borderId="7" xfId="5" applyFont="1" applyFill="1" applyBorder="1" applyAlignment="1">
      <alignment horizontal="center" vertical="center" wrapText="1"/>
    </xf>
  </cellXfs>
  <cellStyles count="7">
    <cellStyle name="Hiperligação" xfId="1" xr:uid="{00000000-0005-0000-0000-000000000000}"/>
    <cellStyle name="Normal" xfId="0" builtinId="0" customBuiltin="1"/>
    <cellStyle name="Normal 2" xfId="2" xr:uid="{00000000-0005-0000-0000-000002000000}"/>
    <cellStyle name="Normal 3" xfId="4" xr:uid="{00000000-0005-0000-0000-000003000000}"/>
    <cellStyle name="Normal 3 2" xfId="6" xr:uid="{00000000-0005-0000-0000-000004000000}"/>
    <cellStyle name="Normal 4" xfId="5" xr:uid="{00000000-0005-0000-0000-000005000000}"/>
    <cellStyle name="Percen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875670169284813"/>
          <c:y val="5.9259246690687092E-2"/>
          <c:w val="0.31834084053074807"/>
          <c:h val="0.805782379006361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MATRIZ_informatico_alterada!$S$175:$S$181</c:f>
              <c:strCache>
                <c:ptCount val="7"/>
                <c:pt idx="0">
                  <c:v>Regeneração urbana e Mobilidade</c:v>
                </c:pt>
                <c:pt idx="1">
                  <c:v>Estratégia de comunicação e marketing</c:v>
                </c:pt>
                <c:pt idx="2">
                  <c:v>Plano de gestão florestal</c:v>
                </c:pt>
                <c:pt idx="3">
                  <c:v>Radar de oportunidades</c:v>
                </c:pt>
                <c:pt idx="4">
                  <c:v>Rede de equipamentos e serviços coletivos</c:v>
                </c:pt>
                <c:pt idx="5">
                  <c:v>Dinamização das atividades económicas</c:v>
                </c:pt>
                <c:pt idx="6">
                  <c:v>Gestão de competências</c:v>
                </c:pt>
              </c:strCache>
            </c:strRef>
          </c:cat>
          <c:val>
            <c:numRef>
              <c:f>MATRIZ_informatico_alterada!$T$175:$T$181</c:f>
              <c:numCache>
                <c:formatCode>0</c:formatCode>
                <c:ptCount val="7"/>
                <c:pt idx="0">
                  <c:v>72.113772272353373</c:v>
                </c:pt>
                <c:pt idx="1">
                  <c:v>80.677017819527777</c:v>
                </c:pt>
                <c:pt idx="2">
                  <c:v>81.674810681432831</c:v>
                </c:pt>
                <c:pt idx="3">
                  <c:v>83.202116219795315</c:v>
                </c:pt>
                <c:pt idx="4">
                  <c:v>83.28160401647888</c:v>
                </c:pt>
                <c:pt idx="5">
                  <c:v>84.522740769319299</c:v>
                </c:pt>
                <c:pt idx="6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7-4075-AB50-D5D3E0F58A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9576960"/>
        <c:axId val="67062016"/>
      </c:barChart>
      <c:catAx>
        <c:axId val="129576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Corbel" panose="020B0503020204020204" pitchFamily="34" charset="0"/>
              </a:defRPr>
            </a:pPr>
            <a:endParaRPr lang="pt-PT"/>
          </a:p>
        </c:txPr>
        <c:crossAx val="67062016"/>
        <c:crosses val="autoZero"/>
        <c:auto val="1"/>
        <c:lblAlgn val="ctr"/>
        <c:lblOffset val="100"/>
        <c:noMultiLvlLbl val="0"/>
      </c:catAx>
      <c:valAx>
        <c:axId val="67062016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2957696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183</xdr:row>
      <xdr:rowOff>90487</xdr:rowOff>
    </xdr:from>
    <xdr:to>
      <xdr:col>29</xdr:col>
      <xdr:colOff>409574</xdr:colOff>
      <xdr:row>195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319"/>
  <sheetViews>
    <sheetView tabSelected="1" workbookViewId="0">
      <selection activeCell="I28" sqref="I28"/>
    </sheetView>
  </sheetViews>
  <sheetFormatPr defaultRowHeight="15" x14ac:dyDescent="0.25"/>
  <cols>
    <col min="1" max="1" width="9.140625" style="1" customWidth="1"/>
    <col min="2" max="2" width="20.42578125" style="1" customWidth="1"/>
    <col min="3" max="3" width="20.7109375" style="1" customWidth="1"/>
    <col min="4" max="255" width="9.140625" style="1" customWidth="1"/>
    <col min="256" max="256" width="9.140625" customWidth="1"/>
  </cols>
  <sheetData>
    <row r="1" spans="1:14" x14ac:dyDescent="0.25">
      <c r="A1" t="s">
        <v>0</v>
      </c>
      <c r="B1" t="s">
        <v>9</v>
      </c>
      <c r="C1" t="s">
        <v>8</v>
      </c>
      <c r="D1" t="s">
        <v>1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</row>
    <row r="2" spans="1:14" x14ac:dyDescent="0.25">
      <c r="A2">
        <v>1</v>
      </c>
      <c r="B2" t="s">
        <v>156</v>
      </c>
      <c r="C2" t="s">
        <v>104</v>
      </c>
      <c r="D2" t="s">
        <v>2</v>
      </c>
      <c r="E2" t="s">
        <v>264</v>
      </c>
      <c r="F2">
        <v>1</v>
      </c>
      <c r="G2">
        <v>1</v>
      </c>
      <c r="H2">
        <v>0</v>
      </c>
      <c r="I2">
        <v>5</v>
      </c>
      <c r="J2">
        <v>0.21709999999999999</v>
      </c>
      <c r="K2">
        <v>0.2838</v>
      </c>
      <c r="L2">
        <v>0.1419</v>
      </c>
      <c r="M2">
        <v>0.25080000000000002</v>
      </c>
      <c r="N2">
        <v>0.10630000000000001</v>
      </c>
    </row>
    <row r="3" spans="1:14" x14ac:dyDescent="0.25">
      <c r="A3">
        <v>2</v>
      </c>
      <c r="B3" t="s">
        <v>157</v>
      </c>
      <c r="C3" t="s">
        <v>103</v>
      </c>
      <c r="D3" t="s">
        <v>2</v>
      </c>
      <c r="E3" t="s">
        <v>265</v>
      </c>
      <c r="F3">
        <v>1</v>
      </c>
      <c r="G3">
        <v>1</v>
      </c>
      <c r="H3">
        <v>0</v>
      </c>
      <c r="I3">
        <v>5</v>
      </c>
      <c r="J3">
        <v>0.13389999999999999</v>
      </c>
      <c r="K3">
        <v>0.19350000000000001</v>
      </c>
      <c r="L3">
        <v>8.2000000000000003E-2</v>
      </c>
      <c r="M3">
        <v>0.30599999999999999</v>
      </c>
      <c r="N3">
        <v>0.28460000000000002</v>
      </c>
    </row>
    <row r="4" spans="1:14" x14ac:dyDescent="0.25">
      <c r="A4">
        <v>3</v>
      </c>
      <c r="B4" t="s">
        <v>158</v>
      </c>
      <c r="C4" t="s">
        <v>105</v>
      </c>
      <c r="D4" t="s">
        <v>2</v>
      </c>
      <c r="E4" t="s">
        <v>266</v>
      </c>
      <c r="F4">
        <v>1</v>
      </c>
      <c r="G4">
        <v>1</v>
      </c>
      <c r="H4">
        <v>0</v>
      </c>
      <c r="I4">
        <v>5</v>
      </c>
      <c r="J4">
        <v>6.4399999999999999E-2</v>
      </c>
      <c r="K4">
        <v>0.25700000000000001</v>
      </c>
      <c r="L4">
        <v>0.1177</v>
      </c>
      <c r="M4">
        <v>0.40560000000000002</v>
      </c>
      <c r="N4">
        <v>0.15529999999999999</v>
      </c>
    </row>
    <row r="5" spans="1:14" x14ac:dyDescent="0.25">
      <c r="A5">
        <v>5</v>
      </c>
      <c r="B5" t="s">
        <v>159</v>
      </c>
      <c r="C5" t="s">
        <v>111</v>
      </c>
      <c r="D5" t="s">
        <v>2</v>
      </c>
      <c r="E5" t="s">
        <v>267</v>
      </c>
      <c r="F5">
        <v>1</v>
      </c>
      <c r="G5">
        <v>1</v>
      </c>
      <c r="H5">
        <v>0</v>
      </c>
      <c r="I5">
        <v>5</v>
      </c>
      <c r="J5">
        <v>0.19170000000000001</v>
      </c>
      <c r="K5">
        <v>0.1016</v>
      </c>
      <c r="L5">
        <v>8.4599999999999995E-2</v>
      </c>
      <c r="M5">
        <v>0.191</v>
      </c>
      <c r="N5">
        <v>0.43099999999999999</v>
      </c>
    </row>
    <row r="6" spans="1:14" x14ac:dyDescent="0.25">
      <c r="A6">
        <v>6</v>
      </c>
      <c r="B6" t="s">
        <v>160</v>
      </c>
      <c r="C6" t="s">
        <v>107</v>
      </c>
      <c r="D6" t="s">
        <v>2</v>
      </c>
      <c r="E6" t="s">
        <v>268</v>
      </c>
      <c r="F6">
        <v>1</v>
      </c>
      <c r="G6">
        <v>1</v>
      </c>
      <c r="H6">
        <v>0</v>
      </c>
      <c r="I6">
        <v>5</v>
      </c>
      <c r="J6">
        <v>0.2893</v>
      </c>
      <c r="K6">
        <v>0.12959999999999999</v>
      </c>
      <c r="L6">
        <v>8.6300000000000002E-2</v>
      </c>
      <c r="M6">
        <v>0.30599999999999999</v>
      </c>
      <c r="N6">
        <v>0.18870000000000001</v>
      </c>
    </row>
    <row r="7" spans="1:14" x14ac:dyDescent="0.25">
      <c r="A7">
        <v>7</v>
      </c>
      <c r="B7" t="s">
        <v>161</v>
      </c>
      <c r="C7" t="s">
        <v>124</v>
      </c>
      <c r="D7" t="s">
        <v>2</v>
      </c>
      <c r="E7" t="s">
        <v>269</v>
      </c>
      <c r="F7">
        <v>1</v>
      </c>
      <c r="G7">
        <v>1</v>
      </c>
      <c r="H7">
        <v>0</v>
      </c>
      <c r="I7">
        <v>5</v>
      </c>
      <c r="J7">
        <v>0.2034</v>
      </c>
      <c r="K7">
        <v>0.2034</v>
      </c>
      <c r="L7">
        <v>7.3899999999999993E-2</v>
      </c>
      <c r="M7">
        <v>0.4017</v>
      </c>
      <c r="N7">
        <v>0.1176</v>
      </c>
    </row>
    <row r="8" spans="1:14" x14ac:dyDescent="0.25">
      <c r="A8">
        <v>9</v>
      </c>
      <c r="B8" t="s">
        <v>162</v>
      </c>
      <c r="C8" t="s">
        <v>114</v>
      </c>
      <c r="D8" t="s">
        <v>2</v>
      </c>
      <c r="E8" t="s">
        <v>270</v>
      </c>
      <c r="F8">
        <v>1</v>
      </c>
      <c r="G8">
        <v>1</v>
      </c>
      <c r="H8">
        <v>0</v>
      </c>
      <c r="I8">
        <v>5</v>
      </c>
      <c r="J8">
        <v>0.45910000000000001</v>
      </c>
      <c r="K8">
        <v>0.1409</v>
      </c>
      <c r="L8">
        <v>5.8700000000000002E-2</v>
      </c>
      <c r="M8">
        <v>0.19750000000000001</v>
      </c>
      <c r="N8">
        <v>0.14380000000000001</v>
      </c>
    </row>
    <row r="9" spans="1:14" x14ac:dyDescent="0.25">
      <c r="A9">
        <v>10</v>
      </c>
      <c r="B9" t="s">
        <v>163</v>
      </c>
      <c r="C9" t="s">
        <v>110</v>
      </c>
      <c r="D9" t="s">
        <v>2</v>
      </c>
      <c r="E9" t="s">
        <v>271</v>
      </c>
      <c r="F9">
        <v>0</v>
      </c>
      <c r="G9">
        <v>1</v>
      </c>
      <c r="H9">
        <v>2</v>
      </c>
      <c r="I9">
        <v>5</v>
      </c>
      <c r="J9">
        <v>0.29149999999999998</v>
      </c>
      <c r="K9">
        <v>0.2205</v>
      </c>
      <c r="L9">
        <v>0.12720000000000001</v>
      </c>
      <c r="M9">
        <v>0.16320000000000001</v>
      </c>
      <c r="N9">
        <v>0.1976</v>
      </c>
    </row>
    <row r="10" spans="1:14" x14ac:dyDescent="0.25">
      <c r="A10">
        <v>11</v>
      </c>
      <c r="B10" t="s">
        <v>164</v>
      </c>
      <c r="C10" t="s">
        <v>109</v>
      </c>
      <c r="D10" t="s">
        <v>2</v>
      </c>
      <c r="E10" t="s">
        <v>272</v>
      </c>
      <c r="F10">
        <v>1</v>
      </c>
      <c r="G10">
        <v>1</v>
      </c>
      <c r="H10">
        <v>1</v>
      </c>
      <c r="I10">
        <v>5</v>
      </c>
      <c r="J10">
        <v>9.8199999999999996E-2</v>
      </c>
      <c r="K10">
        <v>0.1704</v>
      </c>
      <c r="L10">
        <v>7.6200000000000004E-2</v>
      </c>
      <c r="M10">
        <v>0.38819999999999999</v>
      </c>
      <c r="N10">
        <v>0.2671</v>
      </c>
    </row>
    <row r="11" spans="1:14" x14ac:dyDescent="0.25">
      <c r="A11">
        <v>14</v>
      </c>
      <c r="B11" t="s">
        <v>165</v>
      </c>
      <c r="C11" t="s">
        <v>106</v>
      </c>
      <c r="D11" t="s">
        <v>2</v>
      </c>
      <c r="E11" t="s">
        <v>273</v>
      </c>
      <c r="F11">
        <v>1</v>
      </c>
      <c r="G11">
        <v>1</v>
      </c>
      <c r="H11">
        <v>1</v>
      </c>
      <c r="I11">
        <v>5</v>
      </c>
      <c r="J11">
        <v>0.3362</v>
      </c>
      <c r="K11">
        <v>0.2656</v>
      </c>
      <c r="L11">
        <v>8.8499999999999995E-2</v>
      </c>
      <c r="M11">
        <v>0.22120000000000001</v>
      </c>
      <c r="N11">
        <v>8.8499999999999995E-2</v>
      </c>
    </row>
    <row r="12" spans="1:14" x14ac:dyDescent="0.25">
      <c r="A12">
        <v>17</v>
      </c>
      <c r="B12" t="s">
        <v>166</v>
      </c>
      <c r="C12" t="s">
        <v>113</v>
      </c>
      <c r="D12" t="s">
        <v>2</v>
      </c>
      <c r="E12" t="s">
        <v>274</v>
      </c>
      <c r="F12">
        <v>1</v>
      </c>
      <c r="G12">
        <v>1</v>
      </c>
      <c r="H12">
        <v>0</v>
      </c>
      <c r="I12">
        <v>5</v>
      </c>
      <c r="J12">
        <v>9.7900000000000001E-2</v>
      </c>
      <c r="K12">
        <v>0.30980000000000002</v>
      </c>
      <c r="L12">
        <v>0.16830000000000001</v>
      </c>
      <c r="M12">
        <v>0.21579999999999999</v>
      </c>
      <c r="N12">
        <v>0.20830000000000001</v>
      </c>
    </row>
    <row r="13" spans="1:14" x14ac:dyDescent="0.25">
      <c r="A13">
        <v>22</v>
      </c>
      <c r="B13" t="s">
        <v>167</v>
      </c>
      <c r="C13" t="s">
        <v>112</v>
      </c>
      <c r="D13" t="s">
        <v>2</v>
      </c>
      <c r="E13" t="s">
        <v>275</v>
      </c>
      <c r="F13">
        <v>1</v>
      </c>
      <c r="G13">
        <v>1</v>
      </c>
      <c r="H13">
        <v>0</v>
      </c>
      <c r="I13">
        <v>5</v>
      </c>
      <c r="J13">
        <v>0.22739999999999999</v>
      </c>
      <c r="K13">
        <v>0.109</v>
      </c>
      <c r="L13">
        <v>0.1021</v>
      </c>
      <c r="M13">
        <v>0.23899999999999999</v>
      </c>
      <c r="N13">
        <v>0.3226</v>
      </c>
    </row>
    <row r="14" spans="1:14" x14ac:dyDescent="0.25">
      <c r="A14">
        <v>31</v>
      </c>
      <c r="B14" t="s">
        <v>168</v>
      </c>
      <c r="C14" t="s">
        <v>116</v>
      </c>
      <c r="D14" t="s">
        <v>2</v>
      </c>
      <c r="E14" t="s">
        <v>276</v>
      </c>
      <c r="F14">
        <v>1</v>
      </c>
      <c r="G14">
        <v>1</v>
      </c>
      <c r="H14">
        <v>0</v>
      </c>
      <c r="I14">
        <v>5</v>
      </c>
      <c r="J14">
        <v>0.2369</v>
      </c>
      <c r="K14">
        <v>0.27010000000000001</v>
      </c>
      <c r="L14">
        <v>0.21679999999999999</v>
      </c>
      <c r="M14">
        <v>0.1875</v>
      </c>
      <c r="N14">
        <v>8.8599999999999998E-2</v>
      </c>
    </row>
    <row r="15" spans="1:14" x14ac:dyDescent="0.25">
      <c r="A15">
        <v>38</v>
      </c>
      <c r="B15" t="s">
        <v>169</v>
      </c>
      <c r="C15" t="s">
        <v>120</v>
      </c>
      <c r="D15" t="s">
        <v>2</v>
      </c>
      <c r="E15" t="s">
        <v>277</v>
      </c>
      <c r="F15">
        <v>1</v>
      </c>
      <c r="G15">
        <v>1</v>
      </c>
      <c r="H15">
        <v>2</v>
      </c>
      <c r="I15">
        <v>5</v>
      </c>
      <c r="J15">
        <v>0.1951</v>
      </c>
      <c r="K15">
        <v>0.38390000000000002</v>
      </c>
      <c r="L15">
        <v>7.6499999999999999E-2</v>
      </c>
      <c r="M15">
        <v>0.1444</v>
      </c>
      <c r="N15">
        <v>0.2001</v>
      </c>
    </row>
    <row r="16" spans="1:14" x14ac:dyDescent="0.25">
      <c r="A16">
        <v>40</v>
      </c>
      <c r="B16" t="s">
        <v>170</v>
      </c>
      <c r="C16" t="s">
        <v>108</v>
      </c>
      <c r="D16" t="s">
        <v>2</v>
      </c>
      <c r="E16" t="s">
        <v>278</v>
      </c>
      <c r="F16">
        <v>1</v>
      </c>
      <c r="G16">
        <v>1</v>
      </c>
      <c r="H16">
        <v>0</v>
      </c>
      <c r="I16">
        <v>5</v>
      </c>
      <c r="J16">
        <v>0.1033</v>
      </c>
      <c r="K16">
        <v>0.1615</v>
      </c>
      <c r="L16">
        <v>0.10970000000000001</v>
      </c>
      <c r="M16">
        <v>0.29380000000000001</v>
      </c>
      <c r="N16">
        <v>0.33179999999999998</v>
      </c>
    </row>
    <row r="17" spans="1:14" x14ac:dyDescent="0.25">
      <c r="A17">
        <v>67</v>
      </c>
      <c r="B17" t="s">
        <v>171</v>
      </c>
      <c r="C17" t="s">
        <v>118</v>
      </c>
      <c r="D17" t="s">
        <v>2</v>
      </c>
      <c r="E17" t="s">
        <v>91</v>
      </c>
      <c r="F17">
        <v>1</v>
      </c>
      <c r="G17">
        <v>1</v>
      </c>
      <c r="H17">
        <v>0</v>
      </c>
      <c r="I17">
        <v>5</v>
      </c>
      <c r="J17">
        <v>0.21629999999999999</v>
      </c>
      <c r="K17">
        <v>0.1091</v>
      </c>
      <c r="L17">
        <v>0.1447</v>
      </c>
      <c r="M17">
        <v>0.24490000000000001</v>
      </c>
      <c r="N17">
        <v>0.28489999999999999</v>
      </c>
    </row>
    <row r="18" spans="1:14" x14ac:dyDescent="0.25">
      <c r="A18">
        <v>72</v>
      </c>
      <c r="B18" t="s">
        <v>172</v>
      </c>
      <c r="C18" t="s">
        <v>119</v>
      </c>
      <c r="D18" t="s">
        <v>2</v>
      </c>
      <c r="E18" t="s">
        <v>279</v>
      </c>
      <c r="F18">
        <v>1</v>
      </c>
      <c r="G18">
        <v>1</v>
      </c>
      <c r="H18">
        <v>0</v>
      </c>
      <c r="I18">
        <v>5</v>
      </c>
      <c r="J18">
        <v>0.28299999999999997</v>
      </c>
      <c r="K18">
        <v>0.14149999999999999</v>
      </c>
      <c r="L18">
        <v>0.12609999999999999</v>
      </c>
      <c r="M18">
        <v>0.28299999999999997</v>
      </c>
      <c r="N18">
        <v>0.16650000000000001</v>
      </c>
    </row>
    <row r="19" spans="1:14" x14ac:dyDescent="0.25">
      <c r="A19">
        <v>73</v>
      </c>
      <c r="B19" t="s">
        <v>173</v>
      </c>
      <c r="C19" t="s">
        <v>115</v>
      </c>
      <c r="D19" t="s">
        <v>2</v>
      </c>
      <c r="E19" t="s">
        <v>20</v>
      </c>
      <c r="F19">
        <v>1</v>
      </c>
      <c r="G19">
        <v>1</v>
      </c>
      <c r="H19">
        <v>1</v>
      </c>
      <c r="I19">
        <v>5</v>
      </c>
      <c r="J19">
        <v>0.38819999999999999</v>
      </c>
      <c r="K19">
        <v>0.25109999999999999</v>
      </c>
      <c r="L19">
        <v>0.11609999999999999</v>
      </c>
      <c r="M19">
        <v>0.17219999999999999</v>
      </c>
      <c r="N19">
        <v>7.2400000000000006E-2</v>
      </c>
    </row>
    <row r="20" spans="1:14" x14ac:dyDescent="0.25">
      <c r="A20">
        <v>80</v>
      </c>
      <c r="B20" t="s">
        <v>174</v>
      </c>
      <c r="C20" t="s">
        <v>117</v>
      </c>
      <c r="D20" t="s">
        <v>2</v>
      </c>
      <c r="E20" t="s">
        <v>280</v>
      </c>
      <c r="F20">
        <v>1</v>
      </c>
      <c r="G20">
        <v>1</v>
      </c>
      <c r="H20">
        <v>0</v>
      </c>
      <c r="I20">
        <v>5</v>
      </c>
      <c r="J20">
        <v>0.253</v>
      </c>
      <c r="K20">
        <v>0.1741</v>
      </c>
      <c r="L20">
        <v>0.12770000000000001</v>
      </c>
      <c r="M20">
        <v>0.38100000000000001</v>
      </c>
      <c r="N20">
        <v>6.4100000000000004E-2</v>
      </c>
    </row>
    <row r="21" spans="1:14" x14ac:dyDescent="0.25">
      <c r="A21">
        <v>89</v>
      </c>
      <c r="B21" t="s">
        <v>175</v>
      </c>
      <c r="C21" t="s">
        <v>123</v>
      </c>
      <c r="D21" t="s">
        <v>2</v>
      </c>
      <c r="E21" t="s">
        <v>281</v>
      </c>
      <c r="F21">
        <v>1</v>
      </c>
      <c r="G21">
        <v>1</v>
      </c>
      <c r="H21">
        <v>1</v>
      </c>
      <c r="I21">
        <v>5</v>
      </c>
      <c r="J21">
        <v>0.2576</v>
      </c>
      <c r="K21">
        <v>0.3947</v>
      </c>
      <c r="L21">
        <v>5.5100000000000003E-2</v>
      </c>
      <c r="M21">
        <v>0.15340000000000001</v>
      </c>
      <c r="N21">
        <v>0.1391</v>
      </c>
    </row>
    <row r="22" spans="1:14" x14ac:dyDescent="0.25">
      <c r="A22">
        <v>92</v>
      </c>
      <c r="B22" t="s">
        <v>176</v>
      </c>
      <c r="C22" t="s">
        <v>121</v>
      </c>
      <c r="D22" t="s">
        <v>2</v>
      </c>
      <c r="E22" t="s">
        <v>282</v>
      </c>
      <c r="F22">
        <v>1</v>
      </c>
      <c r="G22">
        <v>1</v>
      </c>
      <c r="H22">
        <v>0</v>
      </c>
      <c r="I22">
        <v>5</v>
      </c>
      <c r="J22">
        <v>0.11700000000000001</v>
      </c>
      <c r="K22">
        <v>0.28439999999999999</v>
      </c>
      <c r="L22">
        <v>0.11700000000000001</v>
      </c>
      <c r="M22">
        <v>0.31769999999999998</v>
      </c>
      <c r="N22">
        <v>0.16389999999999999</v>
      </c>
    </row>
    <row r="23" spans="1:14" x14ac:dyDescent="0.25">
      <c r="A23">
        <v>103</v>
      </c>
      <c r="B23" t="s">
        <v>177</v>
      </c>
      <c r="C23" t="s">
        <v>122</v>
      </c>
      <c r="D23" t="s">
        <v>2</v>
      </c>
      <c r="E23" t="s">
        <v>283</v>
      </c>
      <c r="F23">
        <v>1</v>
      </c>
      <c r="G23">
        <v>1</v>
      </c>
      <c r="H23">
        <v>0</v>
      </c>
      <c r="I23">
        <v>5</v>
      </c>
      <c r="J23">
        <v>0.15140000000000001</v>
      </c>
      <c r="K23">
        <v>0.2828</v>
      </c>
      <c r="L23">
        <v>0.14580000000000001</v>
      </c>
      <c r="M23">
        <v>0.34</v>
      </c>
      <c r="N23">
        <v>0.08</v>
      </c>
    </row>
    <row r="24" spans="1:14" x14ac:dyDescent="0.25">
      <c r="A24">
        <v>113</v>
      </c>
      <c r="B24" t="s">
        <v>178</v>
      </c>
      <c r="C24" t="s">
        <v>125</v>
      </c>
      <c r="D24" t="s">
        <v>2</v>
      </c>
      <c r="E24" t="s">
        <v>21</v>
      </c>
      <c r="F24">
        <v>1</v>
      </c>
      <c r="G24">
        <v>1</v>
      </c>
      <c r="H24">
        <v>1</v>
      </c>
      <c r="I24">
        <v>5</v>
      </c>
      <c r="J24">
        <v>0.2</v>
      </c>
      <c r="K24">
        <v>0.2</v>
      </c>
      <c r="L24">
        <v>0.2</v>
      </c>
      <c r="M24">
        <v>0.2</v>
      </c>
      <c r="N24">
        <v>0.2</v>
      </c>
    </row>
    <row r="25" spans="1:14" x14ac:dyDescent="0.25">
      <c r="A25">
        <v>139</v>
      </c>
      <c r="B25" t="s">
        <v>179</v>
      </c>
      <c r="C25" t="s">
        <v>126</v>
      </c>
      <c r="D25" t="s">
        <v>2</v>
      </c>
      <c r="E25" t="s">
        <v>284</v>
      </c>
      <c r="F25">
        <v>1</v>
      </c>
      <c r="G25">
        <v>1</v>
      </c>
      <c r="H25">
        <v>1</v>
      </c>
      <c r="I25">
        <v>5</v>
      </c>
      <c r="J25">
        <v>8.9300000000000004E-2</v>
      </c>
      <c r="K25">
        <v>0.18740000000000001</v>
      </c>
      <c r="L25">
        <v>6.0600000000000001E-2</v>
      </c>
      <c r="M25">
        <v>0.39439999999999997</v>
      </c>
      <c r="N25">
        <v>0.26829999999999998</v>
      </c>
    </row>
    <row r="26" spans="1:14" x14ac:dyDescent="0.25">
      <c r="A26">
        <v>145</v>
      </c>
      <c r="B26" t="s">
        <v>180</v>
      </c>
      <c r="C26" t="s">
        <v>127</v>
      </c>
      <c r="D26" t="s">
        <v>2</v>
      </c>
      <c r="E26" t="s">
        <v>285</v>
      </c>
      <c r="F26">
        <v>1</v>
      </c>
      <c r="G26">
        <v>1</v>
      </c>
      <c r="H26">
        <v>0</v>
      </c>
      <c r="I26">
        <v>5</v>
      </c>
      <c r="J26">
        <v>0.37280000000000002</v>
      </c>
      <c r="K26">
        <v>0.18099999999999999</v>
      </c>
      <c r="L26">
        <v>0.16850000000000001</v>
      </c>
      <c r="M26">
        <v>9.6699999999999994E-2</v>
      </c>
      <c r="N26">
        <v>0.18099999999999999</v>
      </c>
    </row>
    <row r="27" spans="1:14" x14ac:dyDescent="0.25">
      <c r="A27">
        <v>151</v>
      </c>
      <c r="B27" t="s">
        <v>181</v>
      </c>
      <c r="C27" t="s">
        <v>130</v>
      </c>
      <c r="D27" t="s">
        <v>2</v>
      </c>
      <c r="E27" t="s">
        <v>286</v>
      </c>
      <c r="F27">
        <v>0</v>
      </c>
      <c r="G27">
        <v>1</v>
      </c>
      <c r="H27">
        <v>2</v>
      </c>
      <c r="I27">
        <v>5</v>
      </c>
      <c r="J27">
        <v>0.43080000000000002</v>
      </c>
      <c r="K27">
        <v>0.1011</v>
      </c>
      <c r="L27">
        <v>0.16220000000000001</v>
      </c>
      <c r="M27">
        <v>0.25140000000000001</v>
      </c>
      <c r="N27">
        <v>5.45E-2</v>
      </c>
    </row>
    <row r="28" spans="1:14" x14ac:dyDescent="0.25">
      <c r="A28">
        <v>152</v>
      </c>
      <c r="B28" t="s">
        <v>182</v>
      </c>
      <c r="C28" t="s">
        <v>128</v>
      </c>
      <c r="D28" t="s">
        <v>2</v>
      </c>
      <c r="E28" t="s">
        <v>286</v>
      </c>
      <c r="F28">
        <v>0</v>
      </c>
      <c r="G28">
        <v>1</v>
      </c>
      <c r="H28">
        <v>2</v>
      </c>
      <c r="I28">
        <v>5</v>
      </c>
      <c r="J28">
        <v>0.43080000000000002</v>
      </c>
      <c r="K28">
        <v>0.16220000000000001</v>
      </c>
      <c r="L28">
        <v>0.1011</v>
      </c>
      <c r="M28">
        <v>5.45E-2</v>
      </c>
      <c r="N28">
        <v>0.25140000000000001</v>
      </c>
    </row>
    <row r="29" spans="1:14" x14ac:dyDescent="0.25">
      <c r="A29">
        <v>153</v>
      </c>
      <c r="B29" t="s">
        <v>183</v>
      </c>
      <c r="C29" t="s">
        <v>138</v>
      </c>
      <c r="D29" t="s">
        <v>2</v>
      </c>
      <c r="E29" t="s">
        <v>287</v>
      </c>
      <c r="F29">
        <v>1</v>
      </c>
      <c r="G29">
        <v>1</v>
      </c>
      <c r="H29">
        <v>1</v>
      </c>
      <c r="I29">
        <v>5</v>
      </c>
      <c r="J29">
        <v>0.27300000000000002</v>
      </c>
      <c r="K29">
        <v>7.7499999999999999E-2</v>
      </c>
      <c r="L29">
        <v>0.18709999999999999</v>
      </c>
      <c r="M29">
        <v>0.3201</v>
      </c>
      <c r="N29">
        <v>0.14230000000000001</v>
      </c>
    </row>
    <row r="30" spans="1:14" x14ac:dyDescent="0.25">
      <c r="A30">
        <v>155</v>
      </c>
      <c r="B30" t="s">
        <v>184</v>
      </c>
      <c r="C30" t="s">
        <v>129</v>
      </c>
      <c r="D30" t="s">
        <v>2</v>
      </c>
      <c r="E30" t="s">
        <v>288</v>
      </c>
      <c r="F30">
        <v>1</v>
      </c>
      <c r="G30">
        <v>1</v>
      </c>
      <c r="H30">
        <v>0</v>
      </c>
      <c r="I30">
        <v>5</v>
      </c>
      <c r="J30">
        <v>0.28499999999999998</v>
      </c>
      <c r="K30">
        <v>0.11119999999999999</v>
      </c>
      <c r="L30">
        <v>0.11119999999999999</v>
      </c>
      <c r="M30">
        <v>0.28060000000000002</v>
      </c>
      <c r="N30">
        <v>0.21199999999999999</v>
      </c>
    </row>
    <row r="31" spans="1:14" x14ac:dyDescent="0.25">
      <c r="A31">
        <v>157</v>
      </c>
      <c r="B31" t="s">
        <v>185</v>
      </c>
      <c r="C31" t="s">
        <v>136</v>
      </c>
      <c r="D31" t="s">
        <v>2</v>
      </c>
      <c r="E31" t="s">
        <v>289</v>
      </c>
      <c r="F31">
        <v>1</v>
      </c>
      <c r="G31">
        <v>1</v>
      </c>
      <c r="H31">
        <v>0</v>
      </c>
      <c r="I31">
        <v>5</v>
      </c>
      <c r="J31">
        <v>0.13900000000000001</v>
      </c>
      <c r="K31">
        <v>0.28100000000000003</v>
      </c>
      <c r="L31">
        <v>0.32119999999999999</v>
      </c>
      <c r="M31">
        <v>9.3899999999999997E-2</v>
      </c>
      <c r="N31">
        <v>0.16489999999999999</v>
      </c>
    </row>
    <row r="32" spans="1:14" x14ac:dyDescent="0.25">
      <c r="A32">
        <v>158</v>
      </c>
      <c r="B32" t="s">
        <v>186</v>
      </c>
      <c r="C32" t="s">
        <v>139</v>
      </c>
      <c r="D32" t="s">
        <v>2</v>
      </c>
      <c r="E32" t="s">
        <v>290</v>
      </c>
      <c r="F32">
        <v>1</v>
      </c>
      <c r="G32">
        <v>1</v>
      </c>
      <c r="H32">
        <v>1</v>
      </c>
      <c r="I32">
        <v>5</v>
      </c>
      <c r="J32">
        <v>0.1215</v>
      </c>
      <c r="K32">
        <v>0.1158</v>
      </c>
      <c r="L32">
        <v>0.20810000000000001</v>
      </c>
      <c r="M32">
        <v>0.13869999999999999</v>
      </c>
      <c r="N32">
        <v>0.41599999999999998</v>
      </c>
    </row>
    <row r="33" spans="1:14" x14ac:dyDescent="0.25">
      <c r="A33">
        <v>162</v>
      </c>
      <c r="B33" t="s">
        <v>187</v>
      </c>
      <c r="C33" t="s">
        <v>147</v>
      </c>
      <c r="D33" t="s">
        <v>2</v>
      </c>
      <c r="E33" t="s">
        <v>291</v>
      </c>
      <c r="F33">
        <v>1</v>
      </c>
      <c r="G33">
        <v>1</v>
      </c>
      <c r="H33">
        <v>0</v>
      </c>
      <c r="I33">
        <v>5</v>
      </c>
      <c r="J33">
        <v>0.12559999999999999</v>
      </c>
      <c r="K33">
        <v>0.2261</v>
      </c>
      <c r="L33">
        <v>0.17280000000000001</v>
      </c>
      <c r="M33">
        <v>0.25779999999999997</v>
      </c>
      <c r="N33">
        <v>0.21779999999999999</v>
      </c>
    </row>
    <row r="34" spans="1:14" x14ac:dyDescent="0.25">
      <c r="A34">
        <v>166</v>
      </c>
      <c r="B34" t="s">
        <v>188</v>
      </c>
      <c r="C34" t="s">
        <v>143</v>
      </c>
      <c r="D34" t="s">
        <v>2</v>
      </c>
      <c r="E34" t="s">
        <v>292</v>
      </c>
      <c r="F34">
        <v>1</v>
      </c>
      <c r="G34">
        <v>1</v>
      </c>
      <c r="H34">
        <v>0</v>
      </c>
      <c r="I34">
        <v>5</v>
      </c>
      <c r="J34">
        <v>0.38319999999999999</v>
      </c>
      <c r="K34">
        <v>0.16170000000000001</v>
      </c>
      <c r="L34">
        <v>0.1239</v>
      </c>
      <c r="M34">
        <v>0.24490000000000001</v>
      </c>
      <c r="N34">
        <v>8.6300000000000002E-2</v>
      </c>
    </row>
    <row r="35" spans="1:14" x14ac:dyDescent="0.25">
      <c r="A35">
        <v>168</v>
      </c>
      <c r="B35" t="s">
        <v>189</v>
      </c>
      <c r="C35" t="s">
        <v>131</v>
      </c>
      <c r="D35" t="s">
        <v>2</v>
      </c>
      <c r="E35" t="s">
        <v>293</v>
      </c>
      <c r="F35">
        <v>1</v>
      </c>
      <c r="G35">
        <v>1</v>
      </c>
      <c r="H35">
        <v>0</v>
      </c>
      <c r="I35">
        <v>5</v>
      </c>
      <c r="J35">
        <v>0.12</v>
      </c>
      <c r="K35">
        <v>0.1817</v>
      </c>
      <c r="L35">
        <v>0.2581</v>
      </c>
      <c r="M35">
        <v>0.33960000000000001</v>
      </c>
      <c r="N35">
        <v>0.10059999999999999</v>
      </c>
    </row>
    <row r="36" spans="1:14" x14ac:dyDescent="0.25">
      <c r="A36">
        <v>170</v>
      </c>
      <c r="B36" t="s">
        <v>190</v>
      </c>
      <c r="C36" t="s">
        <v>141</v>
      </c>
      <c r="D36" t="s">
        <v>2</v>
      </c>
      <c r="E36" t="s">
        <v>294</v>
      </c>
      <c r="F36">
        <v>1</v>
      </c>
      <c r="G36">
        <v>1</v>
      </c>
      <c r="H36">
        <v>0</v>
      </c>
      <c r="I36">
        <v>5</v>
      </c>
      <c r="J36">
        <v>0.47520000000000001</v>
      </c>
      <c r="K36">
        <v>8.4699999999999998E-2</v>
      </c>
      <c r="L36">
        <v>8.4699999999999998E-2</v>
      </c>
      <c r="M36">
        <v>0.2165</v>
      </c>
      <c r="N36">
        <v>0.1389</v>
      </c>
    </row>
    <row r="37" spans="1:14" x14ac:dyDescent="0.25">
      <c r="A37">
        <v>177</v>
      </c>
      <c r="B37" t="s">
        <v>191</v>
      </c>
      <c r="C37" t="s">
        <v>133</v>
      </c>
      <c r="D37" t="s">
        <v>2</v>
      </c>
      <c r="E37" t="s">
        <v>295</v>
      </c>
      <c r="F37">
        <v>1</v>
      </c>
      <c r="G37">
        <v>1</v>
      </c>
      <c r="H37">
        <v>0</v>
      </c>
      <c r="I37">
        <v>5</v>
      </c>
      <c r="J37">
        <v>0.2422</v>
      </c>
      <c r="K37">
        <v>0.10780000000000001</v>
      </c>
      <c r="L37">
        <v>0.14330000000000001</v>
      </c>
      <c r="M37">
        <v>0.32</v>
      </c>
      <c r="N37">
        <v>0.1867</v>
      </c>
    </row>
    <row r="38" spans="1:14" x14ac:dyDescent="0.25">
      <c r="A38">
        <v>180</v>
      </c>
      <c r="B38" t="s">
        <v>192</v>
      </c>
      <c r="C38" t="s">
        <v>140</v>
      </c>
      <c r="D38" t="s">
        <v>2</v>
      </c>
      <c r="E38" t="s">
        <v>296</v>
      </c>
      <c r="F38">
        <v>1</v>
      </c>
      <c r="G38">
        <v>1</v>
      </c>
      <c r="H38">
        <v>0</v>
      </c>
      <c r="I38">
        <v>5</v>
      </c>
      <c r="J38">
        <v>0.28970000000000001</v>
      </c>
      <c r="K38">
        <v>0.14050000000000001</v>
      </c>
      <c r="L38">
        <v>0.24149999999999999</v>
      </c>
      <c r="M38">
        <v>8.1199999999999994E-2</v>
      </c>
      <c r="N38">
        <v>0.24709999999999999</v>
      </c>
    </row>
    <row r="39" spans="1:14" x14ac:dyDescent="0.25">
      <c r="A39">
        <v>182</v>
      </c>
      <c r="B39" t="s">
        <v>193</v>
      </c>
      <c r="C39" t="s">
        <v>153</v>
      </c>
      <c r="D39" t="s">
        <v>2</v>
      </c>
      <c r="E39" t="s">
        <v>297</v>
      </c>
      <c r="F39">
        <v>1</v>
      </c>
      <c r="G39">
        <v>1</v>
      </c>
      <c r="H39">
        <v>0</v>
      </c>
      <c r="I39">
        <v>5</v>
      </c>
      <c r="J39">
        <v>0.3553</v>
      </c>
      <c r="K39">
        <v>0.30449999999999999</v>
      </c>
      <c r="L39">
        <v>0.17499999999999999</v>
      </c>
      <c r="M39">
        <v>8.8999999999999996E-2</v>
      </c>
      <c r="N39">
        <v>7.6100000000000001E-2</v>
      </c>
    </row>
    <row r="40" spans="1:14" x14ac:dyDescent="0.25">
      <c r="A40">
        <v>184</v>
      </c>
      <c r="B40" t="s">
        <v>194</v>
      </c>
      <c r="C40" t="s">
        <v>132</v>
      </c>
      <c r="D40" t="s">
        <v>2</v>
      </c>
      <c r="E40" t="s">
        <v>298</v>
      </c>
      <c r="F40">
        <v>1</v>
      </c>
      <c r="G40">
        <v>1</v>
      </c>
      <c r="H40">
        <v>2</v>
      </c>
      <c r="I40">
        <v>5</v>
      </c>
      <c r="J40">
        <v>0.1542</v>
      </c>
      <c r="K40">
        <v>0.25850000000000001</v>
      </c>
      <c r="L40">
        <v>9.3299999999999994E-2</v>
      </c>
      <c r="M40">
        <v>0.37609999999999999</v>
      </c>
      <c r="N40">
        <v>0.1179</v>
      </c>
    </row>
    <row r="41" spans="1:14" x14ac:dyDescent="0.25">
      <c r="A41">
        <v>213</v>
      </c>
      <c r="B41" t="s">
        <v>195</v>
      </c>
      <c r="C41" t="s">
        <v>154</v>
      </c>
      <c r="D41" t="s">
        <v>2</v>
      </c>
      <c r="E41" t="s">
        <v>299</v>
      </c>
      <c r="F41">
        <v>1</v>
      </c>
      <c r="G41">
        <v>1</v>
      </c>
      <c r="H41">
        <v>0</v>
      </c>
      <c r="I41">
        <v>5</v>
      </c>
      <c r="J41">
        <v>0.31659999999999999</v>
      </c>
      <c r="K41">
        <v>9.4500000000000001E-2</v>
      </c>
      <c r="L41">
        <v>0.1181</v>
      </c>
      <c r="M41">
        <v>0.22989999999999999</v>
      </c>
      <c r="N41">
        <v>0.2409</v>
      </c>
    </row>
    <row r="42" spans="1:14" x14ac:dyDescent="0.25">
      <c r="A42">
        <v>227</v>
      </c>
      <c r="B42" t="s">
        <v>196</v>
      </c>
      <c r="C42" t="s">
        <v>146</v>
      </c>
      <c r="D42" t="s">
        <v>2</v>
      </c>
      <c r="E42" t="s">
        <v>300</v>
      </c>
      <c r="F42">
        <v>1</v>
      </c>
      <c r="G42">
        <v>1</v>
      </c>
      <c r="H42">
        <v>1</v>
      </c>
      <c r="I42">
        <v>5</v>
      </c>
      <c r="J42">
        <v>0.35010000000000002</v>
      </c>
      <c r="K42">
        <v>0.28499999999999998</v>
      </c>
      <c r="L42">
        <v>8.48E-2</v>
      </c>
      <c r="M42">
        <v>0.17249999999999999</v>
      </c>
      <c r="N42">
        <v>0.1076</v>
      </c>
    </row>
    <row r="43" spans="1:14" x14ac:dyDescent="0.25">
      <c r="A43">
        <v>236</v>
      </c>
      <c r="B43" t="s">
        <v>197</v>
      </c>
      <c r="C43" t="s">
        <v>148</v>
      </c>
      <c r="D43" t="s">
        <v>2</v>
      </c>
      <c r="E43" t="s">
        <v>301</v>
      </c>
      <c r="F43">
        <v>1</v>
      </c>
      <c r="G43">
        <v>1</v>
      </c>
      <c r="H43">
        <v>0</v>
      </c>
      <c r="I43">
        <v>5</v>
      </c>
      <c r="J43">
        <v>0.34749999999999998</v>
      </c>
      <c r="K43">
        <v>0.17560000000000001</v>
      </c>
      <c r="L43">
        <v>0.1598</v>
      </c>
      <c r="M43">
        <v>0.24940000000000001</v>
      </c>
      <c r="N43">
        <v>6.7699999999999996E-2</v>
      </c>
    </row>
    <row r="44" spans="1:14" x14ac:dyDescent="0.25">
      <c r="A44">
        <v>238</v>
      </c>
      <c r="B44" t="s">
        <v>198</v>
      </c>
      <c r="C44" t="s">
        <v>145</v>
      </c>
      <c r="D44" t="s">
        <v>2</v>
      </c>
      <c r="E44" t="s">
        <v>302</v>
      </c>
      <c r="F44">
        <v>1</v>
      </c>
      <c r="G44">
        <v>1</v>
      </c>
      <c r="H44">
        <v>0</v>
      </c>
      <c r="I44">
        <v>5</v>
      </c>
      <c r="J44">
        <v>0.21110000000000001</v>
      </c>
      <c r="K44">
        <v>0.21110000000000001</v>
      </c>
      <c r="L44">
        <v>0.1444</v>
      </c>
      <c r="M44">
        <v>0.32440000000000002</v>
      </c>
      <c r="N44">
        <v>0.1089</v>
      </c>
    </row>
    <row r="45" spans="1:14" x14ac:dyDescent="0.25">
      <c r="A45">
        <v>242</v>
      </c>
      <c r="B45" t="s">
        <v>199</v>
      </c>
      <c r="C45" t="s">
        <v>149</v>
      </c>
      <c r="D45" t="s">
        <v>2</v>
      </c>
      <c r="E45" t="s">
        <v>303</v>
      </c>
      <c r="F45">
        <v>1</v>
      </c>
      <c r="G45">
        <v>1</v>
      </c>
      <c r="H45">
        <v>0</v>
      </c>
      <c r="I45">
        <v>5</v>
      </c>
      <c r="J45">
        <v>0.31719999999999998</v>
      </c>
      <c r="K45">
        <v>0.23619999999999999</v>
      </c>
      <c r="L45">
        <v>0.123</v>
      </c>
      <c r="M45">
        <v>0.2266</v>
      </c>
      <c r="N45">
        <v>9.7100000000000006E-2</v>
      </c>
    </row>
    <row r="46" spans="1:14" x14ac:dyDescent="0.25">
      <c r="A46">
        <v>246</v>
      </c>
      <c r="B46" t="s">
        <v>200</v>
      </c>
      <c r="C46" t="s">
        <v>142</v>
      </c>
      <c r="D46" t="s">
        <v>2</v>
      </c>
      <c r="E46" t="s">
        <v>304</v>
      </c>
      <c r="F46">
        <v>1</v>
      </c>
      <c r="G46">
        <v>1</v>
      </c>
      <c r="H46">
        <v>0</v>
      </c>
      <c r="I46">
        <v>5</v>
      </c>
      <c r="J46">
        <v>0.34379999999999999</v>
      </c>
      <c r="K46">
        <v>0.1837</v>
      </c>
      <c r="L46">
        <v>0.1406</v>
      </c>
      <c r="M46">
        <v>0.1837</v>
      </c>
      <c r="N46">
        <v>0.1484</v>
      </c>
    </row>
    <row r="47" spans="1:14" x14ac:dyDescent="0.25">
      <c r="A47">
        <v>247</v>
      </c>
      <c r="B47" t="s">
        <v>201</v>
      </c>
      <c r="C47" t="s">
        <v>134</v>
      </c>
      <c r="D47" t="s">
        <v>2</v>
      </c>
      <c r="E47" t="s">
        <v>305</v>
      </c>
      <c r="F47">
        <v>1</v>
      </c>
      <c r="G47">
        <v>1</v>
      </c>
      <c r="H47">
        <v>0</v>
      </c>
      <c r="I47">
        <v>5</v>
      </c>
      <c r="J47">
        <v>0.26719999999999999</v>
      </c>
      <c r="K47">
        <v>0.15379999999999999</v>
      </c>
      <c r="L47">
        <v>8.5000000000000006E-2</v>
      </c>
      <c r="M47">
        <v>0.2387</v>
      </c>
      <c r="N47">
        <v>0.25530000000000003</v>
      </c>
    </row>
    <row r="48" spans="1:14" x14ac:dyDescent="0.25">
      <c r="A48">
        <v>251</v>
      </c>
      <c r="B48" t="s">
        <v>202</v>
      </c>
      <c r="C48" t="s">
        <v>150</v>
      </c>
      <c r="D48" t="s">
        <v>2</v>
      </c>
      <c r="E48" t="s">
        <v>306</v>
      </c>
      <c r="F48">
        <v>1</v>
      </c>
      <c r="G48">
        <v>1</v>
      </c>
      <c r="H48">
        <v>0</v>
      </c>
      <c r="I48">
        <v>5</v>
      </c>
      <c r="J48">
        <v>0.24679999999999999</v>
      </c>
      <c r="K48">
        <v>0.24679999999999999</v>
      </c>
      <c r="L48">
        <v>0.1217</v>
      </c>
      <c r="M48">
        <v>0.1923</v>
      </c>
      <c r="N48">
        <v>0.1923</v>
      </c>
    </row>
    <row r="49" spans="1:14" x14ac:dyDescent="0.25">
      <c r="A49">
        <v>262</v>
      </c>
      <c r="B49" t="s">
        <v>203</v>
      </c>
      <c r="C49" t="s">
        <v>144</v>
      </c>
      <c r="D49" t="s">
        <v>2</v>
      </c>
      <c r="E49" t="s">
        <v>307</v>
      </c>
      <c r="F49">
        <v>1</v>
      </c>
      <c r="G49">
        <v>1</v>
      </c>
      <c r="H49">
        <v>1</v>
      </c>
      <c r="I49">
        <v>5</v>
      </c>
      <c r="J49">
        <v>0.34129999999999999</v>
      </c>
      <c r="K49">
        <v>0.1515</v>
      </c>
      <c r="L49">
        <v>0.19359999999999999</v>
      </c>
      <c r="M49">
        <v>0.16209999999999999</v>
      </c>
      <c r="N49">
        <v>0.1515</v>
      </c>
    </row>
    <row r="50" spans="1:14" x14ac:dyDescent="0.25">
      <c r="A50">
        <v>265</v>
      </c>
      <c r="B50" t="s">
        <v>204</v>
      </c>
      <c r="C50" t="s">
        <v>155</v>
      </c>
      <c r="D50" t="s">
        <v>2</v>
      </c>
      <c r="E50" t="s">
        <v>308</v>
      </c>
      <c r="F50">
        <v>1</v>
      </c>
      <c r="G50">
        <v>1</v>
      </c>
      <c r="H50">
        <v>0</v>
      </c>
      <c r="I50">
        <v>5</v>
      </c>
      <c r="J50">
        <v>0.39629999999999999</v>
      </c>
      <c r="K50">
        <v>0.1014</v>
      </c>
      <c r="L50">
        <v>7.3999999999999996E-2</v>
      </c>
      <c r="M50">
        <v>0.19700000000000001</v>
      </c>
      <c r="N50">
        <v>0.23130000000000001</v>
      </c>
    </row>
    <row r="51" spans="1:14" x14ac:dyDescent="0.25">
      <c r="A51" s="2">
        <v>267</v>
      </c>
      <c r="B51" s="2" t="s">
        <v>205</v>
      </c>
      <c r="C51" s="2" t="s">
        <v>151</v>
      </c>
      <c r="D51" s="2" t="s">
        <v>102</v>
      </c>
      <c r="E51" s="2" t="s">
        <v>309</v>
      </c>
      <c r="F51" s="2">
        <v>1</v>
      </c>
      <c r="G51" s="2">
        <v>1</v>
      </c>
      <c r="H51" s="2">
        <v>1</v>
      </c>
      <c r="I51" s="2">
        <v>5</v>
      </c>
      <c r="J51" s="2">
        <v>0.45019999999999999</v>
      </c>
      <c r="K51" s="2">
        <v>0.1731</v>
      </c>
      <c r="L51" s="2">
        <v>0.11119999999999999</v>
      </c>
      <c r="M51" s="2">
        <v>0.16769999999999999</v>
      </c>
      <c r="N51" s="2">
        <v>9.7799999999999998E-2</v>
      </c>
    </row>
    <row r="52" spans="1:14" x14ac:dyDescent="0.25">
      <c r="A52">
        <v>275</v>
      </c>
      <c r="B52" t="s">
        <v>206</v>
      </c>
      <c r="C52" t="s">
        <v>137</v>
      </c>
      <c r="D52" t="s">
        <v>2</v>
      </c>
      <c r="E52" t="s">
        <v>310</v>
      </c>
      <c r="F52">
        <v>1</v>
      </c>
      <c r="G52">
        <v>1</v>
      </c>
      <c r="H52">
        <v>1</v>
      </c>
      <c r="I52">
        <v>5</v>
      </c>
      <c r="J52">
        <v>0.1091</v>
      </c>
      <c r="K52">
        <v>7.7600000000000002E-2</v>
      </c>
      <c r="L52">
        <v>0.25829999999999997</v>
      </c>
      <c r="M52">
        <v>0.39550000000000002</v>
      </c>
      <c r="N52">
        <v>0.1595</v>
      </c>
    </row>
    <row r="53" spans="1:14" x14ac:dyDescent="0.25">
      <c r="A53">
        <v>279</v>
      </c>
      <c r="B53" t="s">
        <v>207</v>
      </c>
      <c r="C53" t="s">
        <v>135</v>
      </c>
      <c r="D53" t="s">
        <v>2</v>
      </c>
      <c r="E53" t="s">
        <v>311</v>
      </c>
      <c r="F53">
        <v>1</v>
      </c>
      <c r="G53">
        <v>1</v>
      </c>
      <c r="H53">
        <v>0</v>
      </c>
      <c r="I53">
        <v>5</v>
      </c>
      <c r="J53">
        <v>0.13339999999999999</v>
      </c>
      <c r="K53">
        <v>0.35160000000000002</v>
      </c>
      <c r="L53">
        <v>0.1633</v>
      </c>
      <c r="M53">
        <v>0.1883</v>
      </c>
      <c r="N53">
        <v>0.1633</v>
      </c>
    </row>
    <row r="54" spans="1:14" x14ac:dyDescent="0.25">
      <c r="A54">
        <v>297</v>
      </c>
      <c r="B54" t="s">
        <v>208</v>
      </c>
      <c r="C54" t="s">
        <v>152</v>
      </c>
      <c r="D54" t="s">
        <v>2</v>
      </c>
      <c r="E54" t="s">
        <v>312</v>
      </c>
      <c r="F54">
        <v>1</v>
      </c>
      <c r="G54">
        <v>1</v>
      </c>
      <c r="H54">
        <v>1</v>
      </c>
      <c r="I54">
        <v>5</v>
      </c>
      <c r="J54">
        <v>0.23760000000000001</v>
      </c>
      <c r="K54">
        <v>0.16239999999999999</v>
      </c>
      <c r="L54">
        <v>7.5300000000000006E-2</v>
      </c>
      <c r="M54">
        <v>0.34689999999999999</v>
      </c>
      <c r="N54">
        <v>0.17780000000000001</v>
      </c>
    </row>
    <row r="55" spans="1:14" x14ac:dyDescent="0.25">
      <c r="A55">
        <v>4</v>
      </c>
      <c r="B55" t="s">
        <v>209</v>
      </c>
      <c r="C55" t="s">
        <v>104</v>
      </c>
      <c r="D55" t="s">
        <v>3</v>
      </c>
      <c r="E55" t="s">
        <v>23</v>
      </c>
      <c r="F55">
        <v>1</v>
      </c>
      <c r="G55">
        <v>1</v>
      </c>
      <c r="H55">
        <v>1</v>
      </c>
      <c r="I55">
        <v>3</v>
      </c>
      <c r="J55">
        <v>0.32779999999999998</v>
      </c>
      <c r="K55">
        <v>0.41110000000000002</v>
      </c>
      <c r="L55">
        <v>0.2611</v>
      </c>
      <c r="M55"/>
      <c r="N55"/>
    </row>
    <row r="56" spans="1:14" x14ac:dyDescent="0.25">
      <c r="A56">
        <v>8</v>
      </c>
      <c r="B56" t="s">
        <v>24</v>
      </c>
      <c r="C56" t="s">
        <v>103</v>
      </c>
      <c r="D56" t="s">
        <v>3</v>
      </c>
      <c r="E56" t="s">
        <v>25</v>
      </c>
      <c r="F56">
        <v>1</v>
      </c>
      <c r="G56">
        <v>1</v>
      </c>
      <c r="H56">
        <v>0</v>
      </c>
      <c r="I56">
        <v>3</v>
      </c>
      <c r="J56">
        <v>0.22539999999999999</v>
      </c>
      <c r="K56">
        <v>0.3206</v>
      </c>
      <c r="L56">
        <v>0.45400000000000001</v>
      </c>
      <c r="M56"/>
      <c r="N56"/>
    </row>
    <row r="57" spans="1:14" x14ac:dyDescent="0.25">
      <c r="A57">
        <v>12</v>
      </c>
      <c r="B57" t="s">
        <v>210</v>
      </c>
      <c r="C57" t="s">
        <v>105</v>
      </c>
      <c r="D57" t="s">
        <v>3</v>
      </c>
      <c r="E57" t="s">
        <v>21</v>
      </c>
      <c r="F57">
        <v>1</v>
      </c>
      <c r="G57">
        <v>1</v>
      </c>
      <c r="H57">
        <v>0</v>
      </c>
      <c r="I57">
        <v>3</v>
      </c>
      <c r="J57">
        <v>0.33329999999999999</v>
      </c>
      <c r="K57">
        <v>0.33329999999999999</v>
      </c>
      <c r="L57">
        <v>0.33329999999999999</v>
      </c>
      <c r="M57"/>
      <c r="N57"/>
    </row>
    <row r="58" spans="1:14" x14ac:dyDescent="0.25">
      <c r="A58">
        <v>13</v>
      </c>
      <c r="B58" t="s">
        <v>42</v>
      </c>
      <c r="C58" t="s">
        <v>104</v>
      </c>
      <c r="D58" t="s">
        <v>4</v>
      </c>
      <c r="E58" t="s">
        <v>31</v>
      </c>
      <c r="F58">
        <v>1</v>
      </c>
      <c r="G58">
        <v>1</v>
      </c>
      <c r="H58">
        <v>0</v>
      </c>
      <c r="I58">
        <v>3</v>
      </c>
      <c r="J58">
        <v>0.49049999999999999</v>
      </c>
      <c r="K58">
        <v>0.1976</v>
      </c>
      <c r="L58">
        <v>0.31190000000000001</v>
      </c>
      <c r="M58"/>
      <c r="N58"/>
    </row>
    <row r="59" spans="1:14" x14ac:dyDescent="0.25">
      <c r="A59">
        <v>15</v>
      </c>
      <c r="B59" t="s">
        <v>53</v>
      </c>
      <c r="C59" t="s">
        <v>103</v>
      </c>
      <c r="D59" t="s">
        <v>4</v>
      </c>
      <c r="E59" t="s">
        <v>21</v>
      </c>
      <c r="F59">
        <v>1</v>
      </c>
      <c r="G59">
        <v>1</v>
      </c>
      <c r="H59">
        <v>0</v>
      </c>
      <c r="I59">
        <v>3</v>
      </c>
      <c r="J59">
        <v>0.5</v>
      </c>
      <c r="K59">
        <v>0.25</v>
      </c>
      <c r="L59">
        <v>0.25</v>
      </c>
      <c r="M59"/>
      <c r="N59"/>
    </row>
    <row r="60" spans="1:14" x14ac:dyDescent="0.25">
      <c r="A60">
        <v>16</v>
      </c>
      <c r="B60" t="s">
        <v>36</v>
      </c>
      <c r="C60" t="s">
        <v>111</v>
      </c>
      <c r="D60" t="s">
        <v>3</v>
      </c>
      <c r="E60" t="s">
        <v>37</v>
      </c>
      <c r="F60">
        <v>1</v>
      </c>
      <c r="G60">
        <v>1</v>
      </c>
      <c r="H60">
        <v>0</v>
      </c>
      <c r="I60">
        <v>3</v>
      </c>
      <c r="J60">
        <v>0.5736</v>
      </c>
      <c r="K60">
        <v>0.1399</v>
      </c>
      <c r="L60">
        <v>0.28639999999999999</v>
      </c>
      <c r="M60"/>
      <c r="N60"/>
    </row>
    <row r="61" spans="1:14" x14ac:dyDescent="0.25">
      <c r="A61">
        <v>18</v>
      </c>
      <c r="B61" t="s">
        <v>58</v>
      </c>
      <c r="C61" t="s">
        <v>105</v>
      </c>
      <c r="D61" t="s">
        <v>4</v>
      </c>
      <c r="E61" t="s">
        <v>35</v>
      </c>
      <c r="F61">
        <v>1</v>
      </c>
      <c r="G61">
        <v>1</v>
      </c>
      <c r="H61">
        <v>0</v>
      </c>
      <c r="I61">
        <v>3</v>
      </c>
      <c r="J61">
        <v>0.1181</v>
      </c>
      <c r="K61">
        <v>0.63890000000000002</v>
      </c>
      <c r="L61">
        <v>0.24310000000000001</v>
      </c>
      <c r="M61"/>
      <c r="N61"/>
    </row>
    <row r="62" spans="1:14" x14ac:dyDescent="0.25">
      <c r="A62">
        <v>19</v>
      </c>
      <c r="B62" t="s">
        <v>211</v>
      </c>
      <c r="C62" t="s">
        <v>124</v>
      </c>
      <c r="D62" t="s">
        <v>3</v>
      </c>
      <c r="E62" t="s">
        <v>70</v>
      </c>
      <c r="F62">
        <v>1</v>
      </c>
      <c r="G62">
        <v>1</v>
      </c>
      <c r="H62">
        <v>1</v>
      </c>
      <c r="I62">
        <v>3</v>
      </c>
      <c r="J62">
        <v>0.54849999999999999</v>
      </c>
      <c r="K62">
        <v>0.21060000000000001</v>
      </c>
      <c r="L62">
        <v>0.2409</v>
      </c>
      <c r="M62"/>
      <c r="N62"/>
    </row>
    <row r="63" spans="1:14" x14ac:dyDescent="0.25">
      <c r="A63">
        <v>20</v>
      </c>
      <c r="B63" t="s">
        <v>40</v>
      </c>
      <c r="C63" t="s">
        <v>114</v>
      </c>
      <c r="D63" t="s">
        <v>3</v>
      </c>
      <c r="E63" t="s">
        <v>31</v>
      </c>
      <c r="F63">
        <v>1</v>
      </c>
      <c r="G63">
        <v>1</v>
      </c>
      <c r="H63">
        <v>0</v>
      </c>
      <c r="I63">
        <v>3</v>
      </c>
      <c r="J63">
        <v>0.31190000000000001</v>
      </c>
      <c r="K63">
        <v>0.1976</v>
      </c>
      <c r="L63">
        <v>0.49049999999999999</v>
      </c>
      <c r="M63"/>
      <c r="N63"/>
    </row>
    <row r="64" spans="1:14" x14ac:dyDescent="0.25">
      <c r="A64">
        <v>21</v>
      </c>
      <c r="B64" t="s">
        <v>26</v>
      </c>
      <c r="C64" t="s">
        <v>107</v>
      </c>
      <c r="D64" t="s">
        <v>3</v>
      </c>
      <c r="E64" t="s">
        <v>27</v>
      </c>
      <c r="F64">
        <v>1</v>
      </c>
      <c r="G64">
        <v>1</v>
      </c>
      <c r="H64">
        <v>0</v>
      </c>
      <c r="I64">
        <v>3</v>
      </c>
      <c r="J64">
        <v>0.33379999999999999</v>
      </c>
      <c r="K64">
        <v>0.1416</v>
      </c>
      <c r="L64">
        <v>0.52470000000000006</v>
      </c>
      <c r="M64"/>
      <c r="N64"/>
    </row>
    <row r="65" spans="1:14" x14ac:dyDescent="0.25">
      <c r="A65">
        <v>23</v>
      </c>
      <c r="B65" t="s">
        <v>30</v>
      </c>
      <c r="C65" t="s">
        <v>104</v>
      </c>
      <c r="D65" t="s">
        <v>5</v>
      </c>
      <c r="E65" t="s">
        <v>31</v>
      </c>
      <c r="F65">
        <v>1</v>
      </c>
      <c r="G65">
        <v>1</v>
      </c>
      <c r="H65">
        <v>0</v>
      </c>
      <c r="I65">
        <v>3</v>
      </c>
      <c r="J65">
        <v>0.1976</v>
      </c>
      <c r="K65">
        <v>0.49049999999999999</v>
      </c>
      <c r="L65">
        <v>0.31190000000000001</v>
      </c>
      <c r="M65"/>
      <c r="N65"/>
    </row>
    <row r="66" spans="1:14" x14ac:dyDescent="0.25">
      <c r="A66">
        <v>24</v>
      </c>
      <c r="B66" t="s">
        <v>50</v>
      </c>
      <c r="C66" t="s">
        <v>103</v>
      </c>
      <c r="D66" t="s">
        <v>5</v>
      </c>
      <c r="E66" t="s">
        <v>21</v>
      </c>
      <c r="F66">
        <v>1</v>
      </c>
      <c r="G66">
        <v>1</v>
      </c>
      <c r="H66">
        <v>0</v>
      </c>
      <c r="I66">
        <v>3</v>
      </c>
      <c r="J66">
        <v>0.4</v>
      </c>
      <c r="K66">
        <v>0.4</v>
      </c>
      <c r="L66">
        <v>0.2</v>
      </c>
      <c r="M66"/>
      <c r="N66"/>
    </row>
    <row r="67" spans="1:14" x14ac:dyDescent="0.25">
      <c r="A67">
        <v>25</v>
      </c>
      <c r="B67" t="s">
        <v>212</v>
      </c>
      <c r="C67" t="s">
        <v>105</v>
      </c>
      <c r="D67" t="s">
        <v>5</v>
      </c>
      <c r="E67" t="s">
        <v>59</v>
      </c>
      <c r="F67">
        <v>1</v>
      </c>
      <c r="G67">
        <v>1</v>
      </c>
      <c r="H67">
        <v>0</v>
      </c>
      <c r="I67">
        <v>3</v>
      </c>
      <c r="J67">
        <v>0.36009999999999998</v>
      </c>
      <c r="K67">
        <v>0.12790000000000001</v>
      </c>
      <c r="L67">
        <v>0.51190000000000002</v>
      </c>
      <c r="M67"/>
      <c r="N67"/>
    </row>
    <row r="68" spans="1:14" x14ac:dyDescent="0.25">
      <c r="A68">
        <v>26</v>
      </c>
      <c r="B68" t="s">
        <v>213</v>
      </c>
      <c r="C68" t="s">
        <v>111</v>
      </c>
      <c r="D68" t="s">
        <v>4</v>
      </c>
      <c r="E68" t="s">
        <v>27</v>
      </c>
      <c r="F68">
        <v>1</v>
      </c>
      <c r="G68">
        <v>1</v>
      </c>
      <c r="H68">
        <v>0</v>
      </c>
      <c r="I68">
        <v>3</v>
      </c>
      <c r="J68">
        <v>0.1416</v>
      </c>
      <c r="K68">
        <v>0.33379999999999999</v>
      </c>
      <c r="L68">
        <v>0.52470000000000006</v>
      </c>
      <c r="M68"/>
      <c r="N68"/>
    </row>
    <row r="69" spans="1:14" x14ac:dyDescent="0.25">
      <c r="A69">
        <v>27</v>
      </c>
      <c r="B69" t="s">
        <v>214</v>
      </c>
      <c r="C69" t="s">
        <v>107</v>
      </c>
      <c r="D69" t="s">
        <v>4</v>
      </c>
      <c r="E69" t="s">
        <v>63</v>
      </c>
      <c r="F69">
        <v>1</v>
      </c>
      <c r="G69">
        <v>1</v>
      </c>
      <c r="H69">
        <v>0</v>
      </c>
      <c r="I69">
        <v>3</v>
      </c>
      <c r="J69">
        <v>0.1638</v>
      </c>
      <c r="K69">
        <v>0.53900000000000003</v>
      </c>
      <c r="L69">
        <v>0.29730000000000001</v>
      </c>
      <c r="M69"/>
      <c r="N69"/>
    </row>
    <row r="70" spans="1:14" x14ac:dyDescent="0.25">
      <c r="A70">
        <v>28</v>
      </c>
      <c r="B70" t="s">
        <v>92</v>
      </c>
      <c r="C70" t="s">
        <v>109</v>
      </c>
      <c r="D70" t="s">
        <v>3</v>
      </c>
      <c r="E70" t="s">
        <v>52</v>
      </c>
      <c r="F70">
        <v>1</v>
      </c>
      <c r="G70">
        <v>1</v>
      </c>
      <c r="H70">
        <v>0</v>
      </c>
      <c r="I70">
        <v>3</v>
      </c>
      <c r="J70">
        <v>0.58889999999999998</v>
      </c>
      <c r="K70">
        <v>0.1593</v>
      </c>
      <c r="L70">
        <v>0.25190000000000001</v>
      </c>
      <c r="M70"/>
      <c r="N70"/>
    </row>
    <row r="71" spans="1:14" x14ac:dyDescent="0.25">
      <c r="A71">
        <v>29</v>
      </c>
      <c r="B71" t="s">
        <v>215</v>
      </c>
      <c r="C71" t="s">
        <v>110</v>
      </c>
      <c r="D71" t="s">
        <v>3</v>
      </c>
      <c r="E71" t="s">
        <v>87</v>
      </c>
      <c r="F71">
        <v>1</v>
      </c>
      <c r="G71">
        <v>1</v>
      </c>
      <c r="H71">
        <v>0</v>
      </c>
      <c r="I71">
        <v>3</v>
      </c>
      <c r="J71">
        <v>0.53739999999999999</v>
      </c>
      <c r="K71">
        <v>0.26800000000000002</v>
      </c>
      <c r="L71">
        <v>0.1946</v>
      </c>
      <c r="M71"/>
      <c r="N71"/>
    </row>
    <row r="72" spans="1:14" x14ac:dyDescent="0.25">
      <c r="A72">
        <v>30</v>
      </c>
      <c r="B72" t="s">
        <v>216</v>
      </c>
      <c r="C72" t="s">
        <v>106</v>
      </c>
      <c r="D72" t="s">
        <v>3</v>
      </c>
      <c r="E72" t="s">
        <v>46</v>
      </c>
      <c r="F72">
        <v>1</v>
      </c>
      <c r="G72">
        <v>1</v>
      </c>
      <c r="H72">
        <v>0</v>
      </c>
      <c r="I72">
        <v>3</v>
      </c>
      <c r="J72">
        <v>0.44290000000000002</v>
      </c>
      <c r="K72">
        <v>0.16980000000000001</v>
      </c>
      <c r="L72">
        <v>0.38729999999999998</v>
      </c>
      <c r="M72"/>
      <c r="N72"/>
    </row>
    <row r="73" spans="1:14" x14ac:dyDescent="0.25">
      <c r="A73">
        <v>32</v>
      </c>
      <c r="B73" t="s">
        <v>217</v>
      </c>
      <c r="C73" t="s">
        <v>114</v>
      </c>
      <c r="D73" t="s">
        <v>4</v>
      </c>
      <c r="E73" t="s">
        <v>21</v>
      </c>
      <c r="F73">
        <v>1</v>
      </c>
      <c r="G73">
        <v>1</v>
      </c>
      <c r="H73">
        <v>0</v>
      </c>
      <c r="I73">
        <v>3</v>
      </c>
      <c r="J73">
        <v>0.25</v>
      </c>
      <c r="K73">
        <v>0.5</v>
      </c>
      <c r="L73">
        <v>0.25</v>
      </c>
      <c r="M73"/>
      <c r="N73"/>
    </row>
    <row r="74" spans="1:14" x14ac:dyDescent="0.25">
      <c r="A74">
        <v>33</v>
      </c>
      <c r="B74" t="s">
        <v>34</v>
      </c>
      <c r="C74" t="s">
        <v>104</v>
      </c>
      <c r="D74" t="s">
        <v>6</v>
      </c>
      <c r="E74" t="s">
        <v>21</v>
      </c>
      <c r="F74">
        <v>1</v>
      </c>
      <c r="G74">
        <v>1</v>
      </c>
      <c r="H74">
        <v>0</v>
      </c>
      <c r="I74">
        <v>3</v>
      </c>
      <c r="J74">
        <v>0.4</v>
      </c>
      <c r="K74">
        <v>0.2</v>
      </c>
      <c r="L74">
        <v>0.4</v>
      </c>
      <c r="M74"/>
      <c r="N74"/>
    </row>
    <row r="75" spans="1:14" x14ac:dyDescent="0.25">
      <c r="A75">
        <v>34</v>
      </c>
      <c r="B75" t="s">
        <v>47</v>
      </c>
      <c r="C75" t="s">
        <v>105</v>
      </c>
      <c r="D75" t="s">
        <v>6</v>
      </c>
      <c r="E75" t="s">
        <v>44</v>
      </c>
      <c r="F75">
        <v>1</v>
      </c>
      <c r="G75">
        <v>1</v>
      </c>
      <c r="H75">
        <v>0</v>
      </c>
      <c r="I75">
        <v>3</v>
      </c>
      <c r="J75">
        <v>0.35</v>
      </c>
      <c r="K75">
        <v>0.17219999999999999</v>
      </c>
      <c r="L75">
        <v>0.4778</v>
      </c>
      <c r="M75"/>
      <c r="N75"/>
    </row>
    <row r="76" spans="1:14" x14ac:dyDescent="0.25">
      <c r="A76">
        <v>35</v>
      </c>
      <c r="B76" t="s">
        <v>218</v>
      </c>
      <c r="C76" t="s">
        <v>124</v>
      </c>
      <c r="D76" t="s">
        <v>4</v>
      </c>
      <c r="E76" t="s">
        <v>21</v>
      </c>
      <c r="F76">
        <v>1</v>
      </c>
      <c r="G76">
        <v>1</v>
      </c>
      <c r="H76">
        <v>0</v>
      </c>
      <c r="I76">
        <v>3</v>
      </c>
      <c r="J76">
        <v>0.6</v>
      </c>
      <c r="K76">
        <v>0.2</v>
      </c>
      <c r="L76">
        <v>0.2</v>
      </c>
      <c r="M76"/>
      <c r="N76"/>
    </row>
    <row r="77" spans="1:14" x14ac:dyDescent="0.25">
      <c r="A77">
        <v>36</v>
      </c>
      <c r="B77" t="s">
        <v>45</v>
      </c>
      <c r="C77" t="s">
        <v>111</v>
      </c>
      <c r="D77" t="s">
        <v>5</v>
      </c>
      <c r="E77" t="s">
        <v>22</v>
      </c>
      <c r="F77">
        <v>1</v>
      </c>
      <c r="G77">
        <v>1</v>
      </c>
      <c r="H77">
        <v>0</v>
      </c>
      <c r="I77">
        <v>3</v>
      </c>
      <c r="J77">
        <v>0.13350000000000001</v>
      </c>
      <c r="K77">
        <v>0.2114</v>
      </c>
      <c r="L77">
        <v>0.65510000000000002</v>
      </c>
      <c r="M77"/>
      <c r="N77"/>
    </row>
    <row r="78" spans="1:14" x14ac:dyDescent="0.25">
      <c r="A78">
        <v>37</v>
      </c>
      <c r="B78" t="s">
        <v>89</v>
      </c>
      <c r="C78" t="s">
        <v>103</v>
      </c>
      <c r="D78" t="s">
        <v>6</v>
      </c>
      <c r="E78" t="s">
        <v>90</v>
      </c>
      <c r="F78">
        <v>1</v>
      </c>
      <c r="G78">
        <v>1</v>
      </c>
      <c r="H78">
        <v>0</v>
      </c>
      <c r="I78">
        <v>3</v>
      </c>
      <c r="J78">
        <v>0.48149999999999998</v>
      </c>
      <c r="K78">
        <v>0.31480000000000002</v>
      </c>
      <c r="L78">
        <v>0.20369999999999999</v>
      </c>
      <c r="M78"/>
      <c r="N78"/>
    </row>
    <row r="79" spans="1:14" x14ac:dyDescent="0.25">
      <c r="A79">
        <v>39</v>
      </c>
      <c r="B79" t="s">
        <v>216</v>
      </c>
      <c r="C79" t="s">
        <v>113</v>
      </c>
      <c r="D79" t="s">
        <v>3</v>
      </c>
      <c r="E79" t="s">
        <v>46</v>
      </c>
      <c r="F79">
        <v>1</v>
      </c>
      <c r="G79">
        <v>1</v>
      </c>
      <c r="H79">
        <v>0</v>
      </c>
      <c r="I79">
        <v>3</v>
      </c>
      <c r="J79">
        <v>0.44290000000000002</v>
      </c>
      <c r="K79">
        <v>0.16980000000000001</v>
      </c>
      <c r="L79">
        <v>0.38729999999999998</v>
      </c>
      <c r="M79"/>
      <c r="N79"/>
    </row>
    <row r="80" spans="1:14" x14ac:dyDescent="0.25">
      <c r="A80">
        <v>41</v>
      </c>
      <c r="B80" t="s">
        <v>86</v>
      </c>
      <c r="C80" t="s">
        <v>107</v>
      </c>
      <c r="D80" t="s">
        <v>5</v>
      </c>
      <c r="E80" t="s">
        <v>52</v>
      </c>
      <c r="F80">
        <v>1</v>
      </c>
      <c r="G80">
        <v>1</v>
      </c>
      <c r="H80">
        <v>0</v>
      </c>
      <c r="I80">
        <v>3</v>
      </c>
      <c r="J80">
        <v>0.1593</v>
      </c>
      <c r="K80">
        <v>0.58889999999999998</v>
      </c>
      <c r="L80">
        <v>0.25190000000000001</v>
      </c>
      <c r="M80"/>
      <c r="N80"/>
    </row>
    <row r="81" spans="1:14" x14ac:dyDescent="0.25">
      <c r="A81">
        <v>42</v>
      </c>
      <c r="B81" t="s">
        <v>219</v>
      </c>
      <c r="C81" t="s">
        <v>111</v>
      </c>
      <c r="D81" t="s">
        <v>6</v>
      </c>
      <c r="E81" t="s">
        <v>49</v>
      </c>
      <c r="F81">
        <v>1</v>
      </c>
      <c r="G81">
        <v>1</v>
      </c>
      <c r="H81">
        <v>0</v>
      </c>
      <c r="I81">
        <v>3</v>
      </c>
      <c r="J81">
        <v>0.26719999999999999</v>
      </c>
      <c r="K81">
        <v>0.1085</v>
      </c>
      <c r="L81">
        <v>0.62429999999999997</v>
      </c>
      <c r="M81"/>
      <c r="N81"/>
    </row>
    <row r="82" spans="1:14" x14ac:dyDescent="0.25">
      <c r="A82">
        <v>43</v>
      </c>
      <c r="B82" t="s">
        <v>50</v>
      </c>
      <c r="C82" t="s">
        <v>104</v>
      </c>
      <c r="D82" t="s">
        <v>7</v>
      </c>
      <c r="E82" t="s">
        <v>21</v>
      </c>
      <c r="F82">
        <v>1</v>
      </c>
      <c r="G82">
        <v>1</v>
      </c>
      <c r="H82">
        <v>0</v>
      </c>
      <c r="I82">
        <v>3</v>
      </c>
      <c r="J82">
        <v>0.4</v>
      </c>
      <c r="K82">
        <v>0.4</v>
      </c>
      <c r="L82">
        <v>0.2</v>
      </c>
      <c r="M82"/>
      <c r="N82"/>
    </row>
    <row r="83" spans="1:14" x14ac:dyDescent="0.25">
      <c r="A83">
        <v>44</v>
      </c>
      <c r="B83" t="s">
        <v>220</v>
      </c>
      <c r="C83" t="s">
        <v>105</v>
      </c>
      <c r="D83" t="s">
        <v>7</v>
      </c>
      <c r="E83" t="s">
        <v>70</v>
      </c>
      <c r="F83">
        <v>1</v>
      </c>
      <c r="G83">
        <v>1</v>
      </c>
      <c r="H83">
        <v>1</v>
      </c>
      <c r="I83">
        <v>3</v>
      </c>
      <c r="J83">
        <v>0.2409</v>
      </c>
      <c r="K83">
        <v>0.21060000000000001</v>
      </c>
      <c r="L83">
        <v>0.54849999999999999</v>
      </c>
      <c r="M83"/>
      <c r="N83"/>
    </row>
    <row r="84" spans="1:14" x14ac:dyDescent="0.25">
      <c r="A84">
        <v>45</v>
      </c>
      <c r="B84" t="s">
        <v>79</v>
      </c>
      <c r="C84" t="s">
        <v>124</v>
      </c>
      <c r="D84" t="s">
        <v>5</v>
      </c>
      <c r="E84" t="s">
        <v>25</v>
      </c>
      <c r="F84">
        <v>1</v>
      </c>
      <c r="G84">
        <v>1</v>
      </c>
      <c r="H84">
        <v>0</v>
      </c>
      <c r="I84">
        <v>3</v>
      </c>
      <c r="J84">
        <v>0.3206</v>
      </c>
      <c r="K84">
        <v>0.22539999999999999</v>
      </c>
      <c r="L84">
        <v>0.45400000000000001</v>
      </c>
      <c r="M84"/>
      <c r="N84"/>
    </row>
    <row r="85" spans="1:14" x14ac:dyDescent="0.25">
      <c r="A85">
        <v>46</v>
      </c>
      <c r="B85" t="s">
        <v>81</v>
      </c>
      <c r="C85" t="s">
        <v>109</v>
      </c>
      <c r="D85" t="s">
        <v>4</v>
      </c>
      <c r="E85" t="s">
        <v>37</v>
      </c>
      <c r="F85">
        <v>1</v>
      </c>
      <c r="G85">
        <v>1</v>
      </c>
      <c r="H85">
        <v>0</v>
      </c>
      <c r="I85">
        <v>3</v>
      </c>
      <c r="J85">
        <v>0.28639999999999999</v>
      </c>
      <c r="K85">
        <v>0.5736</v>
      </c>
      <c r="L85">
        <v>0.1399</v>
      </c>
      <c r="M85"/>
      <c r="N85"/>
    </row>
    <row r="86" spans="1:14" x14ac:dyDescent="0.25">
      <c r="A86">
        <v>47</v>
      </c>
      <c r="B86" t="s">
        <v>221</v>
      </c>
      <c r="C86" t="s">
        <v>106</v>
      </c>
      <c r="D86" t="s">
        <v>4</v>
      </c>
      <c r="E86" t="s">
        <v>25</v>
      </c>
      <c r="F86">
        <v>1</v>
      </c>
      <c r="G86">
        <v>1</v>
      </c>
      <c r="H86">
        <v>0</v>
      </c>
      <c r="I86">
        <v>3</v>
      </c>
      <c r="J86">
        <v>0.45400000000000001</v>
      </c>
      <c r="K86">
        <v>0.22539999999999999</v>
      </c>
      <c r="L86">
        <v>0.3206</v>
      </c>
      <c r="M86"/>
      <c r="N86"/>
    </row>
    <row r="87" spans="1:14" x14ac:dyDescent="0.25">
      <c r="A87">
        <v>48</v>
      </c>
      <c r="B87" t="s">
        <v>222</v>
      </c>
      <c r="C87" t="s">
        <v>110</v>
      </c>
      <c r="D87" t="s">
        <v>4</v>
      </c>
      <c r="E87" t="s">
        <v>313</v>
      </c>
      <c r="F87">
        <v>1</v>
      </c>
      <c r="G87">
        <v>1</v>
      </c>
      <c r="H87">
        <v>0</v>
      </c>
      <c r="I87">
        <v>3</v>
      </c>
      <c r="J87">
        <v>0.32019999999999998</v>
      </c>
      <c r="K87">
        <v>0.55710000000000004</v>
      </c>
      <c r="L87">
        <v>0.1226</v>
      </c>
      <c r="M87"/>
      <c r="N87"/>
    </row>
    <row r="88" spans="1:14" x14ac:dyDescent="0.25">
      <c r="A88">
        <v>49</v>
      </c>
      <c r="B88" t="s">
        <v>50</v>
      </c>
      <c r="C88" t="s">
        <v>112</v>
      </c>
      <c r="D88" t="s">
        <v>3</v>
      </c>
      <c r="E88" t="s">
        <v>21</v>
      </c>
      <c r="F88">
        <v>1</v>
      </c>
      <c r="G88">
        <v>1</v>
      </c>
      <c r="H88">
        <v>0</v>
      </c>
      <c r="I88">
        <v>3</v>
      </c>
      <c r="J88">
        <v>0.4</v>
      </c>
      <c r="K88">
        <v>0.4</v>
      </c>
      <c r="L88">
        <v>0.2</v>
      </c>
      <c r="M88"/>
      <c r="N88"/>
    </row>
    <row r="89" spans="1:14" x14ac:dyDescent="0.25">
      <c r="A89">
        <v>50</v>
      </c>
      <c r="B89" t="s">
        <v>32</v>
      </c>
      <c r="C89" t="s">
        <v>103</v>
      </c>
      <c r="D89" t="s">
        <v>7</v>
      </c>
      <c r="E89" t="s">
        <v>21</v>
      </c>
      <c r="F89">
        <v>1</v>
      </c>
      <c r="G89">
        <v>1</v>
      </c>
      <c r="H89">
        <v>0</v>
      </c>
      <c r="I89">
        <v>3</v>
      </c>
      <c r="J89">
        <v>0.2</v>
      </c>
      <c r="K89">
        <v>0.2</v>
      </c>
      <c r="L89">
        <v>0.6</v>
      </c>
      <c r="M89"/>
      <c r="N89"/>
    </row>
    <row r="90" spans="1:14" x14ac:dyDescent="0.25">
      <c r="A90">
        <v>51</v>
      </c>
      <c r="B90" t="s">
        <v>214</v>
      </c>
      <c r="C90" t="s">
        <v>111</v>
      </c>
      <c r="D90" t="s">
        <v>7</v>
      </c>
      <c r="E90" t="s">
        <v>63</v>
      </c>
      <c r="F90">
        <v>1</v>
      </c>
      <c r="G90">
        <v>1</v>
      </c>
      <c r="H90">
        <v>0</v>
      </c>
      <c r="I90">
        <v>3</v>
      </c>
      <c r="J90">
        <v>0.1638</v>
      </c>
      <c r="K90">
        <v>0.53900000000000003</v>
      </c>
      <c r="L90">
        <v>0.29730000000000001</v>
      </c>
      <c r="M90"/>
      <c r="N90"/>
    </row>
    <row r="91" spans="1:14" x14ac:dyDescent="0.25">
      <c r="A91">
        <v>52</v>
      </c>
      <c r="B91" t="s">
        <v>78</v>
      </c>
      <c r="C91" t="s">
        <v>116</v>
      </c>
      <c r="D91" t="s">
        <v>3</v>
      </c>
      <c r="E91" t="s">
        <v>37</v>
      </c>
      <c r="F91">
        <v>1</v>
      </c>
      <c r="G91">
        <v>1</v>
      </c>
      <c r="H91">
        <v>0</v>
      </c>
      <c r="I91">
        <v>3</v>
      </c>
      <c r="J91">
        <v>0.5736</v>
      </c>
      <c r="K91">
        <v>0.28639999999999999</v>
      </c>
      <c r="L91">
        <v>0.1399</v>
      </c>
      <c r="M91"/>
      <c r="N91"/>
    </row>
    <row r="92" spans="1:14" x14ac:dyDescent="0.25">
      <c r="A92">
        <v>53</v>
      </c>
      <c r="B92" t="s">
        <v>223</v>
      </c>
      <c r="C92" t="s">
        <v>114</v>
      </c>
      <c r="D92" t="s">
        <v>5</v>
      </c>
      <c r="E92" t="s">
        <v>67</v>
      </c>
      <c r="F92">
        <v>0</v>
      </c>
      <c r="G92">
        <v>1</v>
      </c>
      <c r="H92">
        <v>1</v>
      </c>
      <c r="I92">
        <v>3</v>
      </c>
      <c r="J92">
        <v>0.3286</v>
      </c>
      <c r="K92">
        <v>0.26429999999999998</v>
      </c>
      <c r="L92">
        <v>0.40710000000000002</v>
      </c>
      <c r="M92"/>
      <c r="N92"/>
    </row>
    <row r="93" spans="1:14" x14ac:dyDescent="0.25">
      <c r="A93">
        <v>54</v>
      </c>
      <c r="B93" t="s">
        <v>29</v>
      </c>
      <c r="C93" t="s">
        <v>124</v>
      </c>
      <c r="D93" t="s">
        <v>6</v>
      </c>
      <c r="E93" t="s">
        <v>21</v>
      </c>
      <c r="F93">
        <v>1</v>
      </c>
      <c r="G93">
        <v>1</v>
      </c>
      <c r="H93">
        <v>0</v>
      </c>
      <c r="I93">
        <v>3</v>
      </c>
      <c r="J93">
        <v>0.33329999999999999</v>
      </c>
      <c r="K93">
        <v>0.33329999999999999</v>
      </c>
      <c r="L93">
        <v>0.33329999999999999</v>
      </c>
      <c r="M93"/>
      <c r="N93"/>
    </row>
    <row r="94" spans="1:14" x14ac:dyDescent="0.25">
      <c r="A94">
        <v>55</v>
      </c>
      <c r="B94" t="s">
        <v>30</v>
      </c>
      <c r="C94" t="s">
        <v>113</v>
      </c>
      <c r="D94" t="s">
        <v>4</v>
      </c>
      <c r="E94" t="s">
        <v>31</v>
      </c>
      <c r="F94">
        <v>1</v>
      </c>
      <c r="G94">
        <v>1</v>
      </c>
      <c r="H94">
        <v>0</v>
      </c>
      <c r="I94">
        <v>3</v>
      </c>
      <c r="J94">
        <v>0.1976</v>
      </c>
      <c r="K94">
        <v>0.49049999999999999</v>
      </c>
      <c r="L94">
        <v>0.31190000000000001</v>
      </c>
      <c r="M94"/>
      <c r="N94"/>
    </row>
    <row r="95" spans="1:14" x14ac:dyDescent="0.25">
      <c r="A95">
        <v>56</v>
      </c>
      <c r="B95" t="s">
        <v>32</v>
      </c>
      <c r="C95" t="s">
        <v>120</v>
      </c>
      <c r="D95" t="s">
        <v>3</v>
      </c>
      <c r="E95" t="s">
        <v>21</v>
      </c>
      <c r="F95">
        <v>1</v>
      </c>
      <c r="G95">
        <v>1</v>
      </c>
      <c r="H95">
        <v>1</v>
      </c>
      <c r="I95">
        <v>3</v>
      </c>
      <c r="J95">
        <v>0.2</v>
      </c>
      <c r="K95">
        <v>0.2</v>
      </c>
      <c r="L95">
        <v>0.6</v>
      </c>
      <c r="M95"/>
      <c r="N95"/>
    </row>
    <row r="96" spans="1:14" x14ac:dyDescent="0.25">
      <c r="A96">
        <v>57</v>
      </c>
      <c r="B96" t="s">
        <v>53</v>
      </c>
      <c r="C96" t="s">
        <v>107</v>
      </c>
      <c r="D96" t="s">
        <v>6</v>
      </c>
      <c r="E96" t="s">
        <v>21</v>
      </c>
      <c r="F96">
        <v>1</v>
      </c>
      <c r="G96">
        <v>1</v>
      </c>
      <c r="H96">
        <v>1</v>
      </c>
      <c r="I96">
        <v>3</v>
      </c>
      <c r="J96">
        <v>0.5</v>
      </c>
      <c r="K96">
        <v>0.25</v>
      </c>
      <c r="L96">
        <v>0.25</v>
      </c>
      <c r="M96"/>
      <c r="N96"/>
    </row>
    <row r="97" spans="1:14" x14ac:dyDescent="0.25">
      <c r="A97">
        <v>58</v>
      </c>
      <c r="B97" t="s">
        <v>42</v>
      </c>
      <c r="C97" t="s">
        <v>114</v>
      </c>
      <c r="D97" t="s">
        <v>6</v>
      </c>
      <c r="E97" t="s">
        <v>31</v>
      </c>
      <c r="F97">
        <v>1</v>
      </c>
      <c r="G97">
        <v>1</v>
      </c>
      <c r="H97">
        <v>0</v>
      </c>
      <c r="I97">
        <v>3</v>
      </c>
      <c r="J97">
        <v>0.49049999999999999</v>
      </c>
      <c r="K97">
        <v>0.1976</v>
      </c>
      <c r="L97">
        <v>0.31190000000000001</v>
      </c>
      <c r="M97"/>
      <c r="N97"/>
    </row>
    <row r="98" spans="1:14" x14ac:dyDescent="0.25">
      <c r="A98">
        <v>59</v>
      </c>
      <c r="B98" t="s">
        <v>224</v>
      </c>
      <c r="C98" t="s">
        <v>110</v>
      </c>
      <c r="D98" t="s">
        <v>5</v>
      </c>
      <c r="E98" t="s">
        <v>37</v>
      </c>
      <c r="F98">
        <v>1</v>
      </c>
      <c r="G98">
        <v>1</v>
      </c>
      <c r="H98">
        <v>0</v>
      </c>
      <c r="I98">
        <v>3</v>
      </c>
      <c r="J98">
        <v>0.1399</v>
      </c>
      <c r="K98">
        <v>0.28639999999999999</v>
      </c>
      <c r="L98">
        <v>0.5736</v>
      </c>
      <c r="M98"/>
      <c r="N98"/>
    </row>
    <row r="99" spans="1:14" x14ac:dyDescent="0.25">
      <c r="A99">
        <v>60</v>
      </c>
      <c r="B99" t="s">
        <v>75</v>
      </c>
      <c r="C99" t="s">
        <v>109</v>
      </c>
      <c r="D99" t="s">
        <v>5</v>
      </c>
      <c r="E99" t="s">
        <v>76</v>
      </c>
      <c r="F99">
        <v>1</v>
      </c>
      <c r="G99">
        <v>1</v>
      </c>
      <c r="H99">
        <v>0</v>
      </c>
      <c r="I99">
        <v>3</v>
      </c>
      <c r="J99">
        <v>0.60340000000000005</v>
      </c>
      <c r="K99">
        <v>0.25800000000000001</v>
      </c>
      <c r="L99">
        <v>0.1386</v>
      </c>
      <c r="M99"/>
      <c r="N99"/>
    </row>
    <row r="100" spans="1:14" x14ac:dyDescent="0.25">
      <c r="A100">
        <v>61</v>
      </c>
      <c r="B100" t="s">
        <v>225</v>
      </c>
      <c r="C100" t="s">
        <v>113</v>
      </c>
      <c r="D100" t="s">
        <v>5</v>
      </c>
      <c r="E100" t="s">
        <v>83</v>
      </c>
      <c r="F100">
        <v>1</v>
      </c>
      <c r="G100">
        <v>1</v>
      </c>
      <c r="H100">
        <v>0</v>
      </c>
      <c r="I100">
        <v>3</v>
      </c>
      <c r="J100">
        <v>0.62319999999999998</v>
      </c>
      <c r="K100">
        <v>0.23949999999999999</v>
      </c>
      <c r="L100">
        <v>0.13730000000000001</v>
      </c>
      <c r="M100"/>
      <c r="N100"/>
    </row>
    <row r="101" spans="1:14" x14ac:dyDescent="0.25">
      <c r="A101">
        <v>62</v>
      </c>
      <c r="B101" t="s">
        <v>217</v>
      </c>
      <c r="C101" t="s">
        <v>112</v>
      </c>
      <c r="D101" t="s">
        <v>4</v>
      </c>
      <c r="E101" t="s">
        <v>21</v>
      </c>
      <c r="F101">
        <v>1</v>
      </c>
      <c r="G101">
        <v>1</v>
      </c>
      <c r="H101">
        <v>0</v>
      </c>
      <c r="I101">
        <v>3</v>
      </c>
      <c r="J101">
        <v>0.25</v>
      </c>
      <c r="K101">
        <v>0.5</v>
      </c>
      <c r="L101">
        <v>0.25</v>
      </c>
      <c r="M101"/>
      <c r="N101"/>
    </row>
    <row r="102" spans="1:14" x14ac:dyDescent="0.25">
      <c r="A102">
        <v>63</v>
      </c>
      <c r="B102" t="s">
        <v>226</v>
      </c>
      <c r="C102" t="s">
        <v>108</v>
      </c>
      <c r="D102" t="s">
        <v>3</v>
      </c>
      <c r="E102" t="s">
        <v>37</v>
      </c>
      <c r="F102">
        <v>1</v>
      </c>
      <c r="G102">
        <v>1</v>
      </c>
      <c r="H102">
        <v>0</v>
      </c>
      <c r="I102">
        <v>3</v>
      </c>
      <c r="J102">
        <v>0.28639999999999999</v>
      </c>
      <c r="K102">
        <v>0.1399</v>
      </c>
      <c r="L102">
        <v>0.5736</v>
      </c>
      <c r="M102"/>
      <c r="N102"/>
    </row>
    <row r="103" spans="1:14" x14ac:dyDescent="0.25">
      <c r="A103">
        <v>64</v>
      </c>
      <c r="B103" t="s">
        <v>66</v>
      </c>
      <c r="C103" t="s">
        <v>124</v>
      </c>
      <c r="D103" t="s">
        <v>7</v>
      </c>
      <c r="E103" t="s">
        <v>37</v>
      </c>
      <c r="F103">
        <v>1</v>
      </c>
      <c r="G103">
        <v>1</v>
      </c>
      <c r="H103">
        <v>0</v>
      </c>
      <c r="I103">
        <v>3</v>
      </c>
      <c r="J103">
        <v>0.1399</v>
      </c>
      <c r="K103">
        <v>0.5736</v>
      </c>
      <c r="L103">
        <v>0.28639999999999999</v>
      </c>
      <c r="M103"/>
      <c r="N103"/>
    </row>
    <row r="104" spans="1:14" x14ac:dyDescent="0.25">
      <c r="A104">
        <v>65</v>
      </c>
      <c r="B104" t="s">
        <v>213</v>
      </c>
      <c r="C104" t="s">
        <v>107</v>
      </c>
      <c r="D104" t="s">
        <v>7</v>
      </c>
      <c r="E104" t="s">
        <v>27</v>
      </c>
      <c r="F104">
        <v>1</v>
      </c>
      <c r="G104">
        <v>1</v>
      </c>
      <c r="H104">
        <v>0</v>
      </c>
      <c r="I104">
        <v>3</v>
      </c>
      <c r="J104">
        <v>0.1416</v>
      </c>
      <c r="K104">
        <v>0.33379999999999999</v>
      </c>
      <c r="L104">
        <v>0.52470000000000006</v>
      </c>
      <c r="M104"/>
      <c r="N104"/>
    </row>
    <row r="105" spans="1:14" x14ac:dyDescent="0.25">
      <c r="A105">
        <v>66</v>
      </c>
      <c r="B105" t="s">
        <v>30</v>
      </c>
      <c r="C105" t="s">
        <v>120</v>
      </c>
      <c r="D105" t="s">
        <v>4</v>
      </c>
      <c r="E105" t="s">
        <v>31</v>
      </c>
      <c r="F105">
        <v>1</v>
      </c>
      <c r="G105">
        <v>1</v>
      </c>
      <c r="H105">
        <v>1</v>
      </c>
      <c r="I105">
        <v>3</v>
      </c>
      <c r="J105">
        <v>0.1976</v>
      </c>
      <c r="K105">
        <v>0.49049999999999999</v>
      </c>
      <c r="L105">
        <v>0.31190000000000001</v>
      </c>
      <c r="M105"/>
      <c r="N105"/>
    </row>
    <row r="106" spans="1:14" x14ac:dyDescent="0.25">
      <c r="A106">
        <v>68</v>
      </c>
      <c r="B106" t="s">
        <v>62</v>
      </c>
      <c r="C106" t="s">
        <v>113</v>
      </c>
      <c r="D106" t="s">
        <v>6</v>
      </c>
      <c r="E106" t="s">
        <v>63</v>
      </c>
      <c r="F106">
        <v>1</v>
      </c>
      <c r="G106">
        <v>1</v>
      </c>
      <c r="H106">
        <v>0</v>
      </c>
      <c r="I106">
        <v>3</v>
      </c>
      <c r="J106">
        <v>0.53900000000000003</v>
      </c>
      <c r="K106">
        <v>0.1638</v>
      </c>
      <c r="L106">
        <v>0.29730000000000001</v>
      </c>
      <c r="M106"/>
      <c r="N106"/>
    </row>
    <row r="107" spans="1:14" x14ac:dyDescent="0.25">
      <c r="A107">
        <v>69</v>
      </c>
      <c r="B107" t="s">
        <v>209</v>
      </c>
      <c r="C107" t="s">
        <v>114</v>
      </c>
      <c r="D107" t="s">
        <v>7</v>
      </c>
      <c r="E107" t="s">
        <v>23</v>
      </c>
      <c r="F107">
        <v>1</v>
      </c>
      <c r="G107">
        <v>1</v>
      </c>
      <c r="H107">
        <v>0</v>
      </c>
      <c r="I107">
        <v>3</v>
      </c>
      <c r="J107">
        <v>0.32779999999999998</v>
      </c>
      <c r="K107">
        <v>0.41110000000000002</v>
      </c>
      <c r="L107">
        <v>0.2611</v>
      </c>
      <c r="M107"/>
      <c r="N107"/>
    </row>
    <row r="108" spans="1:14" x14ac:dyDescent="0.25">
      <c r="A108">
        <v>70</v>
      </c>
      <c r="B108" t="s">
        <v>227</v>
      </c>
      <c r="C108" t="s">
        <v>116</v>
      </c>
      <c r="D108" t="s">
        <v>4</v>
      </c>
      <c r="E108" t="s">
        <v>44</v>
      </c>
      <c r="F108">
        <v>1</v>
      </c>
      <c r="G108">
        <v>1</v>
      </c>
      <c r="H108">
        <v>1</v>
      </c>
      <c r="I108">
        <v>3</v>
      </c>
      <c r="J108">
        <v>0.4778</v>
      </c>
      <c r="K108">
        <v>0.35</v>
      </c>
      <c r="L108">
        <v>0.17219999999999999</v>
      </c>
      <c r="M108"/>
      <c r="N108"/>
    </row>
    <row r="109" spans="1:14" x14ac:dyDescent="0.25">
      <c r="A109">
        <v>71</v>
      </c>
      <c r="B109" t="s">
        <v>92</v>
      </c>
      <c r="C109" t="s">
        <v>110</v>
      </c>
      <c r="D109" t="s">
        <v>6</v>
      </c>
      <c r="E109" t="s">
        <v>52</v>
      </c>
      <c r="F109">
        <v>1</v>
      </c>
      <c r="G109">
        <v>1</v>
      </c>
      <c r="H109">
        <v>0</v>
      </c>
      <c r="I109">
        <v>3</v>
      </c>
      <c r="J109">
        <v>0.58889999999999998</v>
      </c>
      <c r="K109">
        <v>0.1593</v>
      </c>
      <c r="L109">
        <v>0.25190000000000001</v>
      </c>
      <c r="M109"/>
      <c r="N109"/>
    </row>
    <row r="110" spans="1:14" x14ac:dyDescent="0.25">
      <c r="A110">
        <v>74</v>
      </c>
      <c r="B110" t="s">
        <v>209</v>
      </c>
      <c r="C110" t="s">
        <v>113</v>
      </c>
      <c r="D110" t="s">
        <v>7</v>
      </c>
      <c r="E110" t="s">
        <v>23</v>
      </c>
      <c r="F110">
        <v>1</v>
      </c>
      <c r="G110">
        <v>1</v>
      </c>
      <c r="H110">
        <v>0</v>
      </c>
      <c r="I110">
        <v>3</v>
      </c>
      <c r="J110">
        <v>0.32779999999999998</v>
      </c>
      <c r="K110">
        <v>0.41110000000000002</v>
      </c>
      <c r="L110">
        <v>0.2611</v>
      </c>
      <c r="M110"/>
      <c r="N110"/>
    </row>
    <row r="111" spans="1:14" x14ac:dyDescent="0.25">
      <c r="A111">
        <v>75</v>
      </c>
      <c r="B111" t="s">
        <v>33</v>
      </c>
      <c r="C111" t="s">
        <v>112</v>
      </c>
      <c r="D111" t="s">
        <v>5</v>
      </c>
      <c r="E111" t="s">
        <v>21</v>
      </c>
      <c r="F111">
        <v>1</v>
      </c>
      <c r="G111">
        <v>1</v>
      </c>
      <c r="H111">
        <v>0</v>
      </c>
      <c r="I111">
        <v>3</v>
      </c>
      <c r="J111">
        <v>0.25</v>
      </c>
      <c r="K111">
        <v>0.25</v>
      </c>
      <c r="L111">
        <v>0.5</v>
      </c>
      <c r="M111"/>
      <c r="N111"/>
    </row>
    <row r="112" spans="1:14" x14ac:dyDescent="0.25">
      <c r="A112">
        <v>76</v>
      </c>
      <c r="B112" t="s">
        <v>227</v>
      </c>
      <c r="C112" t="s">
        <v>109</v>
      </c>
      <c r="D112" t="s">
        <v>6</v>
      </c>
      <c r="E112" t="s">
        <v>44</v>
      </c>
      <c r="F112">
        <v>1</v>
      </c>
      <c r="G112">
        <v>1</v>
      </c>
      <c r="H112">
        <v>0</v>
      </c>
      <c r="I112">
        <v>3</v>
      </c>
      <c r="J112">
        <v>0.4778</v>
      </c>
      <c r="K112">
        <v>0.35</v>
      </c>
      <c r="L112">
        <v>0.17219999999999999</v>
      </c>
      <c r="M112"/>
      <c r="N112"/>
    </row>
    <row r="113" spans="1:14" x14ac:dyDescent="0.25">
      <c r="A113">
        <v>77</v>
      </c>
      <c r="B113" t="s">
        <v>228</v>
      </c>
      <c r="C113" t="s">
        <v>120</v>
      </c>
      <c r="D113" t="s">
        <v>5</v>
      </c>
      <c r="E113" t="s">
        <v>314</v>
      </c>
      <c r="F113">
        <v>1</v>
      </c>
      <c r="G113">
        <v>1</v>
      </c>
      <c r="H113">
        <v>0</v>
      </c>
      <c r="I113">
        <v>3</v>
      </c>
      <c r="J113">
        <v>0.4577</v>
      </c>
      <c r="K113">
        <v>0.41599999999999998</v>
      </c>
      <c r="L113">
        <v>0.1263</v>
      </c>
      <c r="M113"/>
      <c r="N113"/>
    </row>
    <row r="114" spans="1:14" x14ac:dyDescent="0.25">
      <c r="A114">
        <v>78</v>
      </c>
      <c r="B114" t="s">
        <v>29</v>
      </c>
      <c r="C114" t="s">
        <v>112</v>
      </c>
      <c r="D114" t="s">
        <v>6</v>
      </c>
      <c r="E114" t="s">
        <v>21</v>
      </c>
      <c r="F114">
        <v>1</v>
      </c>
      <c r="G114">
        <v>1</v>
      </c>
      <c r="H114">
        <v>0</v>
      </c>
      <c r="I114">
        <v>3</v>
      </c>
      <c r="J114">
        <v>0.33329999999999999</v>
      </c>
      <c r="K114">
        <v>0.33329999999999999</v>
      </c>
      <c r="L114">
        <v>0.33329999999999999</v>
      </c>
      <c r="M114"/>
      <c r="N114"/>
    </row>
    <row r="115" spans="1:14" x14ac:dyDescent="0.25">
      <c r="A115">
        <v>79</v>
      </c>
      <c r="B115" t="s">
        <v>229</v>
      </c>
      <c r="C115" t="s">
        <v>106</v>
      </c>
      <c r="D115" t="s">
        <v>5</v>
      </c>
      <c r="E115" t="s">
        <v>21</v>
      </c>
      <c r="F115">
        <v>1</v>
      </c>
      <c r="G115">
        <v>1</v>
      </c>
      <c r="H115">
        <v>0</v>
      </c>
      <c r="I115">
        <v>3</v>
      </c>
      <c r="J115">
        <v>0.42859999999999998</v>
      </c>
      <c r="K115">
        <v>0.42859999999999998</v>
      </c>
      <c r="L115">
        <v>0.1429</v>
      </c>
      <c r="M115"/>
      <c r="N115"/>
    </row>
    <row r="116" spans="1:14" x14ac:dyDescent="0.25">
      <c r="A116">
        <v>81</v>
      </c>
      <c r="B116" t="s">
        <v>88</v>
      </c>
      <c r="C116" t="s">
        <v>108</v>
      </c>
      <c r="D116" t="s">
        <v>4</v>
      </c>
      <c r="E116" t="s">
        <v>21</v>
      </c>
      <c r="F116">
        <v>1</v>
      </c>
      <c r="G116">
        <v>1</v>
      </c>
      <c r="H116">
        <v>0</v>
      </c>
      <c r="I116">
        <v>3</v>
      </c>
      <c r="J116">
        <v>0.2</v>
      </c>
      <c r="K116">
        <v>0.4</v>
      </c>
      <c r="L116">
        <v>0.4</v>
      </c>
      <c r="M116"/>
      <c r="N116"/>
    </row>
    <row r="117" spans="1:14" x14ac:dyDescent="0.25">
      <c r="A117">
        <v>82</v>
      </c>
      <c r="B117" t="s">
        <v>230</v>
      </c>
      <c r="C117" t="s">
        <v>110</v>
      </c>
      <c r="D117" t="s">
        <v>7</v>
      </c>
      <c r="E117" t="s">
        <v>27</v>
      </c>
      <c r="F117">
        <v>1</v>
      </c>
      <c r="G117">
        <v>1</v>
      </c>
      <c r="H117">
        <v>0</v>
      </c>
      <c r="I117">
        <v>3</v>
      </c>
      <c r="J117">
        <v>0.33379999999999999</v>
      </c>
      <c r="K117">
        <v>0.52470000000000006</v>
      </c>
      <c r="L117">
        <v>0.1416</v>
      </c>
      <c r="M117"/>
      <c r="N117"/>
    </row>
    <row r="118" spans="1:14" x14ac:dyDescent="0.25">
      <c r="A118">
        <v>83</v>
      </c>
      <c r="B118" t="s">
        <v>66</v>
      </c>
      <c r="C118" t="s">
        <v>109</v>
      </c>
      <c r="D118" t="s">
        <v>7</v>
      </c>
      <c r="E118" t="s">
        <v>37</v>
      </c>
      <c r="F118">
        <v>1</v>
      </c>
      <c r="G118">
        <v>1</v>
      </c>
      <c r="H118">
        <v>0</v>
      </c>
      <c r="I118">
        <v>3</v>
      </c>
      <c r="J118">
        <v>0.1399</v>
      </c>
      <c r="K118">
        <v>0.5736</v>
      </c>
      <c r="L118">
        <v>0.28639999999999999</v>
      </c>
      <c r="M118"/>
      <c r="N118"/>
    </row>
    <row r="119" spans="1:14" x14ac:dyDescent="0.25">
      <c r="A119">
        <v>84</v>
      </c>
      <c r="B119" t="s">
        <v>29</v>
      </c>
      <c r="C119" t="s">
        <v>112</v>
      </c>
      <c r="D119" t="s">
        <v>7</v>
      </c>
      <c r="E119" t="s">
        <v>21</v>
      </c>
      <c r="F119">
        <v>1</v>
      </c>
      <c r="G119">
        <v>1</v>
      </c>
      <c r="H119">
        <v>0</v>
      </c>
      <c r="I119">
        <v>3</v>
      </c>
      <c r="J119">
        <v>0.33329999999999999</v>
      </c>
      <c r="K119">
        <v>0.33329999999999999</v>
      </c>
      <c r="L119">
        <v>0.33329999999999999</v>
      </c>
      <c r="M119"/>
      <c r="N119"/>
    </row>
    <row r="120" spans="1:14" x14ac:dyDescent="0.25">
      <c r="A120">
        <v>85</v>
      </c>
      <c r="B120" t="s">
        <v>231</v>
      </c>
      <c r="C120" t="s">
        <v>120</v>
      </c>
      <c r="D120" t="s">
        <v>6</v>
      </c>
      <c r="E120" t="s">
        <v>315</v>
      </c>
      <c r="F120">
        <v>1</v>
      </c>
      <c r="G120">
        <v>1</v>
      </c>
      <c r="H120">
        <v>0</v>
      </c>
      <c r="I120">
        <v>3</v>
      </c>
      <c r="J120">
        <v>0.59399999999999997</v>
      </c>
      <c r="K120">
        <v>0.10929999999999999</v>
      </c>
      <c r="L120">
        <v>0.29680000000000001</v>
      </c>
      <c r="M120"/>
      <c r="N120"/>
    </row>
    <row r="121" spans="1:14" x14ac:dyDescent="0.25">
      <c r="A121">
        <v>86</v>
      </c>
      <c r="B121" t="s">
        <v>232</v>
      </c>
      <c r="C121" t="s">
        <v>116</v>
      </c>
      <c r="D121" t="s">
        <v>5</v>
      </c>
      <c r="E121" t="s">
        <v>70</v>
      </c>
      <c r="F121">
        <v>1</v>
      </c>
      <c r="G121">
        <v>1</v>
      </c>
      <c r="H121">
        <v>0</v>
      </c>
      <c r="I121">
        <v>3</v>
      </c>
      <c r="J121">
        <v>0.54849999999999999</v>
      </c>
      <c r="K121">
        <v>0.2409</v>
      </c>
      <c r="L121">
        <v>0.21060000000000001</v>
      </c>
      <c r="M121"/>
      <c r="N121"/>
    </row>
    <row r="122" spans="1:14" x14ac:dyDescent="0.25">
      <c r="A122">
        <v>87</v>
      </c>
      <c r="B122" t="s">
        <v>220</v>
      </c>
      <c r="C122" t="s">
        <v>108</v>
      </c>
      <c r="D122" t="s">
        <v>5</v>
      </c>
      <c r="E122" t="s">
        <v>70</v>
      </c>
      <c r="F122">
        <v>1</v>
      </c>
      <c r="G122">
        <v>1</v>
      </c>
      <c r="H122">
        <v>0</v>
      </c>
      <c r="I122">
        <v>3</v>
      </c>
      <c r="J122">
        <v>0.2409</v>
      </c>
      <c r="K122">
        <v>0.21060000000000001</v>
      </c>
      <c r="L122">
        <v>0.54849999999999999</v>
      </c>
      <c r="M122"/>
      <c r="N122"/>
    </row>
    <row r="123" spans="1:14" x14ac:dyDescent="0.25">
      <c r="A123">
        <v>88</v>
      </c>
      <c r="B123" t="s">
        <v>51</v>
      </c>
      <c r="C123" t="s">
        <v>120</v>
      </c>
      <c r="D123" t="s">
        <v>7</v>
      </c>
      <c r="E123" t="s">
        <v>52</v>
      </c>
      <c r="F123">
        <v>1</v>
      </c>
      <c r="G123">
        <v>1</v>
      </c>
      <c r="H123">
        <v>0</v>
      </c>
      <c r="I123">
        <v>3</v>
      </c>
      <c r="J123">
        <v>0.1593</v>
      </c>
      <c r="K123">
        <v>0.25190000000000001</v>
      </c>
      <c r="L123">
        <v>0.58889999999999998</v>
      </c>
      <c r="M123"/>
      <c r="N123"/>
    </row>
    <row r="124" spans="1:14" x14ac:dyDescent="0.25">
      <c r="A124">
        <v>90</v>
      </c>
      <c r="B124" t="s">
        <v>66</v>
      </c>
      <c r="C124" t="s">
        <v>115</v>
      </c>
      <c r="D124" t="s">
        <v>3</v>
      </c>
      <c r="E124" t="s">
        <v>37</v>
      </c>
      <c r="F124">
        <v>1</v>
      </c>
      <c r="G124">
        <v>1</v>
      </c>
      <c r="H124">
        <v>0</v>
      </c>
      <c r="I124">
        <v>3</v>
      </c>
      <c r="J124">
        <v>0.1399</v>
      </c>
      <c r="K124">
        <v>0.5736</v>
      </c>
      <c r="L124">
        <v>0.28639999999999999</v>
      </c>
      <c r="M124"/>
      <c r="N124"/>
    </row>
    <row r="125" spans="1:14" x14ac:dyDescent="0.25">
      <c r="A125">
        <v>91</v>
      </c>
      <c r="B125" t="s">
        <v>233</v>
      </c>
      <c r="C125" t="s">
        <v>118</v>
      </c>
      <c r="D125" t="s">
        <v>3</v>
      </c>
      <c r="E125" t="s">
        <v>316</v>
      </c>
      <c r="F125">
        <v>0</v>
      </c>
      <c r="G125">
        <v>1</v>
      </c>
      <c r="H125">
        <v>1</v>
      </c>
      <c r="I125">
        <v>3</v>
      </c>
      <c r="J125">
        <v>0.30420000000000003</v>
      </c>
      <c r="K125">
        <v>0.1721</v>
      </c>
      <c r="L125">
        <v>0.52370000000000005</v>
      </c>
      <c r="M125"/>
      <c r="N125"/>
    </row>
    <row r="126" spans="1:14" x14ac:dyDescent="0.25">
      <c r="A126">
        <v>93</v>
      </c>
      <c r="B126" t="s">
        <v>50</v>
      </c>
      <c r="C126" t="s">
        <v>116</v>
      </c>
      <c r="D126" t="s">
        <v>6</v>
      </c>
      <c r="E126" t="s">
        <v>21</v>
      </c>
      <c r="F126">
        <v>1</v>
      </c>
      <c r="G126">
        <v>1</v>
      </c>
      <c r="H126">
        <v>0</v>
      </c>
      <c r="I126">
        <v>3</v>
      </c>
      <c r="J126">
        <v>0.4</v>
      </c>
      <c r="K126">
        <v>0.4</v>
      </c>
      <c r="L126">
        <v>0.2</v>
      </c>
      <c r="M126"/>
      <c r="N126"/>
    </row>
    <row r="127" spans="1:14" x14ac:dyDescent="0.25">
      <c r="A127">
        <v>94</v>
      </c>
      <c r="B127" t="s">
        <v>218</v>
      </c>
      <c r="C127" t="s">
        <v>106</v>
      </c>
      <c r="D127" t="s">
        <v>6</v>
      </c>
      <c r="E127" t="s">
        <v>21</v>
      </c>
      <c r="F127">
        <v>1</v>
      </c>
      <c r="G127">
        <v>1</v>
      </c>
      <c r="H127">
        <v>0</v>
      </c>
      <c r="I127">
        <v>3</v>
      </c>
      <c r="J127">
        <v>0.6</v>
      </c>
      <c r="K127">
        <v>0.2</v>
      </c>
      <c r="L127">
        <v>0.2</v>
      </c>
      <c r="M127"/>
      <c r="N127"/>
    </row>
    <row r="128" spans="1:14" x14ac:dyDescent="0.25">
      <c r="A128">
        <v>95</v>
      </c>
      <c r="B128" t="s">
        <v>221</v>
      </c>
      <c r="C128" t="s">
        <v>108</v>
      </c>
      <c r="D128" t="s">
        <v>6</v>
      </c>
      <c r="E128" t="s">
        <v>25</v>
      </c>
      <c r="F128">
        <v>1</v>
      </c>
      <c r="G128">
        <v>1</v>
      </c>
      <c r="H128">
        <v>0</v>
      </c>
      <c r="I128">
        <v>3</v>
      </c>
      <c r="J128">
        <v>0.45400000000000001</v>
      </c>
      <c r="K128">
        <v>0.22539999999999999</v>
      </c>
      <c r="L128">
        <v>0.3206</v>
      </c>
      <c r="M128"/>
      <c r="N128"/>
    </row>
    <row r="129" spans="1:14" x14ac:dyDescent="0.25">
      <c r="A129">
        <v>96</v>
      </c>
      <c r="B129" t="s">
        <v>62</v>
      </c>
      <c r="C129" t="s">
        <v>119</v>
      </c>
      <c r="D129" t="s">
        <v>3</v>
      </c>
      <c r="E129" t="s">
        <v>63</v>
      </c>
      <c r="F129">
        <v>1</v>
      </c>
      <c r="G129">
        <v>1</v>
      </c>
      <c r="H129">
        <v>0</v>
      </c>
      <c r="I129">
        <v>3</v>
      </c>
      <c r="J129">
        <v>0.53900000000000003</v>
      </c>
      <c r="K129">
        <v>0.1638</v>
      </c>
      <c r="L129">
        <v>0.29730000000000001</v>
      </c>
      <c r="M129"/>
      <c r="N129"/>
    </row>
    <row r="130" spans="1:14" x14ac:dyDescent="0.25">
      <c r="A130">
        <v>97</v>
      </c>
      <c r="B130" t="s">
        <v>234</v>
      </c>
      <c r="C130" t="s">
        <v>116</v>
      </c>
      <c r="D130" t="s">
        <v>7</v>
      </c>
      <c r="E130" t="s">
        <v>21</v>
      </c>
      <c r="F130">
        <v>1</v>
      </c>
      <c r="G130">
        <v>1</v>
      </c>
      <c r="H130">
        <v>0</v>
      </c>
      <c r="I130">
        <v>3</v>
      </c>
      <c r="J130">
        <v>0.2</v>
      </c>
      <c r="K130">
        <v>0.6</v>
      </c>
      <c r="L130">
        <v>0.2</v>
      </c>
      <c r="M130"/>
      <c r="N130"/>
    </row>
    <row r="131" spans="1:14" x14ac:dyDescent="0.25">
      <c r="A131">
        <v>98</v>
      </c>
      <c r="B131" t="s">
        <v>209</v>
      </c>
      <c r="C131" t="s">
        <v>108</v>
      </c>
      <c r="D131" t="s">
        <v>7</v>
      </c>
      <c r="E131" t="s">
        <v>23</v>
      </c>
      <c r="F131">
        <v>1</v>
      </c>
      <c r="G131">
        <v>1</v>
      </c>
      <c r="H131">
        <v>0</v>
      </c>
      <c r="I131">
        <v>3</v>
      </c>
      <c r="J131">
        <v>0.32779999999999998</v>
      </c>
      <c r="K131">
        <v>0.41110000000000002</v>
      </c>
      <c r="L131">
        <v>0.2611</v>
      </c>
      <c r="M131"/>
      <c r="N131"/>
    </row>
    <row r="132" spans="1:14" x14ac:dyDescent="0.25">
      <c r="A132">
        <v>99</v>
      </c>
      <c r="B132" t="s">
        <v>235</v>
      </c>
      <c r="C132" t="s">
        <v>123</v>
      </c>
      <c r="D132" t="s">
        <v>3</v>
      </c>
      <c r="E132" t="s">
        <v>61</v>
      </c>
      <c r="F132">
        <v>1</v>
      </c>
      <c r="G132">
        <v>1</v>
      </c>
      <c r="H132">
        <v>0</v>
      </c>
      <c r="I132">
        <v>3</v>
      </c>
      <c r="J132">
        <v>0.56030000000000002</v>
      </c>
      <c r="K132">
        <v>0.31180000000000002</v>
      </c>
      <c r="L132">
        <v>0.12790000000000001</v>
      </c>
      <c r="M132"/>
      <c r="N132"/>
    </row>
    <row r="133" spans="1:14" x14ac:dyDescent="0.25">
      <c r="A133">
        <v>100</v>
      </c>
      <c r="B133" t="s">
        <v>78</v>
      </c>
      <c r="C133" t="s">
        <v>115</v>
      </c>
      <c r="D133" t="s">
        <v>4</v>
      </c>
      <c r="E133" t="s">
        <v>37</v>
      </c>
      <c r="F133">
        <v>1</v>
      </c>
      <c r="G133">
        <v>1</v>
      </c>
      <c r="H133">
        <v>0</v>
      </c>
      <c r="I133">
        <v>3</v>
      </c>
      <c r="J133">
        <v>0.5736</v>
      </c>
      <c r="K133">
        <v>0.28639999999999999</v>
      </c>
      <c r="L133">
        <v>0.1399</v>
      </c>
      <c r="M133"/>
      <c r="N133"/>
    </row>
    <row r="134" spans="1:14" x14ac:dyDescent="0.25">
      <c r="A134">
        <v>101</v>
      </c>
      <c r="B134" t="s">
        <v>229</v>
      </c>
      <c r="C134" t="s">
        <v>106</v>
      </c>
      <c r="D134" t="s">
        <v>7</v>
      </c>
      <c r="E134" t="s">
        <v>21</v>
      </c>
      <c r="F134">
        <v>1</v>
      </c>
      <c r="G134">
        <v>1</v>
      </c>
      <c r="H134">
        <v>0</v>
      </c>
      <c r="I134">
        <v>3</v>
      </c>
      <c r="J134">
        <v>0.42859999999999998</v>
      </c>
      <c r="K134">
        <v>0.42859999999999998</v>
      </c>
      <c r="L134">
        <v>0.1429</v>
      </c>
      <c r="M134"/>
      <c r="N134"/>
    </row>
    <row r="135" spans="1:14" x14ac:dyDescent="0.25">
      <c r="A135">
        <v>102</v>
      </c>
      <c r="B135" t="s">
        <v>68</v>
      </c>
      <c r="C135" t="s">
        <v>117</v>
      </c>
      <c r="D135" t="s">
        <v>3</v>
      </c>
      <c r="E135" t="s">
        <v>63</v>
      </c>
      <c r="F135">
        <v>1</v>
      </c>
      <c r="G135">
        <v>1</v>
      </c>
      <c r="H135">
        <v>1</v>
      </c>
      <c r="I135">
        <v>3</v>
      </c>
      <c r="J135">
        <v>0.1638</v>
      </c>
      <c r="K135">
        <v>0.29730000000000001</v>
      </c>
      <c r="L135">
        <v>0.53900000000000003</v>
      </c>
      <c r="M135"/>
      <c r="N135"/>
    </row>
    <row r="136" spans="1:14" x14ac:dyDescent="0.25">
      <c r="A136">
        <v>104</v>
      </c>
      <c r="B136" t="s">
        <v>224</v>
      </c>
      <c r="C136" t="s">
        <v>115</v>
      </c>
      <c r="D136" t="s">
        <v>5</v>
      </c>
      <c r="E136" t="s">
        <v>37</v>
      </c>
      <c r="F136">
        <v>1</v>
      </c>
      <c r="G136">
        <v>1</v>
      </c>
      <c r="H136">
        <v>0</v>
      </c>
      <c r="I136">
        <v>3</v>
      </c>
      <c r="J136">
        <v>0.1399</v>
      </c>
      <c r="K136">
        <v>0.28639999999999999</v>
      </c>
      <c r="L136">
        <v>0.5736</v>
      </c>
      <c r="M136"/>
      <c r="N136"/>
    </row>
    <row r="137" spans="1:14" x14ac:dyDescent="0.25">
      <c r="A137">
        <v>105</v>
      </c>
      <c r="B137" t="s">
        <v>51</v>
      </c>
      <c r="C137" t="s">
        <v>119</v>
      </c>
      <c r="D137" t="s">
        <v>4</v>
      </c>
      <c r="E137" t="s">
        <v>52</v>
      </c>
      <c r="F137">
        <v>1</v>
      </c>
      <c r="G137">
        <v>1</v>
      </c>
      <c r="H137">
        <v>0</v>
      </c>
      <c r="I137">
        <v>3</v>
      </c>
      <c r="J137">
        <v>0.1593</v>
      </c>
      <c r="K137">
        <v>0.25190000000000001</v>
      </c>
      <c r="L137">
        <v>0.58889999999999998</v>
      </c>
      <c r="M137"/>
      <c r="N137"/>
    </row>
    <row r="138" spans="1:14" x14ac:dyDescent="0.25">
      <c r="A138">
        <v>106</v>
      </c>
      <c r="B138" t="s">
        <v>215</v>
      </c>
      <c r="C138" t="s">
        <v>121</v>
      </c>
      <c r="D138" t="s">
        <v>3</v>
      </c>
      <c r="E138" t="s">
        <v>87</v>
      </c>
      <c r="F138">
        <v>1</v>
      </c>
      <c r="G138">
        <v>1</v>
      </c>
      <c r="H138">
        <v>0</v>
      </c>
      <c r="I138">
        <v>3</v>
      </c>
      <c r="J138">
        <v>0.53739999999999999</v>
      </c>
      <c r="K138">
        <v>0.26800000000000002</v>
      </c>
      <c r="L138">
        <v>0.1946</v>
      </c>
      <c r="M138"/>
      <c r="N138"/>
    </row>
    <row r="139" spans="1:14" x14ac:dyDescent="0.25">
      <c r="A139">
        <v>107</v>
      </c>
      <c r="B139" t="s">
        <v>73</v>
      </c>
      <c r="C139" t="s">
        <v>118</v>
      </c>
      <c r="D139" t="s">
        <v>4</v>
      </c>
      <c r="E139" t="s">
        <v>31</v>
      </c>
      <c r="F139">
        <v>1</v>
      </c>
      <c r="G139">
        <v>1</v>
      </c>
      <c r="H139">
        <v>0</v>
      </c>
      <c r="I139">
        <v>3</v>
      </c>
      <c r="J139">
        <v>0.31190000000000001</v>
      </c>
      <c r="K139">
        <v>0.49049999999999999</v>
      </c>
      <c r="L139">
        <v>0.1976</v>
      </c>
      <c r="M139"/>
      <c r="N139"/>
    </row>
    <row r="140" spans="1:14" x14ac:dyDescent="0.25">
      <c r="A140">
        <v>108</v>
      </c>
      <c r="B140" t="s">
        <v>236</v>
      </c>
      <c r="C140" t="s">
        <v>115</v>
      </c>
      <c r="D140" t="s">
        <v>6</v>
      </c>
      <c r="E140" t="s">
        <v>35</v>
      </c>
      <c r="F140">
        <v>1</v>
      </c>
      <c r="G140">
        <v>1</v>
      </c>
      <c r="H140">
        <v>0</v>
      </c>
      <c r="I140">
        <v>3</v>
      </c>
      <c r="J140">
        <v>0.63890000000000002</v>
      </c>
      <c r="K140">
        <v>0.1181</v>
      </c>
      <c r="L140">
        <v>0.24310000000000001</v>
      </c>
      <c r="M140"/>
      <c r="N140"/>
    </row>
    <row r="141" spans="1:14" x14ac:dyDescent="0.25">
      <c r="A141">
        <v>109</v>
      </c>
      <c r="B141" t="s">
        <v>237</v>
      </c>
      <c r="C141" t="s">
        <v>123</v>
      </c>
      <c r="D141" t="s">
        <v>4</v>
      </c>
      <c r="E141" t="s">
        <v>49</v>
      </c>
      <c r="F141">
        <v>1</v>
      </c>
      <c r="G141">
        <v>1</v>
      </c>
      <c r="H141">
        <v>0</v>
      </c>
      <c r="I141">
        <v>3</v>
      </c>
      <c r="J141">
        <v>0.1085</v>
      </c>
      <c r="K141">
        <v>0.62429999999999997</v>
      </c>
      <c r="L141">
        <v>0.26719999999999999</v>
      </c>
      <c r="M141"/>
      <c r="N141"/>
    </row>
    <row r="142" spans="1:14" x14ac:dyDescent="0.25">
      <c r="A142">
        <v>110</v>
      </c>
      <c r="B142" t="s">
        <v>217</v>
      </c>
      <c r="C142" t="s">
        <v>121</v>
      </c>
      <c r="D142" t="s">
        <v>4</v>
      </c>
      <c r="E142" t="s">
        <v>21</v>
      </c>
      <c r="F142">
        <v>1</v>
      </c>
      <c r="G142">
        <v>1</v>
      </c>
      <c r="H142">
        <v>0</v>
      </c>
      <c r="I142">
        <v>3</v>
      </c>
      <c r="J142">
        <v>0.25</v>
      </c>
      <c r="K142">
        <v>0.5</v>
      </c>
      <c r="L142">
        <v>0.25</v>
      </c>
      <c r="M142"/>
      <c r="N142"/>
    </row>
    <row r="143" spans="1:14" x14ac:dyDescent="0.25">
      <c r="A143">
        <v>111</v>
      </c>
      <c r="B143" t="s">
        <v>69</v>
      </c>
      <c r="C143" t="s">
        <v>119</v>
      </c>
      <c r="D143" t="s">
        <v>5</v>
      </c>
      <c r="E143" t="s">
        <v>70</v>
      </c>
      <c r="F143">
        <v>1</v>
      </c>
      <c r="G143">
        <v>1</v>
      </c>
      <c r="H143">
        <v>0</v>
      </c>
      <c r="I143">
        <v>3</v>
      </c>
      <c r="J143">
        <v>0.21060000000000001</v>
      </c>
      <c r="K143">
        <v>0.2409</v>
      </c>
      <c r="L143">
        <v>0.54849999999999999</v>
      </c>
      <c r="M143"/>
      <c r="N143"/>
    </row>
    <row r="144" spans="1:14" x14ac:dyDescent="0.25">
      <c r="A144">
        <v>112</v>
      </c>
      <c r="B144" t="s">
        <v>55</v>
      </c>
      <c r="C144" t="s">
        <v>122</v>
      </c>
      <c r="D144" t="s">
        <v>3</v>
      </c>
      <c r="E144" t="s">
        <v>49</v>
      </c>
      <c r="F144">
        <v>1</v>
      </c>
      <c r="G144">
        <v>1</v>
      </c>
      <c r="H144">
        <v>0</v>
      </c>
      <c r="I144">
        <v>3</v>
      </c>
      <c r="J144">
        <v>0.26719999999999999</v>
      </c>
      <c r="K144">
        <v>0.62429999999999997</v>
      </c>
      <c r="L144">
        <v>0.1085</v>
      </c>
      <c r="M144"/>
      <c r="N144"/>
    </row>
    <row r="145" spans="1:14" x14ac:dyDescent="0.25">
      <c r="A145">
        <v>114</v>
      </c>
      <c r="B145" t="s">
        <v>238</v>
      </c>
      <c r="C145" t="s">
        <v>117</v>
      </c>
      <c r="D145" t="s">
        <v>4</v>
      </c>
      <c r="E145" t="s">
        <v>52</v>
      </c>
      <c r="F145">
        <v>1</v>
      </c>
      <c r="G145">
        <v>1</v>
      </c>
      <c r="H145">
        <v>1</v>
      </c>
      <c r="I145">
        <v>3</v>
      </c>
      <c r="J145">
        <v>0.25190000000000001</v>
      </c>
      <c r="K145">
        <v>0.58889999999999998</v>
      </c>
      <c r="L145">
        <v>0.1593</v>
      </c>
      <c r="M145"/>
      <c r="N145"/>
    </row>
    <row r="146" spans="1:14" x14ac:dyDescent="0.25">
      <c r="A146">
        <v>115</v>
      </c>
      <c r="B146" t="s">
        <v>36</v>
      </c>
      <c r="C146" t="s">
        <v>115</v>
      </c>
      <c r="D146" t="s">
        <v>7</v>
      </c>
      <c r="E146" t="s">
        <v>37</v>
      </c>
      <c r="F146">
        <v>1</v>
      </c>
      <c r="G146">
        <v>1</v>
      </c>
      <c r="H146">
        <v>0</v>
      </c>
      <c r="I146">
        <v>3</v>
      </c>
      <c r="J146">
        <v>0.5736</v>
      </c>
      <c r="K146">
        <v>0.1399</v>
      </c>
      <c r="L146">
        <v>0.28639999999999999</v>
      </c>
      <c r="M146"/>
      <c r="N146"/>
    </row>
    <row r="147" spans="1:14" x14ac:dyDescent="0.25">
      <c r="A147">
        <v>116</v>
      </c>
      <c r="B147" t="s">
        <v>80</v>
      </c>
      <c r="C147" t="s">
        <v>123</v>
      </c>
      <c r="D147" t="s">
        <v>5</v>
      </c>
      <c r="E147" t="s">
        <v>49</v>
      </c>
      <c r="F147">
        <v>1</v>
      </c>
      <c r="G147">
        <v>1</v>
      </c>
      <c r="H147">
        <v>0</v>
      </c>
      <c r="I147">
        <v>3</v>
      </c>
      <c r="J147">
        <v>0.62429999999999997</v>
      </c>
      <c r="K147">
        <v>0.26719999999999999</v>
      </c>
      <c r="L147">
        <v>0.1085</v>
      </c>
      <c r="M147"/>
      <c r="N147"/>
    </row>
    <row r="148" spans="1:14" x14ac:dyDescent="0.25">
      <c r="A148">
        <v>117</v>
      </c>
      <c r="B148" t="s">
        <v>82</v>
      </c>
      <c r="C148" t="s">
        <v>119</v>
      </c>
      <c r="D148" t="s">
        <v>6</v>
      </c>
      <c r="E148" t="s">
        <v>83</v>
      </c>
      <c r="F148">
        <v>1</v>
      </c>
      <c r="G148">
        <v>1</v>
      </c>
      <c r="H148">
        <v>0</v>
      </c>
      <c r="I148">
        <v>3</v>
      </c>
      <c r="J148">
        <v>0.62319999999999998</v>
      </c>
      <c r="K148">
        <v>0.13730000000000001</v>
      </c>
      <c r="L148">
        <v>0.23949999999999999</v>
      </c>
      <c r="M148"/>
      <c r="N148"/>
    </row>
    <row r="149" spans="1:14" x14ac:dyDescent="0.25">
      <c r="A149">
        <v>118</v>
      </c>
      <c r="B149" t="s">
        <v>32</v>
      </c>
      <c r="C149" t="s">
        <v>118</v>
      </c>
      <c r="D149" t="s">
        <v>5</v>
      </c>
      <c r="E149" t="s">
        <v>21</v>
      </c>
      <c r="F149">
        <v>1</v>
      </c>
      <c r="G149">
        <v>1</v>
      </c>
      <c r="H149">
        <v>0</v>
      </c>
      <c r="I149">
        <v>3</v>
      </c>
      <c r="J149">
        <v>0.2</v>
      </c>
      <c r="K149">
        <v>0.2</v>
      </c>
      <c r="L149">
        <v>0.6</v>
      </c>
      <c r="M149"/>
      <c r="N149"/>
    </row>
    <row r="150" spans="1:14" x14ac:dyDescent="0.25">
      <c r="A150">
        <v>119</v>
      </c>
      <c r="B150" t="s">
        <v>237</v>
      </c>
      <c r="C150" t="s">
        <v>122</v>
      </c>
      <c r="D150" t="s">
        <v>4</v>
      </c>
      <c r="E150" t="s">
        <v>49</v>
      </c>
      <c r="F150">
        <v>1</v>
      </c>
      <c r="G150">
        <v>1</v>
      </c>
      <c r="H150">
        <v>0</v>
      </c>
      <c r="I150">
        <v>3</v>
      </c>
      <c r="J150">
        <v>0.1085</v>
      </c>
      <c r="K150">
        <v>0.62429999999999997</v>
      </c>
      <c r="L150">
        <v>0.26719999999999999</v>
      </c>
      <c r="M150"/>
      <c r="N150"/>
    </row>
    <row r="151" spans="1:14" x14ac:dyDescent="0.25">
      <c r="A151">
        <v>120</v>
      </c>
      <c r="B151" t="s">
        <v>32</v>
      </c>
      <c r="C151" t="s">
        <v>119</v>
      </c>
      <c r="D151" t="s">
        <v>7</v>
      </c>
      <c r="E151" t="s">
        <v>21</v>
      </c>
      <c r="F151">
        <v>1</v>
      </c>
      <c r="G151">
        <v>1</v>
      </c>
      <c r="H151">
        <v>0</v>
      </c>
      <c r="I151">
        <v>3</v>
      </c>
      <c r="J151">
        <v>0.2</v>
      </c>
      <c r="K151">
        <v>0.2</v>
      </c>
      <c r="L151">
        <v>0.6</v>
      </c>
      <c r="M151"/>
      <c r="N151"/>
    </row>
    <row r="152" spans="1:14" x14ac:dyDescent="0.25">
      <c r="A152">
        <v>121</v>
      </c>
      <c r="B152" t="s">
        <v>29</v>
      </c>
      <c r="C152" t="s">
        <v>125</v>
      </c>
      <c r="D152" t="s">
        <v>3</v>
      </c>
      <c r="E152" t="s">
        <v>21</v>
      </c>
      <c r="F152">
        <v>1</v>
      </c>
      <c r="G152">
        <v>1</v>
      </c>
      <c r="H152">
        <v>0</v>
      </c>
      <c r="I152">
        <v>3</v>
      </c>
      <c r="J152">
        <v>0.33329999999999999</v>
      </c>
      <c r="K152">
        <v>0.33329999999999999</v>
      </c>
      <c r="L152">
        <v>0.33329999999999999</v>
      </c>
      <c r="M152"/>
      <c r="N152"/>
    </row>
    <row r="153" spans="1:14" x14ac:dyDescent="0.25">
      <c r="A153">
        <v>122</v>
      </c>
      <c r="B153" t="s">
        <v>29</v>
      </c>
      <c r="C153" t="s">
        <v>121</v>
      </c>
      <c r="D153" t="s">
        <v>5</v>
      </c>
      <c r="E153" t="s">
        <v>21</v>
      </c>
      <c r="F153">
        <v>1</v>
      </c>
      <c r="G153">
        <v>1</v>
      </c>
      <c r="H153">
        <v>0</v>
      </c>
      <c r="I153">
        <v>3</v>
      </c>
      <c r="J153">
        <v>0.33329999999999999</v>
      </c>
      <c r="K153">
        <v>0.33329999999999999</v>
      </c>
      <c r="L153">
        <v>0.33329999999999999</v>
      </c>
      <c r="M153"/>
      <c r="N153"/>
    </row>
    <row r="154" spans="1:14" x14ac:dyDescent="0.25">
      <c r="A154">
        <v>123</v>
      </c>
      <c r="B154" t="s">
        <v>48</v>
      </c>
      <c r="C154" t="s">
        <v>123</v>
      </c>
      <c r="D154" t="s">
        <v>6</v>
      </c>
      <c r="E154" t="s">
        <v>49</v>
      </c>
      <c r="F154">
        <v>1</v>
      </c>
      <c r="G154">
        <v>1</v>
      </c>
      <c r="H154">
        <v>0</v>
      </c>
      <c r="I154">
        <v>3</v>
      </c>
      <c r="J154">
        <v>0.62429999999999997</v>
      </c>
      <c r="K154">
        <v>0.1085</v>
      </c>
      <c r="L154">
        <v>0.26719999999999999</v>
      </c>
      <c r="M154"/>
      <c r="N154"/>
    </row>
    <row r="155" spans="1:14" x14ac:dyDescent="0.25">
      <c r="A155">
        <v>124</v>
      </c>
      <c r="B155" t="s">
        <v>68</v>
      </c>
      <c r="C155" t="s">
        <v>118</v>
      </c>
      <c r="D155" t="s">
        <v>6</v>
      </c>
      <c r="E155" t="s">
        <v>63</v>
      </c>
      <c r="F155">
        <v>1</v>
      </c>
      <c r="G155">
        <v>1</v>
      </c>
      <c r="H155">
        <v>0</v>
      </c>
      <c r="I155">
        <v>3</v>
      </c>
      <c r="J155">
        <v>0.1638</v>
      </c>
      <c r="K155">
        <v>0.29730000000000001</v>
      </c>
      <c r="L155">
        <v>0.53900000000000003</v>
      </c>
      <c r="M155"/>
      <c r="N155"/>
    </row>
    <row r="156" spans="1:14" x14ac:dyDescent="0.25">
      <c r="A156">
        <v>125</v>
      </c>
      <c r="B156" t="s">
        <v>55</v>
      </c>
      <c r="C156" t="s">
        <v>123</v>
      </c>
      <c r="D156" t="s">
        <v>7</v>
      </c>
      <c r="E156" t="s">
        <v>49</v>
      </c>
      <c r="F156">
        <v>1</v>
      </c>
      <c r="G156">
        <v>1</v>
      </c>
      <c r="H156">
        <v>0</v>
      </c>
      <c r="I156">
        <v>3</v>
      </c>
      <c r="J156">
        <v>0.26719999999999999</v>
      </c>
      <c r="K156">
        <v>0.62429999999999997</v>
      </c>
      <c r="L156">
        <v>0.1085</v>
      </c>
      <c r="M156"/>
      <c r="N156"/>
    </row>
    <row r="157" spans="1:14" x14ac:dyDescent="0.25">
      <c r="A157">
        <v>126</v>
      </c>
      <c r="B157" t="s">
        <v>53</v>
      </c>
      <c r="C157" t="s">
        <v>121</v>
      </c>
      <c r="D157" t="s">
        <v>6</v>
      </c>
      <c r="E157" t="s">
        <v>21</v>
      </c>
      <c r="F157">
        <v>1</v>
      </c>
      <c r="G157">
        <v>1</v>
      </c>
      <c r="H157">
        <v>0</v>
      </c>
      <c r="I157">
        <v>3</v>
      </c>
      <c r="J157">
        <v>0.5</v>
      </c>
      <c r="K157">
        <v>0.25</v>
      </c>
      <c r="L157">
        <v>0.25</v>
      </c>
      <c r="M157"/>
      <c r="N157"/>
    </row>
    <row r="158" spans="1:14" x14ac:dyDescent="0.25">
      <c r="A158">
        <v>127</v>
      </c>
      <c r="B158" t="s">
        <v>55</v>
      </c>
      <c r="C158" t="s">
        <v>122</v>
      </c>
      <c r="D158" t="s">
        <v>5</v>
      </c>
      <c r="E158" t="s">
        <v>49</v>
      </c>
      <c r="F158">
        <v>1</v>
      </c>
      <c r="G158">
        <v>1</v>
      </c>
      <c r="H158">
        <v>0</v>
      </c>
      <c r="I158">
        <v>3</v>
      </c>
      <c r="J158">
        <v>0.26719999999999999</v>
      </c>
      <c r="K158">
        <v>0.62429999999999997</v>
      </c>
      <c r="L158">
        <v>0.1085</v>
      </c>
      <c r="M158"/>
      <c r="N158"/>
    </row>
    <row r="159" spans="1:14" x14ac:dyDescent="0.25">
      <c r="A159">
        <v>128</v>
      </c>
      <c r="B159" t="s">
        <v>88</v>
      </c>
      <c r="C159" t="s">
        <v>118</v>
      </c>
      <c r="D159" t="s">
        <v>7</v>
      </c>
      <c r="E159" t="s">
        <v>21</v>
      </c>
      <c r="F159">
        <v>1</v>
      </c>
      <c r="G159">
        <v>1</v>
      </c>
      <c r="H159">
        <v>0</v>
      </c>
      <c r="I159">
        <v>3</v>
      </c>
      <c r="J159">
        <v>0.2</v>
      </c>
      <c r="K159">
        <v>0.4</v>
      </c>
      <c r="L159">
        <v>0.4</v>
      </c>
      <c r="M159"/>
      <c r="N159"/>
    </row>
    <row r="160" spans="1:14" x14ac:dyDescent="0.25">
      <c r="A160">
        <v>129</v>
      </c>
      <c r="B160" t="s">
        <v>29</v>
      </c>
      <c r="C160" t="s">
        <v>125</v>
      </c>
      <c r="D160" t="s">
        <v>4</v>
      </c>
      <c r="E160" t="s">
        <v>21</v>
      </c>
      <c r="F160">
        <v>1</v>
      </c>
      <c r="G160">
        <v>1</v>
      </c>
      <c r="H160">
        <v>0</v>
      </c>
      <c r="I160">
        <v>3</v>
      </c>
      <c r="J160">
        <v>0.33329999999999999</v>
      </c>
      <c r="K160">
        <v>0.33329999999999999</v>
      </c>
      <c r="L160">
        <v>0.33329999999999999</v>
      </c>
      <c r="M160"/>
      <c r="N160"/>
    </row>
    <row r="161" spans="1:14" x14ac:dyDescent="0.25">
      <c r="A161">
        <v>130</v>
      </c>
      <c r="B161" t="s">
        <v>239</v>
      </c>
      <c r="C161" t="s">
        <v>121</v>
      </c>
      <c r="D161" t="s">
        <v>7</v>
      </c>
      <c r="E161" t="s">
        <v>46</v>
      </c>
      <c r="F161">
        <v>1</v>
      </c>
      <c r="G161">
        <v>1</v>
      </c>
      <c r="H161">
        <v>0</v>
      </c>
      <c r="I161">
        <v>3</v>
      </c>
      <c r="J161">
        <v>0.16980000000000001</v>
      </c>
      <c r="K161">
        <v>0.44290000000000002</v>
      </c>
      <c r="L161">
        <v>0.38729999999999998</v>
      </c>
      <c r="M161"/>
      <c r="N161"/>
    </row>
    <row r="162" spans="1:14" x14ac:dyDescent="0.25">
      <c r="A162">
        <v>131</v>
      </c>
      <c r="B162" t="s">
        <v>48</v>
      </c>
      <c r="C162" t="s">
        <v>122</v>
      </c>
      <c r="D162" t="s">
        <v>6</v>
      </c>
      <c r="E162" t="s">
        <v>49</v>
      </c>
      <c r="F162">
        <v>1</v>
      </c>
      <c r="G162">
        <v>1</v>
      </c>
      <c r="H162">
        <v>0</v>
      </c>
      <c r="I162">
        <v>3</v>
      </c>
      <c r="J162">
        <v>0.62429999999999997</v>
      </c>
      <c r="K162">
        <v>0.1085</v>
      </c>
      <c r="L162">
        <v>0.26719999999999999</v>
      </c>
      <c r="M162"/>
      <c r="N162"/>
    </row>
    <row r="163" spans="1:14" x14ac:dyDescent="0.25">
      <c r="A163">
        <v>132</v>
      </c>
      <c r="B163" t="s">
        <v>84</v>
      </c>
      <c r="C163" t="s">
        <v>117</v>
      </c>
      <c r="D163" t="s">
        <v>5</v>
      </c>
      <c r="E163" t="s">
        <v>27</v>
      </c>
      <c r="F163">
        <v>1</v>
      </c>
      <c r="G163">
        <v>1</v>
      </c>
      <c r="H163">
        <v>0</v>
      </c>
      <c r="I163">
        <v>3</v>
      </c>
      <c r="J163">
        <v>0.1416</v>
      </c>
      <c r="K163">
        <v>0.52470000000000006</v>
      </c>
      <c r="L163">
        <v>0.33379999999999999</v>
      </c>
      <c r="M163"/>
      <c r="N163"/>
    </row>
    <row r="164" spans="1:14" x14ac:dyDescent="0.25">
      <c r="A164">
        <v>133</v>
      </c>
      <c r="B164" t="s">
        <v>231</v>
      </c>
      <c r="C164" t="s">
        <v>117</v>
      </c>
      <c r="D164" t="s">
        <v>6</v>
      </c>
      <c r="E164" t="s">
        <v>315</v>
      </c>
      <c r="F164">
        <v>1</v>
      </c>
      <c r="G164">
        <v>1</v>
      </c>
      <c r="H164">
        <v>0</v>
      </c>
      <c r="I164">
        <v>3</v>
      </c>
      <c r="J164">
        <v>0.59399999999999997</v>
      </c>
      <c r="K164">
        <v>0.10929999999999999</v>
      </c>
      <c r="L164">
        <v>0.29680000000000001</v>
      </c>
      <c r="M164"/>
      <c r="N164"/>
    </row>
    <row r="165" spans="1:14" x14ac:dyDescent="0.25">
      <c r="A165">
        <v>134</v>
      </c>
      <c r="B165" t="s">
        <v>237</v>
      </c>
      <c r="C165" t="s">
        <v>122</v>
      </c>
      <c r="D165" t="s">
        <v>7</v>
      </c>
      <c r="E165" t="s">
        <v>49</v>
      </c>
      <c r="F165">
        <v>1</v>
      </c>
      <c r="G165">
        <v>1</v>
      </c>
      <c r="H165">
        <v>0</v>
      </c>
      <c r="I165">
        <v>3</v>
      </c>
      <c r="J165">
        <v>0.1085</v>
      </c>
      <c r="K165">
        <v>0.62429999999999997</v>
      </c>
      <c r="L165">
        <v>0.26719999999999999</v>
      </c>
      <c r="M165"/>
      <c r="N165"/>
    </row>
    <row r="166" spans="1:14" x14ac:dyDescent="0.25">
      <c r="A166">
        <v>135</v>
      </c>
      <c r="B166" t="s">
        <v>240</v>
      </c>
      <c r="C166" t="s">
        <v>117</v>
      </c>
      <c r="D166" t="s">
        <v>7</v>
      </c>
      <c r="E166" t="s">
        <v>315</v>
      </c>
      <c r="F166">
        <v>1</v>
      </c>
      <c r="G166">
        <v>1</v>
      </c>
      <c r="H166">
        <v>0</v>
      </c>
      <c r="I166">
        <v>3</v>
      </c>
      <c r="J166">
        <v>0.29680000000000001</v>
      </c>
      <c r="K166">
        <v>0.59399999999999997</v>
      </c>
      <c r="L166">
        <v>0.10929999999999999</v>
      </c>
      <c r="M166"/>
      <c r="N166"/>
    </row>
    <row r="167" spans="1:14" x14ac:dyDescent="0.25">
      <c r="A167">
        <v>136</v>
      </c>
      <c r="B167" t="s">
        <v>29</v>
      </c>
      <c r="C167" t="s">
        <v>125</v>
      </c>
      <c r="D167" t="s">
        <v>5</v>
      </c>
      <c r="E167" t="s">
        <v>21</v>
      </c>
      <c r="F167">
        <v>1</v>
      </c>
      <c r="G167">
        <v>1</v>
      </c>
      <c r="H167">
        <v>0</v>
      </c>
      <c r="I167">
        <v>3</v>
      </c>
      <c r="J167">
        <v>0.33329999999999999</v>
      </c>
      <c r="K167">
        <v>0.33329999999999999</v>
      </c>
      <c r="L167">
        <v>0.33329999999999999</v>
      </c>
      <c r="M167"/>
      <c r="N167"/>
    </row>
    <row r="168" spans="1:14" x14ac:dyDescent="0.25">
      <c r="A168">
        <v>137</v>
      </c>
      <c r="B168" t="s">
        <v>29</v>
      </c>
      <c r="C168" t="s">
        <v>125</v>
      </c>
      <c r="D168" t="s">
        <v>6</v>
      </c>
      <c r="E168" t="s">
        <v>21</v>
      </c>
      <c r="F168">
        <v>1</v>
      </c>
      <c r="G168">
        <v>1</v>
      </c>
      <c r="H168">
        <v>0</v>
      </c>
      <c r="I168">
        <v>3</v>
      </c>
      <c r="J168">
        <v>0.33329999999999999</v>
      </c>
      <c r="K168">
        <v>0.33329999999999999</v>
      </c>
      <c r="L168">
        <v>0.33329999999999999</v>
      </c>
      <c r="M168"/>
      <c r="N168"/>
    </row>
    <row r="169" spans="1:14" x14ac:dyDescent="0.25">
      <c r="A169">
        <v>138</v>
      </c>
      <c r="B169" t="s">
        <v>29</v>
      </c>
      <c r="C169" t="s">
        <v>125</v>
      </c>
      <c r="D169" t="s">
        <v>7</v>
      </c>
      <c r="E169" t="s">
        <v>21</v>
      </c>
      <c r="F169">
        <v>1</v>
      </c>
      <c r="G169">
        <v>1</v>
      </c>
      <c r="H169">
        <v>0</v>
      </c>
      <c r="I169">
        <v>3</v>
      </c>
      <c r="J169">
        <v>0.33329999999999999</v>
      </c>
      <c r="K169">
        <v>0.33329999999999999</v>
      </c>
      <c r="L169">
        <v>0.33329999999999999</v>
      </c>
      <c r="M169"/>
      <c r="N169"/>
    </row>
    <row r="170" spans="1:14" x14ac:dyDescent="0.25">
      <c r="A170">
        <v>140</v>
      </c>
      <c r="B170" t="s">
        <v>224</v>
      </c>
      <c r="C170" t="s">
        <v>126</v>
      </c>
      <c r="D170" t="s">
        <v>3</v>
      </c>
      <c r="E170" t="s">
        <v>37</v>
      </c>
      <c r="F170">
        <v>1</v>
      </c>
      <c r="G170">
        <v>1</v>
      </c>
      <c r="H170">
        <v>0</v>
      </c>
      <c r="I170">
        <v>3</v>
      </c>
      <c r="J170">
        <v>0.1399</v>
      </c>
      <c r="K170">
        <v>0.28639999999999999</v>
      </c>
      <c r="L170">
        <v>0.5736</v>
      </c>
      <c r="M170"/>
      <c r="N170"/>
    </row>
    <row r="171" spans="1:14" x14ac:dyDescent="0.25">
      <c r="A171">
        <v>141</v>
      </c>
      <c r="B171" t="s">
        <v>56</v>
      </c>
      <c r="C171" t="s">
        <v>126</v>
      </c>
      <c r="D171" t="s">
        <v>4</v>
      </c>
      <c r="E171" t="s">
        <v>35</v>
      </c>
      <c r="F171">
        <v>1</v>
      </c>
      <c r="G171">
        <v>1</v>
      </c>
      <c r="H171">
        <v>1</v>
      </c>
      <c r="I171">
        <v>3</v>
      </c>
      <c r="J171">
        <v>0.63890000000000002</v>
      </c>
      <c r="K171">
        <v>0.24310000000000001</v>
      </c>
      <c r="L171">
        <v>0.1181</v>
      </c>
      <c r="M171"/>
      <c r="N171"/>
    </row>
    <row r="172" spans="1:14" x14ac:dyDescent="0.25">
      <c r="A172">
        <v>142</v>
      </c>
      <c r="B172" t="s">
        <v>241</v>
      </c>
      <c r="C172" t="s">
        <v>126</v>
      </c>
      <c r="D172" t="s">
        <v>5</v>
      </c>
      <c r="E172" t="s">
        <v>76</v>
      </c>
      <c r="F172">
        <v>1</v>
      </c>
      <c r="G172">
        <v>1</v>
      </c>
      <c r="H172">
        <v>0</v>
      </c>
      <c r="I172">
        <v>3</v>
      </c>
      <c r="J172">
        <v>0.60340000000000005</v>
      </c>
      <c r="K172">
        <v>0.1386</v>
      </c>
      <c r="L172">
        <v>0.25800000000000001</v>
      </c>
      <c r="M172"/>
      <c r="N172"/>
    </row>
    <row r="173" spans="1:14" x14ac:dyDescent="0.25">
      <c r="A173">
        <v>143</v>
      </c>
      <c r="B173" t="s">
        <v>81</v>
      </c>
      <c r="C173" t="s">
        <v>126</v>
      </c>
      <c r="D173" t="s">
        <v>6</v>
      </c>
      <c r="E173" t="s">
        <v>37</v>
      </c>
      <c r="F173">
        <v>1</v>
      </c>
      <c r="G173">
        <v>1</v>
      </c>
      <c r="H173">
        <v>0</v>
      </c>
      <c r="I173">
        <v>3</v>
      </c>
      <c r="J173">
        <v>0.28639999999999999</v>
      </c>
      <c r="K173">
        <v>0.5736</v>
      </c>
      <c r="L173">
        <v>0.1399</v>
      </c>
      <c r="M173"/>
      <c r="N173"/>
    </row>
    <row r="174" spans="1:14" x14ac:dyDescent="0.25">
      <c r="A174">
        <v>144</v>
      </c>
      <c r="B174" t="s">
        <v>36</v>
      </c>
      <c r="C174" t="s">
        <v>126</v>
      </c>
      <c r="D174" t="s">
        <v>7</v>
      </c>
      <c r="E174" t="s">
        <v>37</v>
      </c>
      <c r="F174">
        <v>1</v>
      </c>
      <c r="G174">
        <v>1</v>
      </c>
      <c r="H174">
        <v>0</v>
      </c>
      <c r="I174">
        <v>3</v>
      </c>
      <c r="J174">
        <v>0.5736</v>
      </c>
      <c r="K174">
        <v>0.1399</v>
      </c>
      <c r="L174">
        <v>0.28639999999999999</v>
      </c>
      <c r="M174"/>
      <c r="N174"/>
    </row>
    <row r="175" spans="1:14" x14ac:dyDescent="0.25">
      <c r="A175">
        <v>146</v>
      </c>
      <c r="B175" t="s">
        <v>60</v>
      </c>
      <c r="C175" t="s">
        <v>127</v>
      </c>
      <c r="D175" t="s">
        <v>3</v>
      </c>
      <c r="E175" t="s">
        <v>23</v>
      </c>
      <c r="F175">
        <v>1</v>
      </c>
      <c r="G175">
        <v>1</v>
      </c>
      <c r="H175">
        <v>0</v>
      </c>
      <c r="I175">
        <v>3</v>
      </c>
      <c r="J175">
        <v>0.41110000000000002</v>
      </c>
      <c r="K175">
        <v>0.2611</v>
      </c>
      <c r="L175">
        <v>0.32779999999999998</v>
      </c>
      <c r="M175"/>
      <c r="N175"/>
    </row>
    <row r="176" spans="1:14" x14ac:dyDescent="0.25">
      <c r="A176">
        <v>147</v>
      </c>
      <c r="B176" t="s">
        <v>65</v>
      </c>
      <c r="C176" t="s">
        <v>127</v>
      </c>
      <c r="D176" t="s">
        <v>4</v>
      </c>
      <c r="E176" t="s">
        <v>21</v>
      </c>
      <c r="F176">
        <v>1</v>
      </c>
      <c r="G176">
        <v>1</v>
      </c>
      <c r="H176">
        <v>0</v>
      </c>
      <c r="I176">
        <v>3</v>
      </c>
      <c r="J176">
        <v>0.1111</v>
      </c>
      <c r="K176">
        <v>0.44440000000000002</v>
      </c>
      <c r="L176">
        <v>0.44440000000000002</v>
      </c>
      <c r="M176"/>
      <c r="N176"/>
    </row>
    <row r="177" spans="1:14" x14ac:dyDescent="0.25">
      <c r="A177">
        <v>148</v>
      </c>
      <c r="B177" t="s">
        <v>242</v>
      </c>
      <c r="C177" t="s">
        <v>127</v>
      </c>
      <c r="D177" t="s">
        <v>5</v>
      </c>
      <c r="E177" t="s">
        <v>317</v>
      </c>
      <c r="F177">
        <v>1</v>
      </c>
      <c r="G177">
        <v>1</v>
      </c>
      <c r="H177">
        <v>0</v>
      </c>
      <c r="I177">
        <v>3</v>
      </c>
      <c r="J177">
        <v>0.57940000000000003</v>
      </c>
      <c r="K177">
        <v>0.2341</v>
      </c>
      <c r="L177">
        <v>0.1865</v>
      </c>
      <c r="M177"/>
      <c r="N177"/>
    </row>
    <row r="178" spans="1:14" x14ac:dyDescent="0.25">
      <c r="A178">
        <v>149</v>
      </c>
      <c r="B178" t="s">
        <v>243</v>
      </c>
      <c r="C178" t="s">
        <v>127</v>
      </c>
      <c r="D178" t="s">
        <v>6</v>
      </c>
      <c r="E178" t="s">
        <v>317</v>
      </c>
      <c r="F178">
        <v>1</v>
      </c>
      <c r="G178">
        <v>1</v>
      </c>
      <c r="H178">
        <v>0</v>
      </c>
      <c r="I178">
        <v>3</v>
      </c>
      <c r="J178">
        <v>0.57940000000000003</v>
      </c>
      <c r="K178">
        <v>0.1865</v>
      </c>
      <c r="L178">
        <v>0.2341</v>
      </c>
      <c r="M178"/>
      <c r="N178"/>
    </row>
    <row r="179" spans="1:14" x14ac:dyDescent="0.25">
      <c r="A179">
        <v>150</v>
      </c>
      <c r="B179" t="s">
        <v>244</v>
      </c>
      <c r="C179" t="s">
        <v>127</v>
      </c>
      <c r="D179" t="s">
        <v>7</v>
      </c>
      <c r="E179" t="s">
        <v>63</v>
      </c>
      <c r="F179">
        <v>1</v>
      </c>
      <c r="G179">
        <v>1</v>
      </c>
      <c r="H179">
        <v>0</v>
      </c>
      <c r="I179">
        <v>3</v>
      </c>
      <c r="J179">
        <v>0.29730000000000001</v>
      </c>
      <c r="K179">
        <v>0.53900000000000003</v>
      </c>
      <c r="L179">
        <v>0.1638</v>
      </c>
      <c r="M179"/>
      <c r="N179"/>
    </row>
    <row r="180" spans="1:14" x14ac:dyDescent="0.25">
      <c r="A180">
        <v>154</v>
      </c>
      <c r="B180" t="s">
        <v>48</v>
      </c>
      <c r="C180" t="s">
        <v>128</v>
      </c>
      <c r="D180" t="s">
        <v>3</v>
      </c>
      <c r="E180" t="s">
        <v>49</v>
      </c>
      <c r="F180">
        <v>1</v>
      </c>
      <c r="G180">
        <v>1</v>
      </c>
      <c r="H180">
        <v>0</v>
      </c>
      <c r="I180">
        <v>3</v>
      </c>
      <c r="J180">
        <v>0.62429999999999997</v>
      </c>
      <c r="K180">
        <v>0.1085</v>
      </c>
      <c r="L180">
        <v>0.26719999999999999</v>
      </c>
      <c r="M180"/>
      <c r="N180"/>
    </row>
    <row r="181" spans="1:14" x14ac:dyDescent="0.25">
      <c r="A181">
        <v>156</v>
      </c>
      <c r="B181" t="s">
        <v>78</v>
      </c>
      <c r="C181" t="s">
        <v>138</v>
      </c>
      <c r="D181" t="s">
        <v>3</v>
      </c>
      <c r="E181" t="s">
        <v>37</v>
      </c>
      <c r="F181">
        <v>1</v>
      </c>
      <c r="G181">
        <v>1</v>
      </c>
      <c r="H181">
        <v>0</v>
      </c>
      <c r="I181">
        <v>3</v>
      </c>
      <c r="J181">
        <v>0.5736</v>
      </c>
      <c r="K181">
        <v>0.28639999999999999</v>
      </c>
      <c r="L181">
        <v>0.1399</v>
      </c>
      <c r="M181"/>
      <c r="N181"/>
    </row>
    <row r="182" spans="1:14" x14ac:dyDescent="0.25">
      <c r="A182">
        <v>159</v>
      </c>
      <c r="B182" t="s">
        <v>80</v>
      </c>
      <c r="C182" t="s">
        <v>128</v>
      </c>
      <c r="D182" t="s">
        <v>4</v>
      </c>
      <c r="E182" t="s">
        <v>49</v>
      </c>
      <c r="F182">
        <v>1</v>
      </c>
      <c r="G182">
        <v>1</v>
      </c>
      <c r="H182">
        <v>0</v>
      </c>
      <c r="I182">
        <v>3</v>
      </c>
      <c r="J182">
        <v>0.62429999999999997</v>
      </c>
      <c r="K182">
        <v>0.26719999999999999</v>
      </c>
      <c r="L182">
        <v>0.1085</v>
      </c>
      <c r="M182"/>
      <c r="N182"/>
    </row>
    <row r="183" spans="1:14" x14ac:dyDescent="0.25">
      <c r="A183">
        <v>160</v>
      </c>
      <c r="B183" t="s">
        <v>74</v>
      </c>
      <c r="C183" t="s">
        <v>138</v>
      </c>
      <c r="D183" t="s">
        <v>4</v>
      </c>
      <c r="E183" t="s">
        <v>21</v>
      </c>
      <c r="F183">
        <v>1</v>
      </c>
      <c r="G183">
        <v>1</v>
      </c>
      <c r="H183">
        <v>0</v>
      </c>
      <c r="I183">
        <v>3</v>
      </c>
      <c r="J183">
        <v>0.33329999999999999</v>
      </c>
      <c r="K183">
        <v>0.33329999999999999</v>
      </c>
      <c r="L183">
        <v>0.33329999999999999</v>
      </c>
      <c r="M183"/>
      <c r="N183"/>
    </row>
    <row r="184" spans="1:14" x14ac:dyDescent="0.25">
      <c r="A184">
        <v>161</v>
      </c>
      <c r="B184" t="s">
        <v>245</v>
      </c>
      <c r="C184" t="s">
        <v>130</v>
      </c>
      <c r="D184" t="s">
        <v>3</v>
      </c>
      <c r="E184" t="s">
        <v>315</v>
      </c>
      <c r="F184">
        <v>1</v>
      </c>
      <c r="G184">
        <v>1</v>
      </c>
      <c r="H184">
        <v>0</v>
      </c>
      <c r="I184">
        <v>3</v>
      </c>
      <c r="J184">
        <v>0.29680000000000001</v>
      </c>
      <c r="K184">
        <v>0.10929999999999999</v>
      </c>
      <c r="L184">
        <v>0.59399999999999997</v>
      </c>
      <c r="M184"/>
      <c r="N184"/>
    </row>
    <row r="185" spans="1:14" x14ac:dyDescent="0.25">
      <c r="A185">
        <v>163</v>
      </c>
      <c r="B185" t="s">
        <v>56</v>
      </c>
      <c r="C185" t="s">
        <v>138</v>
      </c>
      <c r="D185" t="s">
        <v>5</v>
      </c>
      <c r="E185" t="s">
        <v>35</v>
      </c>
      <c r="F185">
        <v>1</v>
      </c>
      <c r="G185">
        <v>1</v>
      </c>
      <c r="H185">
        <v>0</v>
      </c>
      <c r="I185">
        <v>3</v>
      </c>
      <c r="J185">
        <v>0.63890000000000002</v>
      </c>
      <c r="K185">
        <v>0.24310000000000001</v>
      </c>
      <c r="L185">
        <v>0.1181</v>
      </c>
      <c r="M185"/>
      <c r="N185"/>
    </row>
    <row r="186" spans="1:14" x14ac:dyDescent="0.25">
      <c r="A186">
        <v>164</v>
      </c>
      <c r="B186" t="s">
        <v>224</v>
      </c>
      <c r="C186" t="s">
        <v>139</v>
      </c>
      <c r="D186" t="s">
        <v>3</v>
      </c>
      <c r="E186" t="s">
        <v>37</v>
      </c>
      <c r="F186">
        <v>1</v>
      </c>
      <c r="G186">
        <v>1</v>
      </c>
      <c r="H186">
        <v>0</v>
      </c>
      <c r="I186">
        <v>3</v>
      </c>
      <c r="J186">
        <v>0.1399</v>
      </c>
      <c r="K186">
        <v>0.28639999999999999</v>
      </c>
      <c r="L186">
        <v>0.5736</v>
      </c>
      <c r="M186"/>
      <c r="N186"/>
    </row>
    <row r="187" spans="1:14" x14ac:dyDescent="0.25">
      <c r="A187">
        <v>165</v>
      </c>
      <c r="B187" t="s">
        <v>216</v>
      </c>
      <c r="C187" t="s">
        <v>129</v>
      </c>
      <c r="D187" t="s">
        <v>3</v>
      </c>
      <c r="E187" t="s">
        <v>46</v>
      </c>
      <c r="F187">
        <v>1</v>
      </c>
      <c r="G187">
        <v>1</v>
      </c>
      <c r="H187">
        <v>1</v>
      </c>
      <c r="I187">
        <v>3</v>
      </c>
      <c r="J187">
        <v>0.44290000000000002</v>
      </c>
      <c r="K187">
        <v>0.16980000000000001</v>
      </c>
      <c r="L187">
        <v>0.38729999999999998</v>
      </c>
      <c r="M187"/>
      <c r="N187"/>
    </row>
    <row r="188" spans="1:14" x14ac:dyDescent="0.25">
      <c r="A188">
        <v>167</v>
      </c>
      <c r="B188" t="s">
        <v>72</v>
      </c>
      <c r="C188" t="s">
        <v>128</v>
      </c>
      <c r="D188" t="s">
        <v>5</v>
      </c>
      <c r="E188" t="s">
        <v>49</v>
      </c>
      <c r="F188">
        <v>1</v>
      </c>
      <c r="G188">
        <v>1</v>
      </c>
      <c r="H188">
        <v>0</v>
      </c>
      <c r="I188">
        <v>3</v>
      </c>
      <c r="J188">
        <v>0.1085</v>
      </c>
      <c r="K188">
        <v>0.26719999999999999</v>
      </c>
      <c r="L188">
        <v>0.62429999999999997</v>
      </c>
      <c r="M188"/>
      <c r="N188"/>
    </row>
    <row r="189" spans="1:14" x14ac:dyDescent="0.25">
      <c r="A189">
        <v>169</v>
      </c>
      <c r="B189" t="s">
        <v>226</v>
      </c>
      <c r="C189" t="s">
        <v>138</v>
      </c>
      <c r="D189" t="s">
        <v>6</v>
      </c>
      <c r="E189" t="s">
        <v>37</v>
      </c>
      <c r="F189">
        <v>1</v>
      </c>
      <c r="G189">
        <v>1</v>
      </c>
      <c r="H189">
        <v>0</v>
      </c>
      <c r="I189">
        <v>3</v>
      </c>
      <c r="J189">
        <v>0.28639999999999999</v>
      </c>
      <c r="K189">
        <v>0.1399</v>
      </c>
      <c r="L189">
        <v>0.5736</v>
      </c>
      <c r="M189"/>
      <c r="N189"/>
    </row>
    <row r="190" spans="1:14" x14ac:dyDescent="0.25">
      <c r="A190">
        <v>171</v>
      </c>
      <c r="B190" t="s">
        <v>226</v>
      </c>
      <c r="C190" t="s">
        <v>139</v>
      </c>
      <c r="D190" t="s">
        <v>4</v>
      </c>
      <c r="E190" t="s">
        <v>37</v>
      </c>
      <c r="F190">
        <v>1</v>
      </c>
      <c r="G190">
        <v>1</v>
      </c>
      <c r="H190">
        <v>0</v>
      </c>
      <c r="I190">
        <v>3</v>
      </c>
      <c r="J190">
        <v>0.28639999999999999</v>
      </c>
      <c r="K190">
        <v>0.1399</v>
      </c>
      <c r="L190">
        <v>0.5736</v>
      </c>
      <c r="M190"/>
      <c r="N190"/>
    </row>
    <row r="191" spans="1:14" x14ac:dyDescent="0.25">
      <c r="A191">
        <v>172</v>
      </c>
      <c r="B191" t="s">
        <v>73</v>
      </c>
      <c r="C191" t="s">
        <v>136</v>
      </c>
      <c r="D191" t="s">
        <v>3</v>
      </c>
      <c r="E191" t="s">
        <v>31</v>
      </c>
      <c r="F191">
        <v>1</v>
      </c>
      <c r="G191">
        <v>1</v>
      </c>
      <c r="H191">
        <v>1</v>
      </c>
      <c r="I191">
        <v>3</v>
      </c>
      <c r="J191">
        <v>0.31190000000000001</v>
      </c>
      <c r="K191">
        <v>0.49049999999999999</v>
      </c>
      <c r="L191">
        <v>0.1976</v>
      </c>
      <c r="M191"/>
      <c r="N191"/>
    </row>
    <row r="192" spans="1:14" x14ac:dyDescent="0.25">
      <c r="A192">
        <v>173</v>
      </c>
      <c r="B192" t="s">
        <v>48</v>
      </c>
      <c r="C192" t="s">
        <v>128</v>
      </c>
      <c r="D192" t="s">
        <v>6</v>
      </c>
      <c r="E192" t="s">
        <v>49</v>
      </c>
      <c r="F192">
        <v>1</v>
      </c>
      <c r="G192">
        <v>1</v>
      </c>
      <c r="H192">
        <v>0</v>
      </c>
      <c r="I192">
        <v>3</v>
      </c>
      <c r="J192">
        <v>0.62429999999999997</v>
      </c>
      <c r="K192">
        <v>0.1085</v>
      </c>
      <c r="L192">
        <v>0.26719999999999999</v>
      </c>
      <c r="M192"/>
      <c r="N192"/>
    </row>
    <row r="193" spans="1:14" x14ac:dyDescent="0.25">
      <c r="A193">
        <v>174</v>
      </c>
      <c r="B193" t="s">
        <v>55</v>
      </c>
      <c r="C193" t="s">
        <v>130</v>
      </c>
      <c r="D193" t="s">
        <v>4</v>
      </c>
      <c r="E193" t="s">
        <v>49</v>
      </c>
      <c r="F193">
        <v>1</v>
      </c>
      <c r="G193">
        <v>1</v>
      </c>
      <c r="H193">
        <v>0</v>
      </c>
      <c r="I193">
        <v>3</v>
      </c>
      <c r="J193">
        <v>0.26719999999999999</v>
      </c>
      <c r="K193">
        <v>0.62429999999999997</v>
      </c>
      <c r="L193">
        <v>0.1085</v>
      </c>
      <c r="M193"/>
      <c r="N193"/>
    </row>
    <row r="194" spans="1:14" x14ac:dyDescent="0.25">
      <c r="A194">
        <v>175</v>
      </c>
      <c r="B194" t="s">
        <v>29</v>
      </c>
      <c r="C194" t="s">
        <v>129</v>
      </c>
      <c r="D194" t="s">
        <v>4</v>
      </c>
      <c r="E194" t="s">
        <v>21</v>
      </c>
      <c r="F194">
        <v>1</v>
      </c>
      <c r="G194">
        <v>1</v>
      </c>
      <c r="H194">
        <v>0</v>
      </c>
      <c r="I194">
        <v>3</v>
      </c>
      <c r="J194">
        <v>0.33329999999999999</v>
      </c>
      <c r="K194">
        <v>0.33329999999999999</v>
      </c>
      <c r="L194">
        <v>0.33329999999999999</v>
      </c>
      <c r="M194"/>
      <c r="N194"/>
    </row>
    <row r="195" spans="1:14" x14ac:dyDescent="0.25">
      <c r="A195">
        <v>176</v>
      </c>
      <c r="B195" t="s">
        <v>246</v>
      </c>
      <c r="C195" t="s">
        <v>147</v>
      </c>
      <c r="D195" t="s">
        <v>3</v>
      </c>
      <c r="E195" t="s">
        <v>63</v>
      </c>
      <c r="F195">
        <v>1</v>
      </c>
      <c r="G195">
        <v>1</v>
      </c>
      <c r="H195">
        <v>0</v>
      </c>
      <c r="I195">
        <v>3</v>
      </c>
      <c r="J195">
        <v>0.53900000000000003</v>
      </c>
      <c r="K195">
        <v>0.29730000000000001</v>
      </c>
      <c r="L195">
        <v>0.1638</v>
      </c>
      <c r="M195"/>
      <c r="N195"/>
    </row>
    <row r="196" spans="1:14" x14ac:dyDescent="0.25">
      <c r="A196">
        <v>178</v>
      </c>
      <c r="B196" t="s">
        <v>66</v>
      </c>
      <c r="C196" t="s">
        <v>138</v>
      </c>
      <c r="D196" t="s">
        <v>7</v>
      </c>
      <c r="E196" t="s">
        <v>37</v>
      </c>
      <c r="F196">
        <v>1</v>
      </c>
      <c r="G196">
        <v>1</v>
      </c>
      <c r="H196">
        <v>0</v>
      </c>
      <c r="I196">
        <v>3</v>
      </c>
      <c r="J196">
        <v>0.1399</v>
      </c>
      <c r="K196">
        <v>0.5736</v>
      </c>
      <c r="L196">
        <v>0.28639999999999999</v>
      </c>
      <c r="M196"/>
      <c r="N196"/>
    </row>
    <row r="197" spans="1:14" x14ac:dyDescent="0.25">
      <c r="A197">
        <v>179</v>
      </c>
      <c r="B197" t="s">
        <v>81</v>
      </c>
      <c r="C197" t="s">
        <v>131</v>
      </c>
      <c r="D197" t="s">
        <v>3</v>
      </c>
      <c r="E197" t="s">
        <v>37</v>
      </c>
      <c r="F197">
        <v>1</v>
      </c>
      <c r="G197">
        <v>1</v>
      </c>
      <c r="H197">
        <v>0</v>
      </c>
      <c r="I197">
        <v>3</v>
      </c>
      <c r="J197">
        <v>0.28639999999999999</v>
      </c>
      <c r="K197">
        <v>0.5736</v>
      </c>
      <c r="L197">
        <v>0.1399</v>
      </c>
      <c r="M197"/>
      <c r="N197"/>
    </row>
    <row r="198" spans="1:14" x14ac:dyDescent="0.25">
      <c r="A198">
        <v>181</v>
      </c>
      <c r="B198" t="s">
        <v>72</v>
      </c>
      <c r="C198" t="s">
        <v>128</v>
      </c>
      <c r="D198" t="s">
        <v>7</v>
      </c>
      <c r="E198" t="s">
        <v>49</v>
      </c>
      <c r="F198">
        <v>1</v>
      </c>
      <c r="G198">
        <v>1</v>
      </c>
      <c r="H198">
        <v>0</v>
      </c>
      <c r="I198">
        <v>3</v>
      </c>
      <c r="J198">
        <v>0.1085</v>
      </c>
      <c r="K198">
        <v>0.26719999999999999</v>
      </c>
      <c r="L198">
        <v>0.62429999999999997</v>
      </c>
      <c r="M198"/>
      <c r="N198"/>
    </row>
    <row r="199" spans="1:14" x14ac:dyDescent="0.25">
      <c r="A199">
        <v>183</v>
      </c>
      <c r="B199" t="s">
        <v>51</v>
      </c>
      <c r="C199" t="s">
        <v>129</v>
      </c>
      <c r="D199" t="s">
        <v>5</v>
      </c>
      <c r="E199" t="s">
        <v>52</v>
      </c>
      <c r="F199">
        <v>1</v>
      </c>
      <c r="G199">
        <v>1</v>
      </c>
      <c r="H199">
        <v>0</v>
      </c>
      <c r="I199">
        <v>3</v>
      </c>
      <c r="J199">
        <v>0.1593</v>
      </c>
      <c r="K199">
        <v>0.25190000000000001</v>
      </c>
      <c r="L199">
        <v>0.58889999999999998</v>
      </c>
      <c r="M199"/>
      <c r="N199"/>
    </row>
    <row r="200" spans="1:14" x14ac:dyDescent="0.25">
      <c r="A200">
        <v>185</v>
      </c>
      <c r="B200" t="s">
        <v>219</v>
      </c>
      <c r="C200" t="s">
        <v>130</v>
      </c>
      <c r="D200" t="s">
        <v>5</v>
      </c>
      <c r="E200" t="s">
        <v>49</v>
      </c>
      <c r="F200">
        <v>1</v>
      </c>
      <c r="G200">
        <v>1</v>
      </c>
      <c r="H200">
        <v>0</v>
      </c>
      <c r="I200">
        <v>3</v>
      </c>
      <c r="J200">
        <v>0.26719999999999999</v>
      </c>
      <c r="K200">
        <v>0.1085</v>
      </c>
      <c r="L200">
        <v>0.62429999999999997</v>
      </c>
      <c r="M200"/>
      <c r="N200"/>
    </row>
    <row r="201" spans="1:14" x14ac:dyDescent="0.25">
      <c r="A201">
        <v>186</v>
      </c>
      <c r="B201" t="s">
        <v>238</v>
      </c>
      <c r="C201" t="s">
        <v>139</v>
      </c>
      <c r="D201" t="s">
        <v>5</v>
      </c>
      <c r="E201" t="s">
        <v>52</v>
      </c>
      <c r="F201">
        <v>1</v>
      </c>
      <c r="G201">
        <v>1</v>
      </c>
      <c r="H201">
        <v>0</v>
      </c>
      <c r="I201">
        <v>3</v>
      </c>
      <c r="J201">
        <v>0.25190000000000001</v>
      </c>
      <c r="K201">
        <v>0.58889999999999998</v>
      </c>
      <c r="L201">
        <v>0.1593</v>
      </c>
      <c r="M201"/>
      <c r="N201"/>
    </row>
    <row r="202" spans="1:14" x14ac:dyDescent="0.25">
      <c r="A202">
        <v>187</v>
      </c>
      <c r="B202" t="s">
        <v>215</v>
      </c>
      <c r="C202" t="s">
        <v>147</v>
      </c>
      <c r="D202" t="s">
        <v>4</v>
      </c>
      <c r="E202" t="s">
        <v>87</v>
      </c>
      <c r="F202">
        <v>1</v>
      </c>
      <c r="G202">
        <v>1</v>
      </c>
      <c r="H202">
        <v>0</v>
      </c>
      <c r="I202">
        <v>3</v>
      </c>
      <c r="J202">
        <v>0.53739999999999999</v>
      </c>
      <c r="K202">
        <v>0.26800000000000002</v>
      </c>
      <c r="L202">
        <v>0.1946</v>
      </c>
      <c r="M202"/>
      <c r="N202"/>
    </row>
    <row r="203" spans="1:14" x14ac:dyDescent="0.25">
      <c r="A203">
        <v>188</v>
      </c>
      <c r="B203" t="s">
        <v>60</v>
      </c>
      <c r="C203" t="s">
        <v>131</v>
      </c>
      <c r="D203" t="s">
        <v>4</v>
      </c>
      <c r="E203" t="s">
        <v>23</v>
      </c>
      <c r="F203">
        <v>1</v>
      </c>
      <c r="G203">
        <v>1</v>
      </c>
      <c r="H203">
        <v>0</v>
      </c>
      <c r="I203">
        <v>3</v>
      </c>
      <c r="J203">
        <v>0.41110000000000002</v>
      </c>
      <c r="K203">
        <v>0.2611</v>
      </c>
      <c r="L203">
        <v>0.32779999999999998</v>
      </c>
      <c r="M203"/>
      <c r="N203"/>
    </row>
    <row r="204" spans="1:14" x14ac:dyDescent="0.25">
      <c r="A204">
        <v>189</v>
      </c>
      <c r="B204" t="s">
        <v>247</v>
      </c>
      <c r="C204" t="s">
        <v>141</v>
      </c>
      <c r="D204" t="s">
        <v>3</v>
      </c>
      <c r="E204" t="s">
        <v>313</v>
      </c>
      <c r="F204">
        <v>1</v>
      </c>
      <c r="G204">
        <v>1</v>
      </c>
      <c r="H204">
        <v>0</v>
      </c>
      <c r="I204">
        <v>3</v>
      </c>
      <c r="J204">
        <v>0.55710000000000004</v>
      </c>
      <c r="K204">
        <v>0.1226</v>
      </c>
      <c r="L204">
        <v>0.32019999999999998</v>
      </c>
      <c r="M204"/>
      <c r="N204"/>
    </row>
    <row r="205" spans="1:14" x14ac:dyDescent="0.25">
      <c r="A205">
        <v>190</v>
      </c>
      <c r="B205" t="s">
        <v>77</v>
      </c>
      <c r="C205" t="s">
        <v>143</v>
      </c>
      <c r="D205" t="s">
        <v>3</v>
      </c>
      <c r="E205" t="s">
        <v>31</v>
      </c>
      <c r="F205">
        <v>1</v>
      </c>
      <c r="G205">
        <v>1</v>
      </c>
      <c r="H205">
        <v>0</v>
      </c>
      <c r="I205">
        <v>3</v>
      </c>
      <c r="J205">
        <v>0.49049999999999999</v>
      </c>
      <c r="K205">
        <v>0.31190000000000001</v>
      </c>
      <c r="L205">
        <v>0.1976</v>
      </c>
      <c r="M205"/>
      <c r="N205"/>
    </row>
    <row r="206" spans="1:14" x14ac:dyDescent="0.25">
      <c r="A206">
        <v>191</v>
      </c>
      <c r="B206" t="s">
        <v>224</v>
      </c>
      <c r="C206" t="s">
        <v>140</v>
      </c>
      <c r="D206" t="s">
        <v>3</v>
      </c>
      <c r="E206" t="s">
        <v>37</v>
      </c>
      <c r="F206">
        <v>1</v>
      </c>
      <c r="G206">
        <v>1</v>
      </c>
      <c r="H206">
        <v>0</v>
      </c>
      <c r="I206">
        <v>3</v>
      </c>
      <c r="J206">
        <v>0.1399</v>
      </c>
      <c r="K206">
        <v>0.28639999999999999</v>
      </c>
      <c r="L206">
        <v>0.5736</v>
      </c>
      <c r="M206"/>
      <c r="N206"/>
    </row>
    <row r="207" spans="1:14" x14ac:dyDescent="0.25">
      <c r="A207">
        <v>192</v>
      </c>
      <c r="B207" t="s">
        <v>80</v>
      </c>
      <c r="C207" t="s">
        <v>130</v>
      </c>
      <c r="D207" t="s">
        <v>6</v>
      </c>
      <c r="E207" t="s">
        <v>49</v>
      </c>
      <c r="F207">
        <v>1</v>
      </c>
      <c r="G207">
        <v>1</v>
      </c>
      <c r="H207">
        <v>0</v>
      </c>
      <c r="I207">
        <v>3</v>
      </c>
      <c r="J207">
        <v>0.62429999999999997</v>
      </c>
      <c r="K207">
        <v>0.26719999999999999</v>
      </c>
      <c r="L207">
        <v>0.1085</v>
      </c>
      <c r="M207"/>
      <c r="N207"/>
    </row>
    <row r="208" spans="1:14" x14ac:dyDescent="0.25">
      <c r="A208">
        <v>193</v>
      </c>
      <c r="B208" t="s">
        <v>84</v>
      </c>
      <c r="C208" t="s">
        <v>139</v>
      </c>
      <c r="D208" t="s">
        <v>6</v>
      </c>
      <c r="E208" t="s">
        <v>27</v>
      </c>
      <c r="F208">
        <v>1</v>
      </c>
      <c r="G208">
        <v>1</v>
      </c>
      <c r="H208">
        <v>0</v>
      </c>
      <c r="I208">
        <v>3</v>
      </c>
      <c r="J208">
        <v>0.1416</v>
      </c>
      <c r="K208">
        <v>0.52470000000000006</v>
      </c>
      <c r="L208">
        <v>0.33379999999999999</v>
      </c>
      <c r="M208"/>
      <c r="N208"/>
    </row>
    <row r="209" spans="1:14" x14ac:dyDescent="0.25">
      <c r="A209">
        <v>194</v>
      </c>
      <c r="B209" t="s">
        <v>26</v>
      </c>
      <c r="C209" t="s">
        <v>129</v>
      </c>
      <c r="D209" t="s">
        <v>6</v>
      </c>
      <c r="E209" t="s">
        <v>27</v>
      </c>
      <c r="F209">
        <v>1</v>
      </c>
      <c r="G209">
        <v>1</v>
      </c>
      <c r="H209">
        <v>0</v>
      </c>
      <c r="I209">
        <v>3</v>
      </c>
      <c r="J209">
        <v>0.33379999999999999</v>
      </c>
      <c r="K209">
        <v>0.1416</v>
      </c>
      <c r="L209">
        <v>0.52470000000000006</v>
      </c>
      <c r="M209"/>
      <c r="N209"/>
    </row>
    <row r="210" spans="1:14" x14ac:dyDescent="0.25">
      <c r="A210">
        <v>195</v>
      </c>
      <c r="B210" t="s">
        <v>248</v>
      </c>
      <c r="C210" t="s">
        <v>153</v>
      </c>
      <c r="D210" t="s">
        <v>3</v>
      </c>
      <c r="E210" t="s">
        <v>315</v>
      </c>
      <c r="F210">
        <v>1</v>
      </c>
      <c r="G210">
        <v>1</v>
      </c>
      <c r="H210">
        <v>0</v>
      </c>
      <c r="I210">
        <v>3</v>
      </c>
      <c r="J210">
        <v>0.10929999999999999</v>
      </c>
      <c r="K210">
        <v>0.29680000000000001</v>
      </c>
      <c r="L210">
        <v>0.59399999999999997</v>
      </c>
      <c r="M210"/>
      <c r="N210"/>
    </row>
    <row r="211" spans="1:14" x14ac:dyDescent="0.25">
      <c r="A211">
        <v>196</v>
      </c>
      <c r="B211" t="s">
        <v>29</v>
      </c>
      <c r="C211" t="s">
        <v>147</v>
      </c>
      <c r="D211" t="s">
        <v>5</v>
      </c>
      <c r="E211" t="s">
        <v>21</v>
      </c>
      <c r="F211">
        <v>1</v>
      </c>
      <c r="G211">
        <v>1</v>
      </c>
      <c r="H211">
        <v>0</v>
      </c>
      <c r="I211">
        <v>3</v>
      </c>
      <c r="J211">
        <v>0.33329999999999999</v>
      </c>
      <c r="K211">
        <v>0.33329999999999999</v>
      </c>
      <c r="L211">
        <v>0.33329999999999999</v>
      </c>
      <c r="M211"/>
      <c r="N211"/>
    </row>
    <row r="212" spans="1:14" x14ac:dyDescent="0.25">
      <c r="A212">
        <v>197</v>
      </c>
      <c r="B212" t="s">
        <v>29</v>
      </c>
      <c r="C212" t="s">
        <v>141</v>
      </c>
      <c r="D212" t="s">
        <v>4</v>
      </c>
      <c r="E212" t="s">
        <v>21</v>
      </c>
      <c r="F212">
        <v>1</v>
      </c>
      <c r="G212">
        <v>1</v>
      </c>
      <c r="H212">
        <v>0</v>
      </c>
      <c r="I212">
        <v>3</v>
      </c>
      <c r="J212">
        <v>0.33329999999999999</v>
      </c>
      <c r="K212">
        <v>0.33329999999999999</v>
      </c>
      <c r="L212">
        <v>0.33329999999999999</v>
      </c>
      <c r="M212"/>
      <c r="N212"/>
    </row>
    <row r="213" spans="1:14" x14ac:dyDescent="0.25">
      <c r="A213">
        <v>198</v>
      </c>
      <c r="B213" t="s">
        <v>40</v>
      </c>
      <c r="C213" t="s">
        <v>133</v>
      </c>
      <c r="D213" t="s">
        <v>3</v>
      </c>
      <c r="E213" t="s">
        <v>31</v>
      </c>
      <c r="F213">
        <v>1</v>
      </c>
      <c r="G213">
        <v>1</v>
      </c>
      <c r="H213">
        <v>0</v>
      </c>
      <c r="I213">
        <v>3</v>
      </c>
      <c r="J213">
        <v>0.31190000000000001</v>
      </c>
      <c r="K213">
        <v>0.1976</v>
      </c>
      <c r="L213">
        <v>0.49049999999999999</v>
      </c>
      <c r="M213"/>
      <c r="N213"/>
    </row>
    <row r="214" spans="1:14" x14ac:dyDescent="0.25">
      <c r="A214">
        <v>199</v>
      </c>
      <c r="B214" t="s">
        <v>33</v>
      </c>
      <c r="C214" t="s">
        <v>129</v>
      </c>
      <c r="D214" t="s">
        <v>7</v>
      </c>
      <c r="E214" t="s">
        <v>21</v>
      </c>
      <c r="F214">
        <v>1</v>
      </c>
      <c r="G214">
        <v>1</v>
      </c>
      <c r="H214">
        <v>0</v>
      </c>
      <c r="I214">
        <v>3</v>
      </c>
      <c r="J214">
        <v>0.25</v>
      </c>
      <c r="K214">
        <v>0.25</v>
      </c>
      <c r="L214">
        <v>0.5</v>
      </c>
      <c r="M214"/>
      <c r="N214"/>
    </row>
    <row r="215" spans="1:14" x14ac:dyDescent="0.25">
      <c r="A215">
        <v>200</v>
      </c>
      <c r="B215" t="s">
        <v>249</v>
      </c>
      <c r="C215" t="s">
        <v>131</v>
      </c>
      <c r="D215" t="s">
        <v>5</v>
      </c>
      <c r="E215" t="s">
        <v>27</v>
      </c>
      <c r="F215">
        <v>1</v>
      </c>
      <c r="G215">
        <v>1</v>
      </c>
      <c r="H215">
        <v>0</v>
      </c>
      <c r="I215">
        <v>3</v>
      </c>
      <c r="J215">
        <v>0.52470000000000006</v>
      </c>
      <c r="K215">
        <v>0.33379999999999999</v>
      </c>
      <c r="L215">
        <v>0.1416</v>
      </c>
      <c r="M215"/>
      <c r="N215"/>
    </row>
    <row r="216" spans="1:14" x14ac:dyDescent="0.25">
      <c r="A216">
        <v>201</v>
      </c>
      <c r="B216" t="s">
        <v>77</v>
      </c>
      <c r="C216" t="s">
        <v>143</v>
      </c>
      <c r="D216" t="s">
        <v>4</v>
      </c>
      <c r="E216" t="s">
        <v>31</v>
      </c>
      <c r="F216">
        <v>1</v>
      </c>
      <c r="G216">
        <v>1</v>
      </c>
      <c r="H216">
        <v>0</v>
      </c>
      <c r="I216">
        <v>3</v>
      </c>
      <c r="J216">
        <v>0.49049999999999999</v>
      </c>
      <c r="K216">
        <v>0.31190000000000001</v>
      </c>
      <c r="L216">
        <v>0.1976</v>
      </c>
      <c r="M216"/>
      <c r="N216"/>
    </row>
    <row r="217" spans="1:14" x14ac:dyDescent="0.25">
      <c r="A217">
        <v>202</v>
      </c>
      <c r="B217" t="s">
        <v>55</v>
      </c>
      <c r="C217" t="s">
        <v>130</v>
      </c>
      <c r="D217" t="s">
        <v>7</v>
      </c>
      <c r="E217" t="s">
        <v>49</v>
      </c>
      <c r="F217">
        <v>1</v>
      </c>
      <c r="G217">
        <v>1</v>
      </c>
      <c r="H217">
        <v>0</v>
      </c>
      <c r="I217">
        <v>3</v>
      </c>
      <c r="J217">
        <v>0.26719999999999999</v>
      </c>
      <c r="K217">
        <v>0.62429999999999997</v>
      </c>
      <c r="L217">
        <v>0.1085</v>
      </c>
      <c r="M217"/>
      <c r="N217"/>
    </row>
    <row r="218" spans="1:14" x14ac:dyDescent="0.25">
      <c r="A218">
        <v>203</v>
      </c>
      <c r="B218" t="s">
        <v>250</v>
      </c>
      <c r="C218" t="s">
        <v>153</v>
      </c>
      <c r="D218" t="s">
        <v>4</v>
      </c>
      <c r="E218" t="s">
        <v>314</v>
      </c>
      <c r="F218">
        <v>1</v>
      </c>
      <c r="G218">
        <v>1</v>
      </c>
      <c r="H218">
        <v>0</v>
      </c>
      <c r="I218">
        <v>3</v>
      </c>
      <c r="J218">
        <v>0.1263</v>
      </c>
      <c r="K218">
        <v>0.4577</v>
      </c>
      <c r="L218">
        <v>0.41599999999999998</v>
      </c>
      <c r="M218"/>
      <c r="N218"/>
    </row>
    <row r="219" spans="1:14" x14ac:dyDescent="0.25">
      <c r="A219">
        <v>204</v>
      </c>
      <c r="B219" t="s">
        <v>60</v>
      </c>
      <c r="C219" t="s">
        <v>147</v>
      </c>
      <c r="D219" t="s">
        <v>6</v>
      </c>
      <c r="E219" t="s">
        <v>23</v>
      </c>
      <c r="F219">
        <v>1</v>
      </c>
      <c r="G219">
        <v>1</v>
      </c>
      <c r="H219">
        <v>0</v>
      </c>
      <c r="I219">
        <v>3</v>
      </c>
      <c r="J219">
        <v>0.41110000000000002</v>
      </c>
      <c r="K219">
        <v>0.2611</v>
      </c>
      <c r="L219">
        <v>0.32779999999999998</v>
      </c>
      <c r="M219"/>
      <c r="N219"/>
    </row>
    <row r="220" spans="1:14" x14ac:dyDescent="0.25">
      <c r="A220">
        <v>205</v>
      </c>
      <c r="B220" t="s">
        <v>47</v>
      </c>
      <c r="C220" t="s">
        <v>140</v>
      </c>
      <c r="D220" t="s">
        <v>4</v>
      </c>
      <c r="E220" t="s">
        <v>44</v>
      </c>
      <c r="F220">
        <v>1</v>
      </c>
      <c r="G220">
        <v>1</v>
      </c>
      <c r="H220">
        <v>1</v>
      </c>
      <c r="I220">
        <v>3</v>
      </c>
      <c r="J220">
        <v>0.35</v>
      </c>
      <c r="K220">
        <v>0.17219999999999999</v>
      </c>
      <c r="L220">
        <v>0.4778</v>
      </c>
      <c r="M220"/>
      <c r="N220"/>
    </row>
    <row r="221" spans="1:14" x14ac:dyDescent="0.25">
      <c r="A221">
        <v>206</v>
      </c>
      <c r="B221" t="s">
        <v>50</v>
      </c>
      <c r="C221" t="s">
        <v>141</v>
      </c>
      <c r="D221" t="s">
        <v>5</v>
      </c>
      <c r="E221" t="s">
        <v>21</v>
      </c>
      <c r="F221">
        <v>1</v>
      </c>
      <c r="G221">
        <v>1</v>
      </c>
      <c r="H221">
        <v>0</v>
      </c>
      <c r="I221">
        <v>3</v>
      </c>
      <c r="J221">
        <v>0.4</v>
      </c>
      <c r="K221">
        <v>0.4</v>
      </c>
      <c r="L221">
        <v>0.2</v>
      </c>
      <c r="M221"/>
      <c r="N221"/>
    </row>
    <row r="222" spans="1:14" x14ac:dyDescent="0.25">
      <c r="A222">
        <v>207</v>
      </c>
      <c r="B222" t="s">
        <v>210</v>
      </c>
      <c r="C222" t="s">
        <v>132</v>
      </c>
      <c r="D222" t="s">
        <v>3</v>
      </c>
      <c r="E222" t="s">
        <v>21</v>
      </c>
      <c r="F222">
        <v>1</v>
      </c>
      <c r="G222">
        <v>1</v>
      </c>
      <c r="H222">
        <v>0</v>
      </c>
      <c r="I222">
        <v>3</v>
      </c>
      <c r="J222">
        <v>0.33329999999999999</v>
      </c>
      <c r="K222">
        <v>0.33329999999999999</v>
      </c>
      <c r="L222">
        <v>0.33329999999999999</v>
      </c>
      <c r="M222"/>
      <c r="N222"/>
    </row>
    <row r="223" spans="1:14" x14ac:dyDescent="0.25">
      <c r="A223">
        <v>208</v>
      </c>
      <c r="B223" t="s">
        <v>210</v>
      </c>
      <c r="C223" t="s">
        <v>153</v>
      </c>
      <c r="D223" t="s">
        <v>5</v>
      </c>
      <c r="E223" t="s">
        <v>21</v>
      </c>
      <c r="F223">
        <v>1</v>
      </c>
      <c r="G223">
        <v>1</v>
      </c>
      <c r="H223">
        <v>0</v>
      </c>
      <c r="I223">
        <v>3</v>
      </c>
      <c r="J223">
        <v>0.33329999999999999</v>
      </c>
      <c r="K223">
        <v>0.33329999999999999</v>
      </c>
      <c r="L223">
        <v>0.33329999999999999</v>
      </c>
      <c r="M223"/>
      <c r="N223"/>
    </row>
    <row r="224" spans="1:14" x14ac:dyDescent="0.25">
      <c r="A224">
        <v>209</v>
      </c>
      <c r="B224" t="s">
        <v>38</v>
      </c>
      <c r="C224" t="s">
        <v>147</v>
      </c>
      <c r="D224" t="s">
        <v>7</v>
      </c>
      <c r="E224" t="s">
        <v>23</v>
      </c>
      <c r="F224">
        <v>1</v>
      </c>
      <c r="G224">
        <v>1</v>
      </c>
      <c r="H224">
        <v>0</v>
      </c>
      <c r="I224">
        <v>3</v>
      </c>
      <c r="J224">
        <v>0.2611</v>
      </c>
      <c r="K224">
        <v>0.41110000000000002</v>
      </c>
      <c r="L224">
        <v>0.32779999999999998</v>
      </c>
      <c r="M224"/>
      <c r="N224"/>
    </row>
    <row r="225" spans="1:14" x14ac:dyDescent="0.25">
      <c r="A225">
        <v>210</v>
      </c>
      <c r="B225" t="s">
        <v>58</v>
      </c>
      <c r="C225" t="s">
        <v>136</v>
      </c>
      <c r="D225" t="s">
        <v>4</v>
      </c>
      <c r="E225" t="s">
        <v>35</v>
      </c>
      <c r="F225">
        <v>1</v>
      </c>
      <c r="G225">
        <v>1</v>
      </c>
      <c r="H225">
        <v>0</v>
      </c>
      <c r="I225">
        <v>3</v>
      </c>
      <c r="J225">
        <v>0.1181</v>
      </c>
      <c r="K225">
        <v>0.63890000000000002</v>
      </c>
      <c r="L225">
        <v>0.24310000000000001</v>
      </c>
      <c r="M225"/>
      <c r="N225"/>
    </row>
    <row r="226" spans="1:14" x14ac:dyDescent="0.25">
      <c r="A226">
        <v>211</v>
      </c>
      <c r="B226" t="s">
        <v>227</v>
      </c>
      <c r="C226" t="s">
        <v>133</v>
      </c>
      <c r="D226" t="s">
        <v>4</v>
      </c>
      <c r="E226" t="s">
        <v>44</v>
      </c>
      <c r="F226">
        <v>1</v>
      </c>
      <c r="G226">
        <v>1</v>
      </c>
      <c r="H226">
        <v>0</v>
      </c>
      <c r="I226">
        <v>3</v>
      </c>
      <c r="J226">
        <v>0.4778</v>
      </c>
      <c r="K226">
        <v>0.35</v>
      </c>
      <c r="L226">
        <v>0.17219999999999999</v>
      </c>
      <c r="M226"/>
      <c r="N226"/>
    </row>
    <row r="227" spans="1:14" x14ac:dyDescent="0.25">
      <c r="A227">
        <v>212</v>
      </c>
      <c r="B227" t="s">
        <v>84</v>
      </c>
      <c r="C227" t="s">
        <v>140</v>
      </c>
      <c r="D227" t="s">
        <v>5</v>
      </c>
      <c r="E227" t="s">
        <v>27</v>
      </c>
      <c r="F227">
        <v>1</v>
      </c>
      <c r="G227">
        <v>1</v>
      </c>
      <c r="H227">
        <v>0</v>
      </c>
      <c r="I227">
        <v>3</v>
      </c>
      <c r="J227">
        <v>0.1416</v>
      </c>
      <c r="K227">
        <v>0.52470000000000006</v>
      </c>
      <c r="L227">
        <v>0.33379999999999999</v>
      </c>
      <c r="M227"/>
      <c r="N227"/>
    </row>
    <row r="228" spans="1:14" x14ac:dyDescent="0.25">
      <c r="A228">
        <v>214</v>
      </c>
      <c r="B228" t="s">
        <v>32</v>
      </c>
      <c r="C228" t="s">
        <v>139</v>
      </c>
      <c r="D228" t="s">
        <v>7</v>
      </c>
      <c r="E228" t="s">
        <v>21</v>
      </c>
      <c r="F228">
        <v>1</v>
      </c>
      <c r="G228">
        <v>1</v>
      </c>
      <c r="H228">
        <v>0</v>
      </c>
      <c r="I228">
        <v>3</v>
      </c>
      <c r="J228">
        <v>0.2</v>
      </c>
      <c r="K228">
        <v>0.2</v>
      </c>
      <c r="L228">
        <v>0.6</v>
      </c>
      <c r="M228"/>
      <c r="N228"/>
    </row>
    <row r="229" spans="1:14" x14ac:dyDescent="0.25">
      <c r="A229">
        <v>215</v>
      </c>
      <c r="B229" t="s">
        <v>42</v>
      </c>
      <c r="C229" t="s">
        <v>143</v>
      </c>
      <c r="D229" t="s">
        <v>5</v>
      </c>
      <c r="E229" t="s">
        <v>31</v>
      </c>
      <c r="F229">
        <v>1</v>
      </c>
      <c r="G229">
        <v>1</v>
      </c>
      <c r="H229">
        <v>0</v>
      </c>
      <c r="I229">
        <v>3</v>
      </c>
      <c r="J229">
        <v>0.49049999999999999</v>
      </c>
      <c r="K229">
        <v>0.1976</v>
      </c>
      <c r="L229">
        <v>0.31190000000000001</v>
      </c>
      <c r="M229"/>
      <c r="N229"/>
    </row>
    <row r="230" spans="1:14" x14ac:dyDescent="0.25">
      <c r="A230">
        <v>216</v>
      </c>
      <c r="B230" t="s">
        <v>42</v>
      </c>
      <c r="C230" t="s">
        <v>153</v>
      </c>
      <c r="D230" t="s">
        <v>6</v>
      </c>
      <c r="E230" t="s">
        <v>31</v>
      </c>
      <c r="F230">
        <v>1</v>
      </c>
      <c r="G230">
        <v>1</v>
      </c>
      <c r="H230">
        <v>0</v>
      </c>
      <c r="I230">
        <v>3</v>
      </c>
      <c r="J230">
        <v>0.49049999999999999</v>
      </c>
      <c r="K230">
        <v>0.1976</v>
      </c>
      <c r="L230">
        <v>0.31190000000000001</v>
      </c>
      <c r="M230"/>
      <c r="N230"/>
    </row>
    <row r="231" spans="1:14" x14ac:dyDescent="0.25">
      <c r="A231">
        <v>217</v>
      </c>
      <c r="B231" t="s">
        <v>218</v>
      </c>
      <c r="C231" t="s">
        <v>141</v>
      </c>
      <c r="D231" t="s">
        <v>6</v>
      </c>
      <c r="E231" t="s">
        <v>21</v>
      </c>
      <c r="F231">
        <v>1</v>
      </c>
      <c r="G231">
        <v>1</v>
      </c>
      <c r="H231">
        <v>0</v>
      </c>
      <c r="I231">
        <v>3</v>
      </c>
      <c r="J231">
        <v>0.6</v>
      </c>
      <c r="K231">
        <v>0.2</v>
      </c>
      <c r="L231">
        <v>0.2</v>
      </c>
      <c r="M231"/>
      <c r="N231"/>
    </row>
    <row r="232" spans="1:14" x14ac:dyDescent="0.25">
      <c r="A232">
        <v>218</v>
      </c>
      <c r="B232" t="s">
        <v>81</v>
      </c>
      <c r="C232" t="s">
        <v>133</v>
      </c>
      <c r="D232" t="s">
        <v>5</v>
      </c>
      <c r="E232" t="s">
        <v>37</v>
      </c>
      <c r="F232">
        <v>1</v>
      </c>
      <c r="G232">
        <v>1</v>
      </c>
      <c r="H232">
        <v>0</v>
      </c>
      <c r="I232">
        <v>3</v>
      </c>
      <c r="J232">
        <v>0.28639999999999999</v>
      </c>
      <c r="K232">
        <v>0.5736</v>
      </c>
      <c r="L232">
        <v>0.1399</v>
      </c>
      <c r="M232"/>
      <c r="N232"/>
    </row>
    <row r="233" spans="1:14" x14ac:dyDescent="0.25">
      <c r="A233">
        <v>219</v>
      </c>
      <c r="B233" t="s">
        <v>50</v>
      </c>
      <c r="C233" t="s">
        <v>143</v>
      </c>
      <c r="D233" t="s">
        <v>6</v>
      </c>
      <c r="E233" t="s">
        <v>21</v>
      </c>
      <c r="F233">
        <v>1</v>
      </c>
      <c r="G233">
        <v>1</v>
      </c>
      <c r="H233">
        <v>0</v>
      </c>
      <c r="I233">
        <v>3</v>
      </c>
      <c r="J233">
        <v>0.4</v>
      </c>
      <c r="K233">
        <v>0.4</v>
      </c>
      <c r="L233">
        <v>0.2</v>
      </c>
      <c r="M233"/>
      <c r="N233"/>
    </row>
    <row r="234" spans="1:14" x14ac:dyDescent="0.25">
      <c r="A234">
        <v>220</v>
      </c>
      <c r="B234" t="s">
        <v>229</v>
      </c>
      <c r="C234" t="s">
        <v>136</v>
      </c>
      <c r="D234" t="s">
        <v>5</v>
      </c>
      <c r="E234" t="s">
        <v>21</v>
      </c>
      <c r="F234">
        <v>1</v>
      </c>
      <c r="G234">
        <v>1</v>
      </c>
      <c r="H234">
        <v>0</v>
      </c>
      <c r="I234">
        <v>3</v>
      </c>
      <c r="J234">
        <v>0.42859999999999998</v>
      </c>
      <c r="K234">
        <v>0.42859999999999998</v>
      </c>
      <c r="L234">
        <v>0.1429</v>
      </c>
      <c r="M234"/>
      <c r="N234"/>
    </row>
    <row r="235" spans="1:14" x14ac:dyDescent="0.25">
      <c r="A235">
        <v>221</v>
      </c>
      <c r="B235" t="s">
        <v>26</v>
      </c>
      <c r="C235" t="s">
        <v>132</v>
      </c>
      <c r="D235" t="s">
        <v>4</v>
      </c>
      <c r="E235" t="s">
        <v>27</v>
      </c>
      <c r="F235">
        <v>1</v>
      </c>
      <c r="G235">
        <v>1</v>
      </c>
      <c r="H235">
        <v>0</v>
      </c>
      <c r="I235">
        <v>3</v>
      </c>
      <c r="J235">
        <v>0.33379999999999999</v>
      </c>
      <c r="K235">
        <v>0.1416</v>
      </c>
      <c r="L235">
        <v>0.52470000000000006</v>
      </c>
      <c r="M235"/>
      <c r="N235"/>
    </row>
    <row r="236" spans="1:14" x14ac:dyDescent="0.25">
      <c r="A236">
        <v>222</v>
      </c>
      <c r="B236" t="s">
        <v>92</v>
      </c>
      <c r="C236" t="s">
        <v>141</v>
      </c>
      <c r="D236" t="s">
        <v>7</v>
      </c>
      <c r="E236" t="s">
        <v>52</v>
      </c>
      <c r="F236">
        <v>1</v>
      </c>
      <c r="G236">
        <v>1</v>
      </c>
      <c r="H236">
        <v>0</v>
      </c>
      <c r="I236">
        <v>3</v>
      </c>
      <c r="J236">
        <v>0.58889999999999998</v>
      </c>
      <c r="K236">
        <v>0.1593</v>
      </c>
      <c r="L236">
        <v>0.25190000000000001</v>
      </c>
      <c r="M236"/>
      <c r="N236"/>
    </row>
    <row r="237" spans="1:14" x14ac:dyDescent="0.25">
      <c r="A237">
        <v>223</v>
      </c>
      <c r="B237" t="s">
        <v>36</v>
      </c>
      <c r="C237" t="s">
        <v>140</v>
      </c>
      <c r="D237" t="s">
        <v>6</v>
      </c>
      <c r="E237" t="s">
        <v>37</v>
      </c>
      <c r="F237">
        <v>1</v>
      </c>
      <c r="G237">
        <v>1</v>
      </c>
      <c r="H237">
        <v>0</v>
      </c>
      <c r="I237">
        <v>3</v>
      </c>
      <c r="J237">
        <v>0.5736</v>
      </c>
      <c r="K237">
        <v>0.1399</v>
      </c>
      <c r="L237">
        <v>0.28639999999999999</v>
      </c>
      <c r="M237"/>
      <c r="N237"/>
    </row>
    <row r="238" spans="1:14" x14ac:dyDescent="0.25">
      <c r="A238">
        <v>224</v>
      </c>
      <c r="B238" t="s">
        <v>42</v>
      </c>
      <c r="C238" t="s">
        <v>153</v>
      </c>
      <c r="D238" t="s">
        <v>7</v>
      </c>
      <c r="E238" t="s">
        <v>31</v>
      </c>
      <c r="F238">
        <v>1</v>
      </c>
      <c r="G238">
        <v>1</v>
      </c>
      <c r="H238">
        <v>0</v>
      </c>
      <c r="I238">
        <v>3</v>
      </c>
      <c r="J238">
        <v>0.49049999999999999</v>
      </c>
      <c r="K238">
        <v>0.1976</v>
      </c>
      <c r="L238">
        <v>0.31190000000000001</v>
      </c>
      <c r="M238"/>
      <c r="N238"/>
    </row>
    <row r="239" spans="1:14" x14ac:dyDescent="0.25">
      <c r="A239">
        <v>225</v>
      </c>
      <c r="B239" t="s">
        <v>33</v>
      </c>
      <c r="C239" t="s">
        <v>131</v>
      </c>
      <c r="D239" t="s">
        <v>6</v>
      </c>
      <c r="E239" t="s">
        <v>21</v>
      </c>
      <c r="F239">
        <v>1</v>
      </c>
      <c r="G239">
        <v>1</v>
      </c>
      <c r="H239">
        <v>1</v>
      </c>
      <c r="I239">
        <v>3</v>
      </c>
      <c r="J239">
        <v>0.25</v>
      </c>
      <c r="K239">
        <v>0.25</v>
      </c>
      <c r="L239">
        <v>0.5</v>
      </c>
      <c r="M239"/>
      <c r="N239"/>
    </row>
    <row r="240" spans="1:14" x14ac:dyDescent="0.25">
      <c r="A240">
        <v>226</v>
      </c>
      <c r="B240" t="s">
        <v>40</v>
      </c>
      <c r="C240" t="s">
        <v>154</v>
      </c>
      <c r="D240" t="s">
        <v>3</v>
      </c>
      <c r="E240" t="s">
        <v>31</v>
      </c>
      <c r="F240">
        <v>1</v>
      </c>
      <c r="G240">
        <v>1</v>
      </c>
      <c r="H240">
        <v>0</v>
      </c>
      <c r="I240">
        <v>3</v>
      </c>
      <c r="J240">
        <v>0.31190000000000001</v>
      </c>
      <c r="K240">
        <v>0.1976</v>
      </c>
      <c r="L240">
        <v>0.49049999999999999</v>
      </c>
      <c r="M240"/>
      <c r="N240"/>
    </row>
    <row r="241" spans="1:14" x14ac:dyDescent="0.25">
      <c r="A241">
        <v>228</v>
      </c>
      <c r="B241" t="s">
        <v>50</v>
      </c>
      <c r="C241" t="s">
        <v>143</v>
      </c>
      <c r="D241" t="s">
        <v>7</v>
      </c>
      <c r="E241" t="s">
        <v>21</v>
      </c>
      <c r="F241">
        <v>1</v>
      </c>
      <c r="G241">
        <v>1</v>
      </c>
      <c r="H241">
        <v>0</v>
      </c>
      <c r="I241">
        <v>3</v>
      </c>
      <c r="J241">
        <v>0.4</v>
      </c>
      <c r="K241">
        <v>0.4</v>
      </c>
      <c r="L241">
        <v>0.2</v>
      </c>
      <c r="M241"/>
      <c r="N241"/>
    </row>
    <row r="242" spans="1:14" x14ac:dyDescent="0.25">
      <c r="A242">
        <v>229</v>
      </c>
      <c r="B242" t="s">
        <v>249</v>
      </c>
      <c r="C242" t="s">
        <v>140</v>
      </c>
      <c r="D242" t="s">
        <v>7</v>
      </c>
      <c r="E242" t="s">
        <v>27</v>
      </c>
      <c r="F242">
        <v>1</v>
      </c>
      <c r="G242">
        <v>1</v>
      </c>
      <c r="H242">
        <v>0</v>
      </c>
      <c r="I242">
        <v>3</v>
      </c>
      <c r="J242">
        <v>0.52470000000000006</v>
      </c>
      <c r="K242">
        <v>0.33379999999999999</v>
      </c>
      <c r="L242">
        <v>0.1416</v>
      </c>
      <c r="M242"/>
      <c r="N242"/>
    </row>
    <row r="243" spans="1:14" x14ac:dyDescent="0.25">
      <c r="A243">
        <v>230</v>
      </c>
      <c r="B243" t="s">
        <v>68</v>
      </c>
      <c r="C243" t="s">
        <v>136</v>
      </c>
      <c r="D243" t="s">
        <v>6</v>
      </c>
      <c r="E243" t="s">
        <v>63</v>
      </c>
      <c r="F243">
        <v>1</v>
      </c>
      <c r="G243">
        <v>1</v>
      </c>
      <c r="H243">
        <v>0</v>
      </c>
      <c r="I243">
        <v>3</v>
      </c>
      <c r="J243">
        <v>0.1638</v>
      </c>
      <c r="K243">
        <v>0.29730000000000001</v>
      </c>
      <c r="L243">
        <v>0.53900000000000003</v>
      </c>
      <c r="M243"/>
      <c r="N243"/>
    </row>
    <row r="244" spans="1:14" x14ac:dyDescent="0.25">
      <c r="A244">
        <v>231</v>
      </c>
      <c r="B244" t="s">
        <v>64</v>
      </c>
      <c r="C244" t="s">
        <v>131</v>
      </c>
      <c r="D244" t="s">
        <v>7</v>
      </c>
      <c r="E244" t="s">
        <v>21</v>
      </c>
      <c r="F244">
        <v>1</v>
      </c>
      <c r="G244">
        <v>1</v>
      </c>
      <c r="H244">
        <v>0</v>
      </c>
      <c r="I244">
        <v>3</v>
      </c>
      <c r="J244">
        <v>0.1429</v>
      </c>
      <c r="K244">
        <v>0.42859999999999998</v>
      </c>
      <c r="L244">
        <v>0.42859999999999998</v>
      </c>
      <c r="M244"/>
      <c r="N244"/>
    </row>
    <row r="245" spans="1:14" x14ac:dyDescent="0.25">
      <c r="A245">
        <v>232</v>
      </c>
      <c r="B245" t="s">
        <v>251</v>
      </c>
      <c r="C245" t="s">
        <v>132</v>
      </c>
      <c r="D245" t="s">
        <v>5</v>
      </c>
      <c r="E245" t="s">
        <v>87</v>
      </c>
      <c r="F245">
        <v>1</v>
      </c>
      <c r="G245">
        <v>1</v>
      </c>
      <c r="H245">
        <v>0</v>
      </c>
      <c r="I245">
        <v>3</v>
      </c>
      <c r="J245">
        <v>0.26800000000000002</v>
      </c>
      <c r="K245">
        <v>0.1946</v>
      </c>
      <c r="L245">
        <v>0.53739999999999999</v>
      </c>
      <c r="M245"/>
      <c r="N245"/>
    </row>
    <row r="246" spans="1:14" x14ac:dyDescent="0.25">
      <c r="A246">
        <v>233</v>
      </c>
      <c r="B246" t="s">
        <v>220</v>
      </c>
      <c r="C246" t="s">
        <v>136</v>
      </c>
      <c r="D246" t="s">
        <v>7</v>
      </c>
      <c r="E246" t="s">
        <v>70</v>
      </c>
      <c r="F246">
        <v>1</v>
      </c>
      <c r="G246">
        <v>1</v>
      </c>
      <c r="H246">
        <v>0</v>
      </c>
      <c r="I246">
        <v>3</v>
      </c>
      <c r="J246">
        <v>0.2409</v>
      </c>
      <c r="K246">
        <v>0.21060000000000001</v>
      </c>
      <c r="L246">
        <v>0.54849999999999999</v>
      </c>
      <c r="M246"/>
      <c r="N246"/>
    </row>
    <row r="247" spans="1:14" x14ac:dyDescent="0.25">
      <c r="A247">
        <v>234</v>
      </c>
      <c r="B247" t="s">
        <v>252</v>
      </c>
      <c r="C247" t="s">
        <v>154</v>
      </c>
      <c r="D247" t="s">
        <v>4</v>
      </c>
      <c r="E247" t="s">
        <v>318</v>
      </c>
      <c r="F247">
        <v>0</v>
      </c>
      <c r="G247">
        <v>1</v>
      </c>
      <c r="H247">
        <v>1</v>
      </c>
      <c r="I247">
        <v>3</v>
      </c>
      <c r="J247">
        <v>0.23330000000000001</v>
      </c>
      <c r="K247">
        <v>0.36670000000000003</v>
      </c>
      <c r="L247">
        <v>0.4</v>
      </c>
      <c r="M247"/>
      <c r="N247"/>
    </row>
    <row r="248" spans="1:14" x14ac:dyDescent="0.25">
      <c r="A248">
        <v>235</v>
      </c>
      <c r="B248" t="s">
        <v>235</v>
      </c>
      <c r="C248" t="s">
        <v>133</v>
      </c>
      <c r="D248" t="s">
        <v>6</v>
      </c>
      <c r="E248" t="s">
        <v>61</v>
      </c>
      <c r="F248">
        <v>1</v>
      </c>
      <c r="G248">
        <v>1</v>
      </c>
      <c r="H248">
        <v>0</v>
      </c>
      <c r="I248">
        <v>3</v>
      </c>
      <c r="J248">
        <v>0.56030000000000002</v>
      </c>
      <c r="K248">
        <v>0.31180000000000002</v>
      </c>
      <c r="L248">
        <v>0.12790000000000001</v>
      </c>
      <c r="M248"/>
      <c r="N248"/>
    </row>
    <row r="249" spans="1:14" x14ac:dyDescent="0.25">
      <c r="A249">
        <v>237</v>
      </c>
      <c r="B249" t="s">
        <v>47</v>
      </c>
      <c r="C249" t="s">
        <v>132</v>
      </c>
      <c r="D249" t="s">
        <v>6</v>
      </c>
      <c r="E249" t="s">
        <v>44</v>
      </c>
      <c r="F249">
        <v>1</v>
      </c>
      <c r="G249">
        <v>1</v>
      </c>
      <c r="H249">
        <v>0</v>
      </c>
      <c r="I249">
        <v>3</v>
      </c>
      <c r="J249">
        <v>0.35</v>
      </c>
      <c r="K249">
        <v>0.17219999999999999</v>
      </c>
      <c r="L249">
        <v>0.4778</v>
      </c>
      <c r="M249"/>
      <c r="N249"/>
    </row>
    <row r="250" spans="1:14" x14ac:dyDescent="0.25">
      <c r="A250">
        <v>239</v>
      </c>
      <c r="B250" t="s">
        <v>221</v>
      </c>
      <c r="C250" t="s">
        <v>146</v>
      </c>
      <c r="D250" t="s">
        <v>3</v>
      </c>
      <c r="E250" t="s">
        <v>25</v>
      </c>
      <c r="F250">
        <v>1</v>
      </c>
      <c r="G250">
        <v>1</v>
      </c>
      <c r="H250">
        <v>0</v>
      </c>
      <c r="I250">
        <v>3</v>
      </c>
      <c r="J250">
        <v>0.45400000000000001</v>
      </c>
      <c r="K250">
        <v>0.22539999999999999</v>
      </c>
      <c r="L250">
        <v>0.3206</v>
      </c>
      <c r="M250"/>
      <c r="N250"/>
    </row>
    <row r="251" spans="1:14" x14ac:dyDescent="0.25">
      <c r="A251">
        <v>240</v>
      </c>
      <c r="B251" t="s">
        <v>51</v>
      </c>
      <c r="C251" t="s">
        <v>154</v>
      </c>
      <c r="D251" t="s">
        <v>5</v>
      </c>
      <c r="E251" t="s">
        <v>52</v>
      </c>
      <c r="F251">
        <v>1</v>
      </c>
      <c r="G251">
        <v>1</v>
      </c>
      <c r="H251">
        <v>0</v>
      </c>
      <c r="I251">
        <v>3</v>
      </c>
      <c r="J251">
        <v>0.1593</v>
      </c>
      <c r="K251">
        <v>0.25190000000000001</v>
      </c>
      <c r="L251">
        <v>0.58889999999999998</v>
      </c>
      <c r="M251"/>
      <c r="N251"/>
    </row>
    <row r="252" spans="1:14" x14ac:dyDescent="0.25">
      <c r="A252">
        <v>241</v>
      </c>
      <c r="B252" t="s">
        <v>79</v>
      </c>
      <c r="C252" t="s">
        <v>133</v>
      </c>
      <c r="D252" t="s">
        <v>7</v>
      </c>
      <c r="E252" t="s">
        <v>25</v>
      </c>
      <c r="F252">
        <v>1</v>
      </c>
      <c r="G252">
        <v>1</v>
      </c>
      <c r="H252">
        <v>0</v>
      </c>
      <c r="I252">
        <v>3</v>
      </c>
      <c r="J252">
        <v>0.3206</v>
      </c>
      <c r="K252">
        <v>0.22539999999999999</v>
      </c>
      <c r="L252">
        <v>0.45400000000000001</v>
      </c>
      <c r="M252"/>
      <c r="N252"/>
    </row>
    <row r="253" spans="1:14" x14ac:dyDescent="0.25">
      <c r="A253">
        <v>243</v>
      </c>
      <c r="B253" t="s">
        <v>41</v>
      </c>
      <c r="C253" t="s">
        <v>146</v>
      </c>
      <c r="D253" t="s">
        <v>4</v>
      </c>
      <c r="E253" t="s">
        <v>25</v>
      </c>
      <c r="F253">
        <v>1</v>
      </c>
      <c r="G253">
        <v>1</v>
      </c>
      <c r="H253">
        <v>0</v>
      </c>
      <c r="I253">
        <v>3</v>
      </c>
      <c r="J253">
        <v>0.22539999999999999</v>
      </c>
      <c r="K253">
        <v>0.45400000000000001</v>
      </c>
      <c r="L253">
        <v>0.3206</v>
      </c>
      <c r="M253"/>
      <c r="N253"/>
    </row>
    <row r="254" spans="1:14" x14ac:dyDescent="0.25">
      <c r="A254">
        <v>244</v>
      </c>
      <c r="B254" t="s">
        <v>43</v>
      </c>
      <c r="C254" t="s">
        <v>132</v>
      </c>
      <c r="D254" t="s">
        <v>7</v>
      </c>
      <c r="E254" t="s">
        <v>44</v>
      </c>
      <c r="F254">
        <v>1</v>
      </c>
      <c r="G254">
        <v>1</v>
      </c>
      <c r="H254">
        <v>0</v>
      </c>
      <c r="I254">
        <v>3</v>
      </c>
      <c r="J254">
        <v>0.35</v>
      </c>
      <c r="K254">
        <v>0.4778</v>
      </c>
      <c r="L254">
        <v>0.17219999999999999</v>
      </c>
      <c r="M254"/>
      <c r="N254"/>
    </row>
    <row r="255" spans="1:14" x14ac:dyDescent="0.25">
      <c r="A255">
        <v>245</v>
      </c>
      <c r="B255" t="s">
        <v>85</v>
      </c>
      <c r="C255" t="s">
        <v>154</v>
      </c>
      <c r="D255" t="s">
        <v>6</v>
      </c>
      <c r="E255" t="s">
        <v>52</v>
      </c>
      <c r="F255">
        <v>1</v>
      </c>
      <c r="G255">
        <v>1</v>
      </c>
      <c r="H255">
        <v>0</v>
      </c>
      <c r="I255">
        <v>3</v>
      </c>
      <c r="J255">
        <v>0.25190000000000001</v>
      </c>
      <c r="K255">
        <v>0.1593</v>
      </c>
      <c r="L255">
        <v>0.58889999999999998</v>
      </c>
      <c r="M255"/>
      <c r="N255"/>
    </row>
    <row r="256" spans="1:14" x14ac:dyDescent="0.25">
      <c r="A256">
        <v>248</v>
      </c>
      <c r="B256" t="s">
        <v>218</v>
      </c>
      <c r="C256" t="s">
        <v>154</v>
      </c>
      <c r="D256" t="s">
        <v>7</v>
      </c>
      <c r="E256" t="s">
        <v>21</v>
      </c>
      <c r="F256">
        <v>1</v>
      </c>
      <c r="G256">
        <v>1</v>
      </c>
      <c r="H256">
        <v>0</v>
      </c>
      <c r="I256">
        <v>3</v>
      </c>
      <c r="J256">
        <v>0.6</v>
      </c>
      <c r="K256">
        <v>0.2</v>
      </c>
      <c r="L256">
        <v>0.2</v>
      </c>
      <c r="M256"/>
      <c r="N256"/>
    </row>
    <row r="257" spans="1:14" x14ac:dyDescent="0.25">
      <c r="A257">
        <v>249</v>
      </c>
      <c r="B257" t="s">
        <v>29</v>
      </c>
      <c r="C257" t="s">
        <v>146</v>
      </c>
      <c r="D257" t="s">
        <v>5</v>
      </c>
      <c r="E257" t="s">
        <v>21</v>
      </c>
      <c r="F257">
        <v>1</v>
      </c>
      <c r="G257">
        <v>1</v>
      </c>
      <c r="H257">
        <v>0</v>
      </c>
      <c r="I257">
        <v>3</v>
      </c>
      <c r="J257">
        <v>0.33329999999999999</v>
      </c>
      <c r="K257">
        <v>0.33329999999999999</v>
      </c>
      <c r="L257">
        <v>0.33329999999999999</v>
      </c>
      <c r="M257"/>
      <c r="N257"/>
    </row>
    <row r="258" spans="1:14" x14ac:dyDescent="0.25">
      <c r="A258">
        <v>250</v>
      </c>
      <c r="B258" t="s">
        <v>253</v>
      </c>
      <c r="C258" t="s">
        <v>148</v>
      </c>
      <c r="D258" t="s">
        <v>3</v>
      </c>
      <c r="E258" t="s">
        <v>54</v>
      </c>
      <c r="F258">
        <v>0</v>
      </c>
      <c r="G258">
        <v>1</v>
      </c>
      <c r="H258">
        <v>1</v>
      </c>
      <c r="I258">
        <v>3</v>
      </c>
      <c r="J258">
        <v>0.44840000000000002</v>
      </c>
      <c r="K258">
        <v>0.28839999999999999</v>
      </c>
      <c r="L258">
        <v>0.26319999999999999</v>
      </c>
      <c r="M258"/>
      <c r="N258"/>
    </row>
    <row r="259" spans="1:14" x14ac:dyDescent="0.25">
      <c r="A259">
        <v>252</v>
      </c>
      <c r="B259" t="s">
        <v>71</v>
      </c>
      <c r="C259" t="s">
        <v>149</v>
      </c>
      <c r="D259" t="s">
        <v>3</v>
      </c>
      <c r="E259" t="s">
        <v>57</v>
      </c>
      <c r="F259">
        <v>0</v>
      </c>
      <c r="G259">
        <v>1</v>
      </c>
      <c r="H259">
        <v>1</v>
      </c>
      <c r="I259">
        <v>3</v>
      </c>
      <c r="J259">
        <v>0.44030000000000002</v>
      </c>
      <c r="K259">
        <v>0.32450000000000001</v>
      </c>
      <c r="L259">
        <v>0.23519999999999999</v>
      </c>
      <c r="M259"/>
      <c r="N259"/>
    </row>
    <row r="260" spans="1:14" x14ac:dyDescent="0.25">
      <c r="A260">
        <v>253</v>
      </c>
      <c r="B260" t="s">
        <v>29</v>
      </c>
      <c r="C260" t="s">
        <v>146</v>
      </c>
      <c r="D260" t="s">
        <v>6</v>
      </c>
      <c r="E260" t="s">
        <v>21</v>
      </c>
      <c r="F260">
        <v>1</v>
      </c>
      <c r="G260">
        <v>1</v>
      </c>
      <c r="H260">
        <v>0</v>
      </c>
      <c r="I260">
        <v>3</v>
      </c>
      <c r="J260">
        <v>0.33329999999999999</v>
      </c>
      <c r="K260">
        <v>0.33329999999999999</v>
      </c>
      <c r="L260">
        <v>0.33329999999999999</v>
      </c>
      <c r="M260"/>
      <c r="N260"/>
    </row>
    <row r="261" spans="1:14" x14ac:dyDescent="0.25">
      <c r="A261">
        <v>254</v>
      </c>
      <c r="B261" t="s">
        <v>29</v>
      </c>
      <c r="C261" t="s">
        <v>146</v>
      </c>
      <c r="D261" t="s">
        <v>7</v>
      </c>
      <c r="E261" t="s">
        <v>21</v>
      </c>
      <c r="F261">
        <v>1</v>
      </c>
      <c r="G261">
        <v>1</v>
      </c>
      <c r="H261">
        <v>0</v>
      </c>
      <c r="I261">
        <v>3</v>
      </c>
      <c r="J261">
        <v>0.33329999999999999</v>
      </c>
      <c r="K261">
        <v>0.33329999999999999</v>
      </c>
      <c r="L261">
        <v>0.33329999999999999</v>
      </c>
      <c r="M261"/>
      <c r="N261"/>
    </row>
    <row r="262" spans="1:14" x14ac:dyDescent="0.25">
      <c r="A262">
        <v>255</v>
      </c>
      <c r="B262" t="s">
        <v>29</v>
      </c>
      <c r="C262" t="s">
        <v>148</v>
      </c>
      <c r="D262" t="s">
        <v>4</v>
      </c>
      <c r="E262" t="s">
        <v>21</v>
      </c>
      <c r="F262">
        <v>1</v>
      </c>
      <c r="G262">
        <v>1</v>
      </c>
      <c r="H262">
        <v>0</v>
      </c>
      <c r="I262">
        <v>3</v>
      </c>
      <c r="J262">
        <v>0.33329999999999999</v>
      </c>
      <c r="K262">
        <v>0.33329999999999999</v>
      </c>
      <c r="L262">
        <v>0.33329999999999999</v>
      </c>
      <c r="M262"/>
      <c r="N262"/>
    </row>
    <row r="263" spans="1:14" x14ac:dyDescent="0.25">
      <c r="A263">
        <v>256</v>
      </c>
      <c r="B263" t="s">
        <v>216</v>
      </c>
      <c r="C263" t="s">
        <v>145</v>
      </c>
      <c r="D263" t="s">
        <v>3</v>
      </c>
      <c r="E263" t="s">
        <v>46</v>
      </c>
      <c r="F263">
        <v>1</v>
      </c>
      <c r="G263">
        <v>1</v>
      </c>
      <c r="H263">
        <v>0</v>
      </c>
      <c r="I263">
        <v>3</v>
      </c>
      <c r="J263">
        <v>0.44290000000000002</v>
      </c>
      <c r="K263">
        <v>0.16980000000000001</v>
      </c>
      <c r="L263">
        <v>0.38729999999999998</v>
      </c>
      <c r="M263"/>
      <c r="N263"/>
    </row>
    <row r="264" spans="1:14" x14ac:dyDescent="0.25">
      <c r="A264">
        <v>257</v>
      </c>
      <c r="B264" t="s">
        <v>40</v>
      </c>
      <c r="C264" t="s">
        <v>134</v>
      </c>
      <c r="D264" t="s">
        <v>3</v>
      </c>
      <c r="E264" t="s">
        <v>31</v>
      </c>
      <c r="F264">
        <v>1</v>
      </c>
      <c r="G264">
        <v>1</v>
      </c>
      <c r="H264">
        <v>0</v>
      </c>
      <c r="I264">
        <v>3</v>
      </c>
      <c r="J264">
        <v>0.31190000000000001</v>
      </c>
      <c r="K264">
        <v>0.1976</v>
      </c>
      <c r="L264">
        <v>0.49049999999999999</v>
      </c>
      <c r="M264"/>
      <c r="N264"/>
    </row>
    <row r="265" spans="1:14" x14ac:dyDescent="0.25">
      <c r="A265">
        <v>258</v>
      </c>
      <c r="B265" t="s">
        <v>211</v>
      </c>
      <c r="C265" t="s">
        <v>148</v>
      </c>
      <c r="D265" t="s">
        <v>5</v>
      </c>
      <c r="E265" t="s">
        <v>70</v>
      </c>
      <c r="F265">
        <v>1</v>
      </c>
      <c r="G265">
        <v>1</v>
      </c>
      <c r="H265">
        <v>0</v>
      </c>
      <c r="I265">
        <v>3</v>
      </c>
      <c r="J265">
        <v>0.54849999999999999</v>
      </c>
      <c r="K265">
        <v>0.21060000000000001</v>
      </c>
      <c r="L265">
        <v>0.2409</v>
      </c>
      <c r="M265"/>
      <c r="N265"/>
    </row>
    <row r="266" spans="1:14" x14ac:dyDescent="0.25">
      <c r="A266">
        <v>259</v>
      </c>
      <c r="B266" t="s">
        <v>254</v>
      </c>
      <c r="C266" t="s">
        <v>149</v>
      </c>
      <c r="D266" t="s">
        <v>4</v>
      </c>
      <c r="E266" t="s">
        <v>70</v>
      </c>
      <c r="F266">
        <v>1</v>
      </c>
      <c r="G266">
        <v>1</v>
      </c>
      <c r="H266">
        <v>0</v>
      </c>
      <c r="I266">
        <v>3</v>
      </c>
      <c r="J266">
        <v>0.2409</v>
      </c>
      <c r="K266">
        <v>0.54849999999999999</v>
      </c>
      <c r="L266">
        <v>0.21060000000000001</v>
      </c>
      <c r="M266"/>
      <c r="N266"/>
    </row>
    <row r="267" spans="1:14" x14ac:dyDescent="0.25">
      <c r="A267">
        <v>260</v>
      </c>
      <c r="B267" t="s">
        <v>255</v>
      </c>
      <c r="C267" t="s">
        <v>142</v>
      </c>
      <c r="D267" t="s">
        <v>3</v>
      </c>
      <c r="E267" t="s">
        <v>285</v>
      </c>
      <c r="F267">
        <v>1</v>
      </c>
      <c r="G267">
        <v>1</v>
      </c>
      <c r="H267">
        <v>0</v>
      </c>
      <c r="I267">
        <v>3</v>
      </c>
      <c r="J267">
        <v>0.47199999999999998</v>
      </c>
      <c r="K267">
        <v>0.15129999999999999</v>
      </c>
      <c r="L267">
        <v>0.37669999999999998</v>
      </c>
      <c r="M267"/>
      <c r="N267"/>
    </row>
    <row r="268" spans="1:14" x14ac:dyDescent="0.25">
      <c r="A268">
        <v>261</v>
      </c>
      <c r="B268" t="s">
        <v>29</v>
      </c>
      <c r="C268" t="s">
        <v>150</v>
      </c>
      <c r="D268" t="s">
        <v>3</v>
      </c>
      <c r="E268" t="s">
        <v>21</v>
      </c>
      <c r="F268">
        <v>1</v>
      </c>
      <c r="G268">
        <v>1</v>
      </c>
      <c r="H268">
        <v>0</v>
      </c>
      <c r="I268">
        <v>3</v>
      </c>
      <c r="J268">
        <v>0.33329999999999999</v>
      </c>
      <c r="K268">
        <v>0.33329999999999999</v>
      </c>
      <c r="L268">
        <v>0.33329999999999999</v>
      </c>
      <c r="M268"/>
      <c r="N268"/>
    </row>
    <row r="269" spans="1:14" x14ac:dyDescent="0.25">
      <c r="A269">
        <v>263</v>
      </c>
      <c r="B269" t="s">
        <v>92</v>
      </c>
      <c r="C269" t="s">
        <v>134</v>
      </c>
      <c r="D269" t="s">
        <v>4</v>
      </c>
      <c r="E269" t="s">
        <v>52</v>
      </c>
      <c r="F269">
        <v>1</v>
      </c>
      <c r="G269">
        <v>1</v>
      </c>
      <c r="H269">
        <v>0</v>
      </c>
      <c r="I269">
        <v>3</v>
      </c>
      <c r="J269">
        <v>0.58889999999999998</v>
      </c>
      <c r="K269">
        <v>0.1593</v>
      </c>
      <c r="L269">
        <v>0.25190000000000001</v>
      </c>
      <c r="M269"/>
      <c r="N269"/>
    </row>
    <row r="270" spans="1:14" x14ac:dyDescent="0.25">
      <c r="A270">
        <v>264</v>
      </c>
      <c r="B270" t="s">
        <v>218</v>
      </c>
      <c r="C270" t="s">
        <v>148</v>
      </c>
      <c r="D270" t="s">
        <v>6</v>
      </c>
      <c r="E270" t="s">
        <v>21</v>
      </c>
      <c r="F270">
        <v>1</v>
      </c>
      <c r="G270">
        <v>1</v>
      </c>
      <c r="H270">
        <v>0</v>
      </c>
      <c r="I270">
        <v>3</v>
      </c>
      <c r="J270">
        <v>0.6</v>
      </c>
      <c r="K270">
        <v>0.2</v>
      </c>
      <c r="L270">
        <v>0.2</v>
      </c>
      <c r="M270"/>
      <c r="N270"/>
    </row>
    <row r="271" spans="1:14" x14ac:dyDescent="0.25">
      <c r="A271">
        <v>266</v>
      </c>
      <c r="B271" t="s">
        <v>29</v>
      </c>
      <c r="C271" t="s">
        <v>144</v>
      </c>
      <c r="D271" t="s">
        <v>3</v>
      </c>
      <c r="E271" t="s">
        <v>21</v>
      </c>
      <c r="F271">
        <v>1</v>
      </c>
      <c r="G271">
        <v>1</v>
      </c>
      <c r="H271">
        <v>0</v>
      </c>
      <c r="I271">
        <v>3</v>
      </c>
      <c r="J271">
        <v>0.33329999999999999</v>
      </c>
      <c r="K271">
        <v>0.33329999999999999</v>
      </c>
      <c r="L271">
        <v>0.33329999999999999</v>
      </c>
      <c r="M271"/>
      <c r="N271"/>
    </row>
    <row r="272" spans="1:14" x14ac:dyDescent="0.25">
      <c r="A272">
        <v>268</v>
      </c>
      <c r="B272" t="s">
        <v>256</v>
      </c>
      <c r="C272" t="s">
        <v>149</v>
      </c>
      <c r="D272" t="s">
        <v>5</v>
      </c>
      <c r="E272" t="s">
        <v>25</v>
      </c>
      <c r="F272">
        <v>1</v>
      </c>
      <c r="G272">
        <v>1</v>
      </c>
      <c r="H272">
        <v>1</v>
      </c>
      <c r="I272">
        <v>3</v>
      </c>
      <c r="J272">
        <v>0.3206</v>
      </c>
      <c r="K272">
        <v>0.45400000000000001</v>
      </c>
      <c r="L272">
        <v>0.22539999999999999</v>
      </c>
      <c r="M272"/>
      <c r="N272"/>
    </row>
    <row r="273" spans="1:14" x14ac:dyDescent="0.25">
      <c r="A273">
        <v>269</v>
      </c>
      <c r="B273" t="s">
        <v>29</v>
      </c>
      <c r="C273" t="s">
        <v>150</v>
      </c>
      <c r="D273" t="s">
        <v>4</v>
      </c>
      <c r="E273" t="s">
        <v>21</v>
      </c>
      <c r="F273">
        <v>1</v>
      </c>
      <c r="G273">
        <v>1</v>
      </c>
      <c r="H273">
        <v>0</v>
      </c>
      <c r="I273">
        <v>3</v>
      </c>
      <c r="J273">
        <v>0.33329999999999999</v>
      </c>
      <c r="K273">
        <v>0.33329999999999999</v>
      </c>
      <c r="L273">
        <v>0.33329999999999999</v>
      </c>
      <c r="M273"/>
      <c r="N273"/>
    </row>
    <row r="274" spans="1:14" x14ac:dyDescent="0.25">
      <c r="A274">
        <v>270</v>
      </c>
      <c r="B274" t="s">
        <v>250</v>
      </c>
      <c r="C274" t="s">
        <v>144</v>
      </c>
      <c r="D274" t="s">
        <v>4</v>
      </c>
      <c r="E274" t="s">
        <v>314</v>
      </c>
      <c r="F274">
        <v>1</v>
      </c>
      <c r="G274">
        <v>1</v>
      </c>
      <c r="H274">
        <v>0</v>
      </c>
      <c r="I274">
        <v>3</v>
      </c>
      <c r="J274">
        <v>0.1263</v>
      </c>
      <c r="K274">
        <v>0.4577</v>
      </c>
      <c r="L274">
        <v>0.41599999999999998</v>
      </c>
      <c r="M274"/>
      <c r="N274"/>
    </row>
    <row r="275" spans="1:14" x14ac:dyDescent="0.25">
      <c r="A275">
        <v>271</v>
      </c>
      <c r="B275" t="s">
        <v>221</v>
      </c>
      <c r="C275" t="s">
        <v>149</v>
      </c>
      <c r="D275" t="s">
        <v>6</v>
      </c>
      <c r="E275" t="s">
        <v>25</v>
      </c>
      <c r="F275">
        <v>1</v>
      </c>
      <c r="G275">
        <v>1</v>
      </c>
      <c r="H275">
        <v>0</v>
      </c>
      <c r="I275">
        <v>3</v>
      </c>
      <c r="J275">
        <v>0.45400000000000001</v>
      </c>
      <c r="K275">
        <v>0.22539999999999999</v>
      </c>
      <c r="L275">
        <v>0.3206</v>
      </c>
      <c r="M275"/>
      <c r="N275"/>
    </row>
    <row r="276" spans="1:14" x14ac:dyDescent="0.25">
      <c r="A276">
        <v>272</v>
      </c>
      <c r="B276" t="s">
        <v>39</v>
      </c>
      <c r="C276" t="s">
        <v>134</v>
      </c>
      <c r="D276" t="s">
        <v>5</v>
      </c>
      <c r="E276" t="s">
        <v>31</v>
      </c>
      <c r="F276">
        <v>1</v>
      </c>
      <c r="G276">
        <v>1</v>
      </c>
      <c r="H276">
        <v>0</v>
      </c>
      <c r="I276">
        <v>3</v>
      </c>
      <c r="J276">
        <v>0.1976</v>
      </c>
      <c r="K276">
        <v>0.31190000000000001</v>
      </c>
      <c r="L276">
        <v>0.49049999999999999</v>
      </c>
      <c r="M276"/>
      <c r="N276"/>
    </row>
    <row r="277" spans="1:14" x14ac:dyDescent="0.25">
      <c r="A277">
        <v>273</v>
      </c>
      <c r="B277" t="s">
        <v>53</v>
      </c>
      <c r="C277" t="s">
        <v>148</v>
      </c>
      <c r="D277" t="s">
        <v>7</v>
      </c>
      <c r="E277" t="s">
        <v>21</v>
      </c>
      <c r="F277">
        <v>1</v>
      </c>
      <c r="G277">
        <v>1</v>
      </c>
      <c r="H277">
        <v>0</v>
      </c>
      <c r="I277">
        <v>3</v>
      </c>
      <c r="J277">
        <v>0.5</v>
      </c>
      <c r="K277">
        <v>0.25</v>
      </c>
      <c r="L277">
        <v>0.25</v>
      </c>
      <c r="M277"/>
      <c r="N277"/>
    </row>
    <row r="278" spans="1:14" x14ac:dyDescent="0.25">
      <c r="A278">
        <v>274</v>
      </c>
      <c r="B278" t="s">
        <v>209</v>
      </c>
      <c r="C278" t="s">
        <v>142</v>
      </c>
      <c r="D278" t="s">
        <v>4</v>
      </c>
      <c r="E278" t="s">
        <v>23</v>
      </c>
      <c r="F278">
        <v>1</v>
      </c>
      <c r="G278">
        <v>1</v>
      </c>
      <c r="H278">
        <v>0</v>
      </c>
      <c r="I278">
        <v>3</v>
      </c>
      <c r="J278">
        <v>0.32779999999999998</v>
      </c>
      <c r="K278">
        <v>0.41110000000000002</v>
      </c>
      <c r="L278">
        <v>0.2611</v>
      </c>
      <c r="M278"/>
      <c r="N278"/>
    </row>
    <row r="279" spans="1:14" x14ac:dyDescent="0.25">
      <c r="A279">
        <v>276</v>
      </c>
      <c r="B279" t="s">
        <v>36</v>
      </c>
      <c r="C279" t="s">
        <v>155</v>
      </c>
      <c r="D279" t="s">
        <v>3</v>
      </c>
      <c r="E279" t="s">
        <v>37</v>
      </c>
      <c r="F279">
        <v>1</v>
      </c>
      <c r="G279">
        <v>1</v>
      </c>
      <c r="H279">
        <v>0</v>
      </c>
      <c r="I279">
        <v>3</v>
      </c>
      <c r="J279">
        <v>0.5736</v>
      </c>
      <c r="K279">
        <v>0.1399</v>
      </c>
      <c r="L279">
        <v>0.28639999999999999</v>
      </c>
      <c r="M279"/>
      <c r="N279"/>
    </row>
    <row r="280" spans="1:14" x14ac:dyDescent="0.25">
      <c r="A280">
        <v>277</v>
      </c>
      <c r="B280" t="s">
        <v>29</v>
      </c>
      <c r="C280" t="s">
        <v>149</v>
      </c>
      <c r="D280" t="s">
        <v>7</v>
      </c>
      <c r="E280" t="s">
        <v>21</v>
      </c>
      <c r="F280">
        <v>1</v>
      </c>
      <c r="G280">
        <v>1</v>
      </c>
      <c r="H280">
        <v>0</v>
      </c>
      <c r="I280">
        <v>3</v>
      </c>
      <c r="J280">
        <v>0.33329999999999999</v>
      </c>
      <c r="K280">
        <v>0.33329999999999999</v>
      </c>
      <c r="L280">
        <v>0.33329999999999999</v>
      </c>
      <c r="M280"/>
      <c r="N280"/>
    </row>
    <row r="281" spans="1:14" x14ac:dyDescent="0.25">
      <c r="A281">
        <v>278</v>
      </c>
      <c r="B281" t="s">
        <v>79</v>
      </c>
      <c r="C281" t="s">
        <v>144</v>
      </c>
      <c r="D281" t="s">
        <v>5</v>
      </c>
      <c r="E281" t="s">
        <v>25</v>
      </c>
      <c r="F281">
        <v>1</v>
      </c>
      <c r="G281">
        <v>1</v>
      </c>
      <c r="H281">
        <v>0</v>
      </c>
      <c r="I281">
        <v>3</v>
      </c>
      <c r="J281">
        <v>0.3206</v>
      </c>
      <c r="K281">
        <v>0.22539999999999999</v>
      </c>
      <c r="L281">
        <v>0.45400000000000001</v>
      </c>
      <c r="M281"/>
      <c r="N281"/>
    </row>
    <row r="282" spans="1:14" x14ac:dyDescent="0.25">
      <c r="A282">
        <v>280</v>
      </c>
      <c r="B282" t="s">
        <v>24</v>
      </c>
      <c r="C282" t="s">
        <v>151</v>
      </c>
      <c r="D282" t="s">
        <v>3</v>
      </c>
      <c r="E282" t="s">
        <v>25</v>
      </c>
      <c r="F282">
        <v>1</v>
      </c>
      <c r="G282">
        <v>1</v>
      </c>
      <c r="H282">
        <v>0</v>
      </c>
      <c r="I282">
        <v>3</v>
      </c>
      <c r="J282">
        <v>0.22539999999999999</v>
      </c>
      <c r="K282">
        <v>0.3206</v>
      </c>
      <c r="L282">
        <v>0.45400000000000001</v>
      </c>
      <c r="M282"/>
      <c r="N282"/>
    </row>
    <row r="283" spans="1:14" x14ac:dyDescent="0.25">
      <c r="A283">
        <v>281</v>
      </c>
      <c r="B283" t="s">
        <v>29</v>
      </c>
      <c r="C283" t="s">
        <v>145</v>
      </c>
      <c r="D283" t="s">
        <v>4</v>
      </c>
      <c r="E283" t="s">
        <v>21</v>
      </c>
      <c r="F283">
        <v>1</v>
      </c>
      <c r="G283">
        <v>1</v>
      </c>
      <c r="H283">
        <v>0</v>
      </c>
      <c r="I283">
        <v>3</v>
      </c>
      <c r="J283">
        <v>0.33329999999999999</v>
      </c>
      <c r="K283">
        <v>0.33329999999999999</v>
      </c>
      <c r="L283">
        <v>0.33329999999999999</v>
      </c>
      <c r="M283"/>
      <c r="N283"/>
    </row>
    <row r="284" spans="1:14" x14ac:dyDescent="0.25">
      <c r="A284">
        <v>282</v>
      </c>
      <c r="B284" t="s">
        <v>257</v>
      </c>
      <c r="C284" t="s">
        <v>144</v>
      </c>
      <c r="D284" t="s">
        <v>6</v>
      </c>
      <c r="E284" t="s">
        <v>314</v>
      </c>
      <c r="F284">
        <v>1</v>
      </c>
      <c r="G284">
        <v>1</v>
      </c>
      <c r="H284">
        <v>0</v>
      </c>
      <c r="I284">
        <v>3</v>
      </c>
      <c r="J284">
        <v>0.63270000000000004</v>
      </c>
      <c r="K284">
        <v>0.19239999999999999</v>
      </c>
      <c r="L284">
        <v>0.1749</v>
      </c>
      <c r="M284"/>
      <c r="N284"/>
    </row>
    <row r="285" spans="1:14" x14ac:dyDescent="0.25">
      <c r="A285">
        <v>283</v>
      </c>
      <c r="B285" t="s">
        <v>213</v>
      </c>
      <c r="C285" t="s">
        <v>155</v>
      </c>
      <c r="D285" t="s">
        <v>4</v>
      </c>
      <c r="E285" t="s">
        <v>27</v>
      </c>
      <c r="F285">
        <v>1</v>
      </c>
      <c r="G285">
        <v>1</v>
      </c>
      <c r="H285">
        <v>0</v>
      </c>
      <c r="I285">
        <v>3</v>
      </c>
      <c r="J285">
        <v>0.1416</v>
      </c>
      <c r="K285">
        <v>0.33379999999999999</v>
      </c>
      <c r="L285">
        <v>0.52470000000000006</v>
      </c>
      <c r="M285"/>
      <c r="N285"/>
    </row>
    <row r="286" spans="1:14" x14ac:dyDescent="0.25">
      <c r="A286">
        <v>284</v>
      </c>
      <c r="B286" t="s">
        <v>77</v>
      </c>
      <c r="C286" t="s">
        <v>134</v>
      </c>
      <c r="D286" t="s">
        <v>6</v>
      </c>
      <c r="E286" t="s">
        <v>31</v>
      </c>
      <c r="F286">
        <v>1</v>
      </c>
      <c r="G286">
        <v>1</v>
      </c>
      <c r="H286">
        <v>0</v>
      </c>
      <c r="I286">
        <v>3</v>
      </c>
      <c r="J286">
        <v>0.49049999999999999</v>
      </c>
      <c r="K286">
        <v>0.31190000000000001</v>
      </c>
      <c r="L286">
        <v>0.1976</v>
      </c>
      <c r="M286"/>
      <c r="N286"/>
    </row>
    <row r="287" spans="1:14" x14ac:dyDescent="0.25">
      <c r="A287">
        <v>285</v>
      </c>
      <c r="B287" t="s">
        <v>209</v>
      </c>
      <c r="C287" t="s">
        <v>142</v>
      </c>
      <c r="D287" t="s">
        <v>5</v>
      </c>
      <c r="E287" t="s">
        <v>23</v>
      </c>
      <c r="F287">
        <v>1</v>
      </c>
      <c r="G287">
        <v>1</v>
      </c>
      <c r="H287">
        <v>0</v>
      </c>
      <c r="I287">
        <v>3</v>
      </c>
      <c r="J287">
        <v>0.32779999999999998</v>
      </c>
      <c r="K287">
        <v>0.41110000000000002</v>
      </c>
      <c r="L287">
        <v>0.2611</v>
      </c>
      <c r="M287"/>
      <c r="N287"/>
    </row>
    <row r="288" spans="1:14" x14ac:dyDescent="0.25">
      <c r="A288">
        <v>286</v>
      </c>
      <c r="B288" t="s">
        <v>53</v>
      </c>
      <c r="C288" t="s">
        <v>145</v>
      </c>
      <c r="D288" t="s">
        <v>5</v>
      </c>
      <c r="E288" t="s">
        <v>21</v>
      </c>
      <c r="F288">
        <v>1</v>
      </c>
      <c r="G288">
        <v>1</v>
      </c>
      <c r="H288">
        <v>1</v>
      </c>
      <c r="I288">
        <v>3</v>
      </c>
      <c r="J288">
        <v>0.5</v>
      </c>
      <c r="K288">
        <v>0.25</v>
      </c>
      <c r="L288">
        <v>0.25</v>
      </c>
      <c r="M288"/>
      <c r="N288"/>
    </row>
    <row r="289" spans="1:14" x14ac:dyDescent="0.25">
      <c r="A289">
        <v>287</v>
      </c>
      <c r="B289" t="s">
        <v>258</v>
      </c>
      <c r="C289" t="s">
        <v>155</v>
      </c>
      <c r="D289" t="s">
        <v>5</v>
      </c>
      <c r="E289" t="s">
        <v>35</v>
      </c>
      <c r="F289">
        <v>1</v>
      </c>
      <c r="G289">
        <v>1</v>
      </c>
      <c r="H289">
        <v>0</v>
      </c>
      <c r="I289">
        <v>3</v>
      </c>
      <c r="J289">
        <v>0.24310000000000001</v>
      </c>
      <c r="K289">
        <v>0.1181</v>
      </c>
      <c r="L289">
        <v>0.63890000000000002</v>
      </c>
      <c r="M289"/>
      <c r="N289"/>
    </row>
    <row r="290" spans="1:14" x14ac:dyDescent="0.25">
      <c r="A290">
        <v>288</v>
      </c>
      <c r="B290" t="s">
        <v>60</v>
      </c>
      <c r="C290" t="s">
        <v>135</v>
      </c>
      <c r="D290" t="s">
        <v>3</v>
      </c>
      <c r="E290" t="s">
        <v>23</v>
      </c>
      <c r="F290">
        <v>1</v>
      </c>
      <c r="G290">
        <v>1</v>
      </c>
      <c r="H290">
        <v>0</v>
      </c>
      <c r="I290">
        <v>3</v>
      </c>
      <c r="J290">
        <v>0.41110000000000002</v>
      </c>
      <c r="K290">
        <v>0.2611</v>
      </c>
      <c r="L290">
        <v>0.32779999999999998</v>
      </c>
      <c r="M290"/>
      <c r="N290"/>
    </row>
    <row r="291" spans="1:14" x14ac:dyDescent="0.25">
      <c r="A291">
        <v>289</v>
      </c>
      <c r="B291" t="s">
        <v>50</v>
      </c>
      <c r="C291" t="s">
        <v>151</v>
      </c>
      <c r="D291" t="s">
        <v>4</v>
      </c>
      <c r="E291" t="s">
        <v>21</v>
      </c>
      <c r="F291">
        <v>1</v>
      </c>
      <c r="G291">
        <v>1</v>
      </c>
      <c r="H291">
        <v>0</v>
      </c>
      <c r="I291">
        <v>3</v>
      </c>
      <c r="J291">
        <v>0.4</v>
      </c>
      <c r="K291">
        <v>0.4</v>
      </c>
      <c r="L291">
        <v>0.2</v>
      </c>
      <c r="M291"/>
      <c r="N291"/>
    </row>
    <row r="292" spans="1:14" x14ac:dyDescent="0.25">
      <c r="A292">
        <v>290</v>
      </c>
      <c r="B292" t="s">
        <v>259</v>
      </c>
      <c r="C292" t="s">
        <v>144</v>
      </c>
      <c r="D292" t="s">
        <v>7</v>
      </c>
      <c r="E292" t="s">
        <v>21</v>
      </c>
      <c r="F292">
        <v>1</v>
      </c>
      <c r="G292">
        <v>1</v>
      </c>
      <c r="H292">
        <v>1</v>
      </c>
      <c r="I292">
        <v>3</v>
      </c>
      <c r="J292">
        <v>0.42859999999999998</v>
      </c>
      <c r="K292">
        <v>0.1429</v>
      </c>
      <c r="L292">
        <v>0.42859999999999998</v>
      </c>
      <c r="M292"/>
      <c r="N292"/>
    </row>
    <row r="293" spans="1:14" x14ac:dyDescent="0.25">
      <c r="A293">
        <v>291</v>
      </c>
      <c r="B293" t="s">
        <v>260</v>
      </c>
      <c r="C293" t="s">
        <v>150</v>
      </c>
      <c r="D293" t="s">
        <v>5</v>
      </c>
      <c r="E293" t="s">
        <v>90</v>
      </c>
      <c r="F293">
        <v>1</v>
      </c>
      <c r="G293">
        <v>1</v>
      </c>
      <c r="H293">
        <v>0</v>
      </c>
      <c r="I293">
        <v>3</v>
      </c>
      <c r="J293">
        <v>0.20369999999999999</v>
      </c>
      <c r="K293">
        <v>0.48149999999999998</v>
      </c>
      <c r="L293">
        <v>0.31480000000000002</v>
      </c>
      <c r="M293"/>
      <c r="N293"/>
    </row>
    <row r="294" spans="1:14" x14ac:dyDescent="0.25">
      <c r="A294">
        <v>292</v>
      </c>
      <c r="B294" t="s">
        <v>33</v>
      </c>
      <c r="C294" t="s">
        <v>134</v>
      </c>
      <c r="D294" t="s">
        <v>7</v>
      </c>
      <c r="E294" t="s">
        <v>21</v>
      </c>
      <c r="F294">
        <v>1</v>
      </c>
      <c r="G294">
        <v>1</v>
      </c>
      <c r="H294">
        <v>1</v>
      </c>
      <c r="I294">
        <v>3</v>
      </c>
      <c r="J294">
        <v>0.25</v>
      </c>
      <c r="K294">
        <v>0.25</v>
      </c>
      <c r="L294">
        <v>0.5</v>
      </c>
      <c r="M294"/>
      <c r="N294"/>
    </row>
    <row r="295" spans="1:14" x14ac:dyDescent="0.25">
      <c r="A295">
        <v>293</v>
      </c>
      <c r="B295" t="s">
        <v>212</v>
      </c>
      <c r="C295" t="s">
        <v>155</v>
      </c>
      <c r="D295" t="s">
        <v>6</v>
      </c>
      <c r="E295" t="s">
        <v>59</v>
      </c>
      <c r="F295">
        <v>1</v>
      </c>
      <c r="G295">
        <v>1</v>
      </c>
      <c r="H295">
        <v>0</v>
      </c>
      <c r="I295">
        <v>3</v>
      </c>
      <c r="J295">
        <v>0.36009999999999998</v>
      </c>
      <c r="K295">
        <v>0.12790000000000001</v>
      </c>
      <c r="L295">
        <v>0.51190000000000002</v>
      </c>
      <c r="M295"/>
      <c r="N295"/>
    </row>
    <row r="296" spans="1:14" x14ac:dyDescent="0.25">
      <c r="A296">
        <v>294</v>
      </c>
      <c r="B296" t="s">
        <v>214</v>
      </c>
      <c r="C296" t="s">
        <v>135</v>
      </c>
      <c r="D296" t="s">
        <v>4</v>
      </c>
      <c r="E296" t="s">
        <v>63</v>
      </c>
      <c r="F296">
        <v>1</v>
      </c>
      <c r="G296">
        <v>1</v>
      </c>
      <c r="H296">
        <v>0</v>
      </c>
      <c r="I296">
        <v>3</v>
      </c>
      <c r="J296">
        <v>0.1638</v>
      </c>
      <c r="K296">
        <v>0.53900000000000003</v>
      </c>
      <c r="L296">
        <v>0.29730000000000001</v>
      </c>
      <c r="M296"/>
      <c r="N296"/>
    </row>
    <row r="297" spans="1:14" x14ac:dyDescent="0.25">
      <c r="A297">
        <v>295</v>
      </c>
      <c r="B297" t="s">
        <v>32</v>
      </c>
      <c r="C297" t="s">
        <v>137</v>
      </c>
      <c r="D297" t="s">
        <v>3</v>
      </c>
      <c r="E297" t="s">
        <v>21</v>
      </c>
      <c r="F297">
        <v>1</v>
      </c>
      <c r="G297">
        <v>1</v>
      </c>
      <c r="H297">
        <v>0</v>
      </c>
      <c r="I297">
        <v>3</v>
      </c>
      <c r="J297">
        <v>0.2</v>
      </c>
      <c r="K297">
        <v>0.2</v>
      </c>
      <c r="L297">
        <v>0.6</v>
      </c>
      <c r="M297"/>
      <c r="N297"/>
    </row>
    <row r="298" spans="1:14" x14ac:dyDescent="0.25">
      <c r="A298">
        <v>296</v>
      </c>
      <c r="B298" t="s">
        <v>209</v>
      </c>
      <c r="C298" t="s">
        <v>145</v>
      </c>
      <c r="D298" t="s">
        <v>6</v>
      </c>
      <c r="E298" t="s">
        <v>23</v>
      </c>
      <c r="F298">
        <v>1</v>
      </c>
      <c r="G298">
        <v>1</v>
      </c>
      <c r="H298">
        <v>0</v>
      </c>
      <c r="I298">
        <v>3</v>
      </c>
      <c r="J298">
        <v>0.32779999999999998</v>
      </c>
      <c r="K298">
        <v>0.41110000000000002</v>
      </c>
      <c r="L298">
        <v>0.2611</v>
      </c>
      <c r="M298"/>
      <c r="N298"/>
    </row>
    <row r="299" spans="1:14" x14ac:dyDescent="0.25">
      <c r="A299">
        <v>298</v>
      </c>
      <c r="B299" t="s">
        <v>51</v>
      </c>
      <c r="C299" t="s">
        <v>155</v>
      </c>
      <c r="D299" t="s">
        <v>7</v>
      </c>
      <c r="E299" t="s">
        <v>52</v>
      </c>
      <c r="F299">
        <v>1</v>
      </c>
      <c r="G299">
        <v>1</v>
      </c>
      <c r="H299">
        <v>0</v>
      </c>
      <c r="I299">
        <v>3</v>
      </c>
      <c r="J299">
        <v>0.1593</v>
      </c>
      <c r="K299">
        <v>0.25190000000000001</v>
      </c>
      <c r="L299">
        <v>0.58889999999999998</v>
      </c>
      <c r="M299"/>
      <c r="N299"/>
    </row>
    <row r="300" spans="1:14" x14ac:dyDescent="0.25">
      <c r="A300">
        <v>299</v>
      </c>
      <c r="B300" t="s">
        <v>42</v>
      </c>
      <c r="C300" t="s">
        <v>142</v>
      </c>
      <c r="D300" t="s">
        <v>6</v>
      </c>
      <c r="E300" t="s">
        <v>31</v>
      </c>
      <c r="F300">
        <v>1</v>
      </c>
      <c r="G300">
        <v>1</v>
      </c>
      <c r="H300">
        <v>0</v>
      </c>
      <c r="I300">
        <v>3</v>
      </c>
      <c r="J300">
        <v>0.49049999999999999</v>
      </c>
      <c r="K300">
        <v>0.1976</v>
      </c>
      <c r="L300">
        <v>0.31190000000000001</v>
      </c>
      <c r="M300"/>
      <c r="N300"/>
    </row>
    <row r="301" spans="1:14" x14ac:dyDescent="0.25">
      <c r="A301">
        <v>300</v>
      </c>
      <c r="B301" t="s">
        <v>29</v>
      </c>
      <c r="C301" t="s">
        <v>145</v>
      </c>
      <c r="D301" t="s">
        <v>7</v>
      </c>
      <c r="E301" t="s">
        <v>21</v>
      </c>
      <c r="F301">
        <v>1</v>
      </c>
      <c r="G301">
        <v>1</v>
      </c>
      <c r="H301">
        <v>0</v>
      </c>
      <c r="I301">
        <v>3</v>
      </c>
      <c r="J301">
        <v>0.33329999999999999</v>
      </c>
      <c r="K301">
        <v>0.33329999999999999</v>
      </c>
      <c r="L301">
        <v>0.33329999999999999</v>
      </c>
      <c r="M301"/>
      <c r="N301"/>
    </row>
    <row r="302" spans="1:14" x14ac:dyDescent="0.25">
      <c r="A302">
        <v>301</v>
      </c>
      <c r="B302" t="s">
        <v>60</v>
      </c>
      <c r="C302" t="s">
        <v>151</v>
      </c>
      <c r="D302" t="s">
        <v>5</v>
      </c>
      <c r="E302" t="s">
        <v>23</v>
      </c>
      <c r="F302">
        <v>1</v>
      </c>
      <c r="G302">
        <v>1</v>
      </c>
      <c r="H302">
        <v>0</v>
      </c>
      <c r="I302">
        <v>3</v>
      </c>
      <c r="J302">
        <v>0.41110000000000002</v>
      </c>
      <c r="K302">
        <v>0.2611</v>
      </c>
      <c r="L302">
        <v>0.32779999999999998</v>
      </c>
      <c r="M302"/>
      <c r="N302"/>
    </row>
    <row r="303" spans="1:14" x14ac:dyDescent="0.25">
      <c r="A303">
        <v>302</v>
      </c>
      <c r="B303" t="s">
        <v>29</v>
      </c>
      <c r="C303" t="s">
        <v>150</v>
      </c>
      <c r="D303" t="s">
        <v>6</v>
      </c>
      <c r="E303" t="s">
        <v>21</v>
      </c>
      <c r="F303">
        <v>1</v>
      </c>
      <c r="G303">
        <v>1</v>
      </c>
      <c r="H303">
        <v>0</v>
      </c>
      <c r="I303">
        <v>3</v>
      </c>
      <c r="J303">
        <v>0.33329999999999999</v>
      </c>
      <c r="K303">
        <v>0.33329999999999999</v>
      </c>
      <c r="L303">
        <v>0.33329999999999999</v>
      </c>
      <c r="M303"/>
      <c r="N303"/>
    </row>
    <row r="304" spans="1:14" x14ac:dyDescent="0.25">
      <c r="A304">
        <v>303</v>
      </c>
      <c r="B304" t="s">
        <v>62</v>
      </c>
      <c r="C304" t="s">
        <v>135</v>
      </c>
      <c r="D304" t="s">
        <v>5</v>
      </c>
      <c r="E304" t="s">
        <v>63</v>
      </c>
      <c r="F304">
        <v>1</v>
      </c>
      <c r="G304">
        <v>1</v>
      </c>
      <c r="H304">
        <v>0</v>
      </c>
      <c r="I304">
        <v>3</v>
      </c>
      <c r="J304">
        <v>0.53900000000000003</v>
      </c>
      <c r="K304">
        <v>0.1638</v>
      </c>
      <c r="L304">
        <v>0.29730000000000001</v>
      </c>
      <c r="M304"/>
      <c r="N304"/>
    </row>
    <row r="305" spans="1:14" x14ac:dyDescent="0.25">
      <c r="A305">
        <v>304</v>
      </c>
      <c r="B305" t="s">
        <v>261</v>
      </c>
      <c r="C305" t="s">
        <v>137</v>
      </c>
      <c r="D305" t="s">
        <v>4</v>
      </c>
      <c r="E305" t="s">
        <v>61</v>
      </c>
      <c r="F305">
        <v>1</v>
      </c>
      <c r="G305">
        <v>1</v>
      </c>
      <c r="H305">
        <v>0</v>
      </c>
      <c r="I305">
        <v>3</v>
      </c>
      <c r="J305">
        <v>0.12790000000000001</v>
      </c>
      <c r="K305">
        <v>0.56030000000000002</v>
      </c>
      <c r="L305">
        <v>0.31180000000000002</v>
      </c>
      <c r="M305"/>
      <c r="N305"/>
    </row>
    <row r="306" spans="1:14" x14ac:dyDescent="0.25">
      <c r="A306">
        <v>305</v>
      </c>
      <c r="B306" t="s">
        <v>262</v>
      </c>
      <c r="C306" t="s">
        <v>152</v>
      </c>
      <c r="D306" t="s">
        <v>3</v>
      </c>
      <c r="E306" t="s">
        <v>23</v>
      </c>
      <c r="F306">
        <v>1</v>
      </c>
      <c r="G306">
        <v>1</v>
      </c>
      <c r="H306">
        <v>0</v>
      </c>
      <c r="I306">
        <v>3</v>
      </c>
      <c r="J306">
        <v>0.2611</v>
      </c>
      <c r="K306">
        <v>0.32779999999999998</v>
      </c>
      <c r="L306">
        <v>0.41110000000000002</v>
      </c>
      <c r="M306"/>
      <c r="N306"/>
    </row>
    <row r="307" spans="1:14" x14ac:dyDescent="0.25">
      <c r="A307">
        <v>306</v>
      </c>
      <c r="B307" t="s">
        <v>262</v>
      </c>
      <c r="C307" t="s">
        <v>142</v>
      </c>
      <c r="D307" t="s">
        <v>7</v>
      </c>
      <c r="E307" t="s">
        <v>23</v>
      </c>
      <c r="F307">
        <v>1</v>
      </c>
      <c r="G307">
        <v>1</v>
      </c>
      <c r="H307">
        <v>1</v>
      </c>
      <c r="I307">
        <v>3</v>
      </c>
      <c r="J307">
        <v>0.2611</v>
      </c>
      <c r="K307">
        <v>0.32779999999999998</v>
      </c>
      <c r="L307">
        <v>0.41110000000000002</v>
      </c>
      <c r="M307"/>
      <c r="N307"/>
    </row>
    <row r="308" spans="1:14" x14ac:dyDescent="0.25">
      <c r="A308">
        <v>307</v>
      </c>
      <c r="B308" t="s">
        <v>29</v>
      </c>
      <c r="C308" t="s">
        <v>150</v>
      </c>
      <c r="D308" t="s">
        <v>7</v>
      </c>
      <c r="E308" t="s">
        <v>21</v>
      </c>
      <c r="F308">
        <v>1</v>
      </c>
      <c r="G308">
        <v>1</v>
      </c>
      <c r="H308">
        <v>0</v>
      </c>
      <c r="I308">
        <v>3</v>
      </c>
      <c r="J308">
        <v>0.33329999999999999</v>
      </c>
      <c r="K308">
        <v>0.33329999999999999</v>
      </c>
      <c r="L308">
        <v>0.33329999999999999</v>
      </c>
      <c r="M308"/>
      <c r="N308"/>
    </row>
    <row r="309" spans="1:14" x14ac:dyDescent="0.25">
      <c r="A309">
        <v>308</v>
      </c>
      <c r="B309" t="s">
        <v>224</v>
      </c>
      <c r="C309" t="s">
        <v>137</v>
      </c>
      <c r="D309" t="s">
        <v>5</v>
      </c>
      <c r="E309" t="s">
        <v>37</v>
      </c>
      <c r="F309">
        <v>1</v>
      </c>
      <c r="G309">
        <v>1</v>
      </c>
      <c r="H309">
        <v>0</v>
      </c>
      <c r="I309">
        <v>3</v>
      </c>
      <c r="J309">
        <v>0.1399</v>
      </c>
      <c r="K309">
        <v>0.28639999999999999</v>
      </c>
      <c r="L309">
        <v>0.5736</v>
      </c>
      <c r="M309"/>
      <c r="N309"/>
    </row>
    <row r="310" spans="1:14" x14ac:dyDescent="0.25">
      <c r="A310">
        <v>309</v>
      </c>
      <c r="B310" t="s">
        <v>26</v>
      </c>
      <c r="C310" t="s">
        <v>135</v>
      </c>
      <c r="D310" t="s">
        <v>6</v>
      </c>
      <c r="E310" t="s">
        <v>27</v>
      </c>
      <c r="F310">
        <v>1</v>
      </c>
      <c r="G310">
        <v>1</v>
      </c>
      <c r="H310">
        <v>0</v>
      </c>
      <c r="I310">
        <v>3</v>
      </c>
      <c r="J310">
        <v>0.33379999999999999</v>
      </c>
      <c r="K310">
        <v>0.1416</v>
      </c>
      <c r="L310">
        <v>0.52470000000000006</v>
      </c>
      <c r="M310"/>
      <c r="N310"/>
    </row>
    <row r="311" spans="1:14" x14ac:dyDescent="0.25">
      <c r="A311">
        <v>310</v>
      </c>
      <c r="B311" t="s">
        <v>28</v>
      </c>
      <c r="C311" t="s">
        <v>151</v>
      </c>
      <c r="D311" t="s">
        <v>6</v>
      </c>
      <c r="E311" t="s">
        <v>23</v>
      </c>
      <c r="F311">
        <v>1</v>
      </c>
      <c r="G311">
        <v>1</v>
      </c>
      <c r="H311">
        <v>1</v>
      </c>
      <c r="I311">
        <v>3</v>
      </c>
      <c r="J311">
        <v>0.32779999999999998</v>
      </c>
      <c r="K311">
        <v>0.2611</v>
      </c>
      <c r="L311">
        <v>0.41110000000000002</v>
      </c>
      <c r="M311"/>
      <c r="N311"/>
    </row>
    <row r="312" spans="1:14" x14ac:dyDescent="0.25">
      <c r="A312">
        <v>311</v>
      </c>
      <c r="B312" t="s">
        <v>218</v>
      </c>
      <c r="C312" t="s">
        <v>152</v>
      </c>
      <c r="D312" t="s">
        <v>4</v>
      </c>
      <c r="E312" t="s">
        <v>21</v>
      </c>
      <c r="F312">
        <v>1</v>
      </c>
      <c r="G312">
        <v>1</v>
      </c>
      <c r="H312">
        <v>0</v>
      </c>
      <c r="I312">
        <v>3</v>
      </c>
      <c r="J312">
        <v>0.6</v>
      </c>
      <c r="K312">
        <v>0.2</v>
      </c>
      <c r="L312">
        <v>0.2</v>
      </c>
      <c r="M312"/>
      <c r="N312"/>
    </row>
    <row r="313" spans="1:14" x14ac:dyDescent="0.25">
      <c r="A313">
        <v>312</v>
      </c>
      <c r="B313" t="s">
        <v>263</v>
      </c>
      <c r="C313" t="s">
        <v>135</v>
      </c>
      <c r="D313" t="s">
        <v>7</v>
      </c>
      <c r="E313" t="s">
        <v>52</v>
      </c>
      <c r="F313">
        <v>1</v>
      </c>
      <c r="G313">
        <v>1</v>
      </c>
      <c r="H313">
        <v>0</v>
      </c>
      <c r="I313">
        <v>3</v>
      </c>
      <c r="J313">
        <v>0.58889999999999998</v>
      </c>
      <c r="K313">
        <v>0.25190000000000001</v>
      </c>
      <c r="L313">
        <v>0.1593</v>
      </c>
      <c r="M313"/>
      <c r="N313"/>
    </row>
    <row r="314" spans="1:14" x14ac:dyDescent="0.25">
      <c r="A314">
        <v>313</v>
      </c>
      <c r="B314" t="s">
        <v>84</v>
      </c>
      <c r="C314" t="s">
        <v>137</v>
      </c>
      <c r="D314" t="s">
        <v>6</v>
      </c>
      <c r="E314" t="s">
        <v>27</v>
      </c>
      <c r="F314">
        <v>1</v>
      </c>
      <c r="G314">
        <v>1</v>
      </c>
      <c r="H314">
        <v>0</v>
      </c>
      <c r="I314">
        <v>3</v>
      </c>
      <c r="J314">
        <v>0.1416</v>
      </c>
      <c r="K314">
        <v>0.52470000000000006</v>
      </c>
      <c r="L314">
        <v>0.33379999999999999</v>
      </c>
      <c r="M314"/>
      <c r="N314"/>
    </row>
    <row r="315" spans="1:14" x14ac:dyDescent="0.25">
      <c r="A315">
        <v>314</v>
      </c>
      <c r="B315" t="s">
        <v>69</v>
      </c>
      <c r="C315" t="s">
        <v>151</v>
      </c>
      <c r="D315" t="s">
        <v>7</v>
      </c>
      <c r="E315" t="s">
        <v>70</v>
      </c>
      <c r="F315">
        <v>1</v>
      </c>
      <c r="G315">
        <v>1</v>
      </c>
      <c r="H315">
        <v>0</v>
      </c>
      <c r="I315">
        <v>3</v>
      </c>
      <c r="J315">
        <v>0.21060000000000001</v>
      </c>
      <c r="K315">
        <v>0.2409</v>
      </c>
      <c r="L315">
        <v>0.54849999999999999</v>
      </c>
      <c r="M315"/>
      <c r="N315"/>
    </row>
    <row r="316" spans="1:14" x14ac:dyDescent="0.25">
      <c r="A316">
        <v>315</v>
      </c>
      <c r="B316" t="s">
        <v>259</v>
      </c>
      <c r="C316" t="s">
        <v>152</v>
      </c>
      <c r="D316" t="s">
        <v>5</v>
      </c>
      <c r="E316" t="s">
        <v>21</v>
      </c>
      <c r="F316">
        <v>1</v>
      </c>
      <c r="G316">
        <v>1</v>
      </c>
      <c r="H316">
        <v>0</v>
      </c>
      <c r="I316">
        <v>3</v>
      </c>
      <c r="J316">
        <v>0.42859999999999998</v>
      </c>
      <c r="K316">
        <v>0.1429</v>
      </c>
      <c r="L316">
        <v>0.42859999999999998</v>
      </c>
      <c r="M316"/>
      <c r="N316"/>
    </row>
    <row r="317" spans="1:14" x14ac:dyDescent="0.25">
      <c r="A317">
        <v>316</v>
      </c>
      <c r="B317" t="s">
        <v>36</v>
      </c>
      <c r="C317" t="s">
        <v>137</v>
      </c>
      <c r="D317" t="s">
        <v>7</v>
      </c>
      <c r="E317" t="s">
        <v>37</v>
      </c>
      <c r="F317">
        <v>1</v>
      </c>
      <c r="G317">
        <v>1</v>
      </c>
      <c r="H317">
        <v>1</v>
      </c>
      <c r="I317">
        <v>3</v>
      </c>
      <c r="J317">
        <v>0.5736</v>
      </c>
      <c r="K317">
        <v>0.1399</v>
      </c>
      <c r="L317">
        <v>0.28639999999999999</v>
      </c>
      <c r="M317"/>
      <c r="N317"/>
    </row>
    <row r="318" spans="1:14" x14ac:dyDescent="0.25">
      <c r="A318">
        <v>317</v>
      </c>
      <c r="B318" t="s">
        <v>256</v>
      </c>
      <c r="C318" t="s">
        <v>152</v>
      </c>
      <c r="D318" t="s">
        <v>6</v>
      </c>
      <c r="E318" t="s">
        <v>25</v>
      </c>
      <c r="F318">
        <v>1</v>
      </c>
      <c r="G318">
        <v>1</v>
      </c>
      <c r="H318">
        <v>0</v>
      </c>
      <c r="I318">
        <v>3</v>
      </c>
      <c r="J318">
        <v>0.3206</v>
      </c>
      <c r="K318">
        <v>0.45400000000000001</v>
      </c>
      <c r="L318">
        <v>0.22539999999999999</v>
      </c>
      <c r="M318"/>
      <c r="N318"/>
    </row>
    <row r="319" spans="1:14" x14ac:dyDescent="0.25">
      <c r="A319">
        <v>318</v>
      </c>
      <c r="B319" t="s">
        <v>32</v>
      </c>
      <c r="C319" t="s">
        <v>152</v>
      </c>
      <c r="D319" t="s">
        <v>7</v>
      </c>
      <c r="E319" t="s">
        <v>21</v>
      </c>
      <c r="F319">
        <v>1</v>
      </c>
      <c r="G319">
        <v>1</v>
      </c>
      <c r="H319">
        <v>0</v>
      </c>
      <c r="I319">
        <v>3</v>
      </c>
      <c r="J319">
        <v>0.2</v>
      </c>
      <c r="K319">
        <v>0.2</v>
      </c>
      <c r="L319">
        <v>0.6</v>
      </c>
      <c r="M319"/>
      <c r="N319"/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81"/>
  <sheetViews>
    <sheetView topLeftCell="A2" zoomScale="85" zoomScaleNormal="85" workbookViewId="0">
      <pane xSplit="1" ySplit="3" topLeftCell="B5" activePane="bottomRight" state="frozen"/>
      <selection activeCell="Q57" sqref="Q57"/>
      <selection pane="topRight" activeCell="Q57" sqref="Q57"/>
      <selection pane="bottomLeft" activeCell="Q57" sqref="Q57"/>
      <selection pane="bottomRight" activeCell="S3" sqref="S3"/>
    </sheetView>
  </sheetViews>
  <sheetFormatPr defaultRowHeight="15" outlineLevelRow="1" x14ac:dyDescent="0.25"/>
  <cols>
    <col min="1" max="1" width="41.7109375" style="3" customWidth="1"/>
    <col min="2" max="2" width="8.85546875" style="3" customWidth="1"/>
    <col min="3" max="16" width="6.42578125" style="3" customWidth="1"/>
    <col min="17" max="18" width="2.42578125" style="3" customWidth="1"/>
    <col min="19" max="19" width="20.28515625" style="3" customWidth="1"/>
    <col min="20" max="20" width="15" style="3" bestFit="1" customWidth="1"/>
    <col min="21" max="16384" width="9.140625" style="3"/>
  </cols>
  <sheetData>
    <row r="1" spans="1:19" ht="15.75" thickBot="1" x14ac:dyDescent="0.3">
      <c r="B1" s="4"/>
    </row>
    <row r="2" spans="1:19" ht="15.75" thickBot="1" x14ac:dyDescent="0.3">
      <c r="A2" s="117" t="s">
        <v>93</v>
      </c>
      <c r="B2" s="120" t="s">
        <v>94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9" ht="27.75" customHeight="1" thickBot="1" x14ac:dyDescent="0.3">
      <c r="A3" s="118"/>
      <c r="B3" s="121" t="s">
        <v>320</v>
      </c>
      <c r="C3" s="121"/>
      <c r="D3" s="121"/>
      <c r="E3" s="122" t="s">
        <v>321</v>
      </c>
      <c r="F3" s="123"/>
      <c r="G3" s="123"/>
      <c r="H3" s="124" t="s">
        <v>322</v>
      </c>
      <c r="I3" s="125"/>
      <c r="J3" s="126"/>
      <c r="K3" s="127" t="s">
        <v>323</v>
      </c>
      <c r="L3" s="128"/>
      <c r="M3" s="129"/>
      <c r="N3" s="127" t="s">
        <v>331</v>
      </c>
      <c r="O3" s="128"/>
      <c r="P3" s="129"/>
      <c r="S3" s="115" t="s">
        <v>387</v>
      </c>
    </row>
    <row r="4" spans="1:19" ht="38.25" customHeight="1" thickBot="1" x14ac:dyDescent="0.3">
      <c r="A4" s="119"/>
      <c r="B4" s="5" t="s">
        <v>332</v>
      </c>
      <c r="C4" s="6" t="s">
        <v>333</v>
      </c>
      <c r="D4" s="7" t="s">
        <v>334</v>
      </c>
      <c r="E4" s="8" t="s">
        <v>335</v>
      </c>
      <c r="F4" s="8" t="s">
        <v>336</v>
      </c>
      <c r="G4" s="8" t="s">
        <v>337</v>
      </c>
      <c r="H4" s="9" t="s">
        <v>338</v>
      </c>
      <c r="I4" s="10" t="s">
        <v>339</v>
      </c>
      <c r="J4" s="11" t="s">
        <v>340</v>
      </c>
      <c r="K4" s="12" t="s">
        <v>95</v>
      </c>
      <c r="L4" s="13" t="s">
        <v>96</v>
      </c>
      <c r="M4" s="14" t="s">
        <v>319</v>
      </c>
      <c r="N4" s="13" t="s">
        <v>97</v>
      </c>
      <c r="O4" s="13" t="s">
        <v>98</v>
      </c>
      <c r="P4" s="14" t="s">
        <v>341</v>
      </c>
    </row>
    <row r="5" spans="1:19" x14ac:dyDescent="0.25">
      <c r="A5" s="15" t="s">
        <v>324</v>
      </c>
      <c r="B5" s="16">
        <f>+SUM(B6,B9,B12)</f>
        <v>18</v>
      </c>
      <c r="C5" s="16">
        <f t="shared" ref="C5:P5" si="0">+SUM(C6,C9,C12)</f>
        <v>9</v>
      </c>
      <c r="D5" s="16">
        <f t="shared" si="0"/>
        <v>10</v>
      </c>
      <c r="E5" s="16">
        <f t="shared" si="0"/>
        <v>1</v>
      </c>
      <c r="F5" s="16">
        <f t="shared" si="0"/>
        <v>6</v>
      </c>
      <c r="G5" s="16">
        <f t="shared" si="0"/>
        <v>5</v>
      </c>
      <c r="H5" s="16">
        <f t="shared" si="0"/>
        <v>3</v>
      </c>
      <c r="I5" s="16">
        <f t="shared" si="0"/>
        <v>3</v>
      </c>
      <c r="J5" s="16">
        <f t="shared" si="0"/>
        <v>3</v>
      </c>
      <c r="K5" s="16">
        <f t="shared" si="0"/>
        <v>4</v>
      </c>
      <c r="L5" s="16">
        <f t="shared" si="0"/>
        <v>2</v>
      </c>
      <c r="M5" s="16">
        <f t="shared" si="0"/>
        <v>5</v>
      </c>
      <c r="N5" s="16">
        <f t="shared" si="0"/>
        <v>3</v>
      </c>
      <c r="O5" s="16">
        <f t="shared" si="0"/>
        <v>3</v>
      </c>
      <c r="P5" s="16">
        <f t="shared" si="0"/>
        <v>9</v>
      </c>
      <c r="Q5" s="18">
        <f t="shared" ref="Q5:Q68" si="1">+SUM(B5:P5)</f>
        <v>84</v>
      </c>
      <c r="R5" s="18">
        <v>34.666666666666664</v>
      </c>
    </row>
    <row r="6" spans="1:19" ht="43.5" outlineLevel="1" x14ac:dyDescent="0.25">
      <c r="A6" s="19" t="s">
        <v>342</v>
      </c>
      <c r="B6" s="20">
        <f>+B7*B8</f>
        <v>6</v>
      </c>
      <c r="C6" s="21">
        <f t="shared" ref="C6:P6" si="2">+C7*C8</f>
        <v>2</v>
      </c>
      <c r="D6" s="21">
        <f t="shared" si="2"/>
        <v>4</v>
      </c>
      <c r="E6" s="20">
        <f t="shared" si="2"/>
        <v>0</v>
      </c>
      <c r="F6" s="21">
        <f t="shared" si="2"/>
        <v>2</v>
      </c>
      <c r="G6" s="21">
        <f t="shared" si="2"/>
        <v>1</v>
      </c>
      <c r="H6" s="20">
        <f t="shared" si="2"/>
        <v>1</v>
      </c>
      <c r="I6" s="21">
        <f t="shared" si="2"/>
        <v>1</v>
      </c>
      <c r="J6" s="22">
        <f t="shared" si="2"/>
        <v>1</v>
      </c>
      <c r="K6" s="20">
        <f t="shared" si="2"/>
        <v>1</v>
      </c>
      <c r="L6" s="21">
        <f t="shared" si="2"/>
        <v>0</v>
      </c>
      <c r="M6" s="22">
        <f t="shared" si="2"/>
        <v>1</v>
      </c>
      <c r="N6" s="23">
        <f t="shared" si="2"/>
        <v>1</v>
      </c>
      <c r="O6" s="21">
        <f t="shared" si="2"/>
        <v>1</v>
      </c>
      <c r="P6" s="22">
        <f t="shared" si="2"/>
        <v>1</v>
      </c>
      <c r="Q6" s="18">
        <f t="shared" si="1"/>
        <v>23</v>
      </c>
      <c r="R6" s="18">
        <v>40</v>
      </c>
      <c r="S6" s="24">
        <f>+R6-Q6</f>
        <v>17</v>
      </c>
    </row>
    <row r="7" spans="1:19" outlineLevel="1" x14ac:dyDescent="0.25">
      <c r="A7" s="25" t="s">
        <v>99</v>
      </c>
      <c r="B7" s="26">
        <v>2</v>
      </c>
      <c r="C7" s="27">
        <v>1</v>
      </c>
      <c r="D7" s="28">
        <v>2</v>
      </c>
      <c r="E7" s="29"/>
      <c r="F7" s="27">
        <v>1</v>
      </c>
      <c r="G7" s="27">
        <v>1</v>
      </c>
      <c r="H7" s="29">
        <v>1</v>
      </c>
      <c r="I7" s="27">
        <v>1</v>
      </c>
      <c r="J7" s="30">
        <v>1</v>
      </c>
      <c r="K7" s="26">
        <v>1</v>
      </c>
      <c r="L7" s="28"/>
      <c r="M7" s="30">
        <v>1</v>
      </c>
      <c r="N7" s="31">
        <v>1</v>
      </c>
      <c r="O7" s="28">
        <v>1</v>
      </c>
      <c r="P7" s="30">
        <v>1</v>
      </c>
      <c r="Q7" s="18">
        <f t="shared" si="1"/>
        <v>15</v>
      </c>
      <c r="R7" s="18">
        <v>18</v>
      </c>
      <c r="S7" s="18">
        <f t="shared" ref="S7:S14" si="3">+R7-Q7</f>
        <v>3</v>
      </c>
    </row>
    <row r="8" spans="1:19" outlineLevel="1" x14ac:dyDescent="0.25">
      <c r="A8" s="25" t="s">
        <v>100</v>
      </c>
      <c r="B8" s="26">
        <v>3</v>
      </c>
      <c r="C8" s="27">
        <v>2</v>
      </c>
      <c r="D8" s="28">
        <v>2</v>
      </c>
      <c r="E8" s="29"/>
      <c r="F8" s="27">
        <v>2</v>
      </c>
      <c r="G8" s="27">
        <v>1</v>
      </c>
      <c r="H8" s="29">
        <v>1</v>
      </c>
      <c r="I8" s="27">
        <v>1</v>
      </c>
      <c r="J8" s="30">
        <v>1</v>
      </c>
      <c r="K8" s="26">
        <v>1</v>
      </c>
      <c r="L8" s="28"/>
      <c r="M8" s="30">
        <v>1</v>
      </c>
      <c r="N8" s="31">
        <v>1</v>
      </c>
      <c r="O8" s="28">
        <v>1</v>
      </c>
      <c r="P8" s="30">
        <v>1</v>
      </c>
      <c r="Q8" s="18">
        <f t="shared" si="1"/>
        <v>18</v>
      </c>
      <c r="R8" s="18">
        <v>32</v>
      </c>
      <c r="S8" s="24">
        <f t="shared" si="3"/>
        <v>14</v>
      </c>
    </row>
    <row r="9" spans="1:19" ht="57.75" outlineLevel="1" x14ac:dyDescent="0.25">
      <c r="A9" s="19" t="s">
        <v>343</v>
      </c>
      <c r="B9" s="20">
        <f t="shared" ref="B9:P9" si="4">+B10*B11</f>
        <v>6</v>
      </c>
      <c r="C9" s="21">
        <f t="shared" si="4"/>
        <v>4</v>
      </c>
      <c r="D9" s="21">
        <f t="shared" si="4"/>
        <v>4</v>
      </c>
      <c r="E9" s="20">
        <f t="shared" si="4"/>
        <v>1</v>
      </c>
      <c r="F9" s="21">
        <f t="shared" si="4"/>
        <v>2</v>
      </c>
      <c r="G9" s="21">
        <f t="shared" si="4"/>
        <v>2</v>
      </c>
      <c r="H9" s="20">
        <f t="shared" si="4"/>
        <v>1</v>
      </c>
      <c r="I9" s="21">
        <f t="shared" si="4"/>
        <v>1</v>
      </c>
      <c r="J9" s="22">
        <f t="shared" si="4"/>
        <v>2</v>
      </c>
      <c r="K9" s="20">
        <f t="shared" si="4"/>
        <v>2</v>
      </c>
      <c r="L9" s="21">
        <f t="shared" si="4"/>
        <v>1</v>
      </c>
      <c r="M9" s="22">
        <f t="shared" si="4"/>
        <v>2</v>
      </c>
      <c r="N9" s="23">
        <f t="shared" si="4"/>
        <v>1</v>
      </c>
      <c r="O9" s="21">
        <f t="shared" si="4"/>
        <v>1</v>
      </c>
      <c r="P9" s="22">
        <f t="shared" si="4"/>
        <v>4</v>
      </c>
      <c r="Q9" s="18">
        <f t="shared" si="1"/>
        <v>34</v>
      </c>
      <c r="R9" s="18">
        <v>38</v>
      </c>
      <c r="S9" s="18">
        <f t="shared" si="3"/>
        <v>4</v>
      </c>
    </row>
    <row r="10" spans="1:19" outlineLevel="1" x14ac:dyDescent="0.25">
      <c r="A10" s="25" t="s">
        <v>99</v>
      </c>
      <c r="B10" s="26">
        <v>2</v>
      </c>
      <c r="C10" s="28">
        <v>2</v>
      </c>
      <c r="D10" s="28">
        <v>2</v>
      </c>
      <c r="E10" s="26">
        <v>1</v>
      </c>
      <c r="F10" s="28">
        <v>1</v>
      </c>
      <c r="G10" s="28">
        <v>1</v>
      </c>
      <c r="H10" s="29">
        <v>1</v>
      </c>
      <c r="I10" s="27">
        <v>1</v>
      </c>
      <c r="J10" s="32">
        <v>1</v>
      </c>
      <c r="K10" s="26">
        <v>1</v>
      </c>
      <c r="L10" s="28">
        <v>1</v>
      </c>
      <c r="M10" s="30">
        <v>1</v>
      </c>
      <c r="N10" s="31">
        <v>1</v>
      </c>
      <c r="O10" s="28">
        <v>1</v>
      </c>
      <c r="P10" s="30">
        <v>2</v>
      </c>
      <c r="Q10" s="18">
        <f t="shared" si="1"/>
        <v>19</v>
      </c>
      <c r="R10" s="18">
        <v>17</v>
      </c>
      <c r="S10" s="18">
        <f t="shared" si="3"/>
        <v>-2</v>
      </c>
    </row>
    <row r="11" spans="1:19" outlineLevel="1" x14ac:dyDescent="0.25">
      <c r="A11" s="25" t="s">
        <v>100</v>
      </c>
      <c r="B11" s="26">
        <v>3</v>
      </c>
      <c r="C11" s="28">
        <v>2</v>
      </c>
      <c r="D11" s="28">
        <v>2</v>
      </c>
      <c r="E11" s="29">
        <v>1</v>
      </c>
      <c r="F11" s="28">
        <v>2</v>
      </c>
      <c r="G11" s="27">
        <v>2</v>
      </c>
      <c r="H11" s="29">
        <v>1</v>
      </c>
      <c r="I11" s="27">
        <v>1</v>
      </c>
      <c r="J11" s="32">
        <v>2</v>
      </c>
      <c r="K11" s="26">
        <v>2</v>
      </c>
      <c r="L11" s="28">
        <v>1</v>
      </c>
      <c r="M11" s="30">
        <v>2</v>
      </c>
      <c r="N11" s="31">
        <v>1</v>
      </c>
      <c r="O11" s="28">
        <v>1</v>
      </c>
      <c r="P11" s="30">
        <v>2</v>
      </c>
      <c r="Q11" s="18">
        <f t="shared" si="1"/>
        <v>25</v>
      </c>
      <c r="R11" s="18">
        <v>29</v>
      </c>
      <c r="S11" s="18">
        <f t="shared" si="3"/>
        <v>4</v>
      </c>
    </row>
    <row r="12" spans="1:19" ht="57.75" outlineLevel="1" x14ac:dyDescent="0.25">
      <c r="A12" s="19" t="s">
        <v>344</v>
      </c>
      <c r="B12" s="20">
        <f t="shared" ref="B12:P12" si="5">+B13*B14</f>
        <v>6</v>
      </c>
      <c r="C12" s="21">
        <f t="shared" si="5"/>
        <v>3</v>
      </c>
      <c r="D12" s="21">
        <f t="shared" si="5"/>
        <v>2</v>
      </c>
      <c r="E12" s="20">
        <f t="shared" si="5"/>
        <v>0</v>
      </c>
      <c r="F12" s="21">
        <f t="shared" si="5"/>
        <v>2</v>
      </c>
      <c r="G12" s="21">
        <f t="shared" si="5"/>
        <v>2</v>
      </c>
      <c r="H12" s="20">
        <f t="shared" si="5"/>
        <v>1</v>
      </c>
      <c r="I12" s="21">
        <f t="shared" si="5"/>
        <v>1</v>
      </c>
      <c r="J12" s="22">
        <f t="shared" si="5"/>
        <v>0</v>
      </c>
      <c r="K12" s="20">
        <f t="shared" si="5"/>
        <v>1</v>
      </c>
      <c r="L12" s="21">
        <f t="shared" si="5"/>
        <v>1</v>
      </c>
      <c r="M12" s="22">
        <f t="shared" si="5"/>
        <v>2</v>
      </c>
      <c r="N12" s="23">
        <f t="shared" si="5"/>
        <v>1</v>
      </c>
      <c r="O12" s="21">
        <f t="shared" si="5"/>
        <v>1</v>
      </c>
      <c r="P12" s="22">
        <f t="shared" si="5"/>
        <v>4</v>
      </c>
      <c r="Q12" s="18">
        <f t="shared" si="1"/>
        <v>27</v>
      </c>
      <c r="R12" s="18">
        <v>26</v>
      </c>
      <c r="S12" s="18">
        <f t="shared" si="3"/>
        <v>-1</v>
      </c>
    </row>
    <row r="13" spans="1:19" outlineLevel="1" x14ac:dyDescent="0.25">
      <c r="A13" s="25" t="s">
        <v>99</v>
      </c>
      <c r="B13" s="26">
        <v>2</v>
      </c>
      <c r="C13" s="27">
        <v>1</v>
      </c>
      <c r="D13" s="27">
        <v>1</v>
      </c>
      <c r="E13" s="26"/>
      <c r="F13" s="28">
        <v>1</v>
      </c>
      <c r="G13" s="28">
        <v>1</v>
      </c>
      <c r="H13" s="26">
        <v>1</v>
      </c>
      <c r="I13" s="28">
        <v>1</v>
      </c>
      <c r="J13" s="30"/>
      <c r="K13" s="26">
        <v>1</v>
      </c>
      <c r="L13" s="28">
        <v>1</v>
      </c>
      <c r="M13" s="30">
        <v>1</v>
      </c>
      <c r="N13" s="31">
        <v>1</v>
      </c>
      <c r="O13" s="28">
        <v>1</v>
      </c>
      <c r="P13" s="30">
        <v>2</v>
      </c>
      <c r="Q13" s="18">
        <f t="shared" si="1"/>
        <v>15</v>
      </c>
      <c r="R13" s="18">
        <v>16</v>
      </c>
      <c r="S13" s="18">
        <f t="shared" si="3"/>
        <v>1</v>
      </c>
    </row>
    <row r="14" spans="1:19" ht="15.75" outlineLevel="1" thickBot="1" x14ac:dyDescent="0.3">
      <c r="A14" s="33" t="s">
        <v>100</v>
      </c>
      <c r="B14" s="34">
        <v>3</v>
      </c>
      <c r="C14" s="35">
        <v>3</v>
      </c>
      <c r="D14" s="35">
        <v>2</v>
      </c>
      <c r="E14" s="34"/>
      <c r="F14" s="36">
        <v>2</v>
      </c>
      <c r="G14" s="36">
        <v>2</v>
      </c>
      <c r="H14" s="34">
        <v>1</v>
      </c>
      <c r="I14" s="36">
        <v>1</v>
      </c>
      <c r="J14" s="37"/>
      <c r="K14" s="34">
        <v>1</v>
      </c>
      <c r="L14" s="36">
        <v>1</v>
      </c>
      <c r="M14" s="37">
        <v>2</v>
      </c>
      <c r="N14" s="38">
        <v>1</v>
      </c>
      <c r="O14" s="36">
        <v>1</v>
      </c>
      <c r="P14" s="37">
        <v>2</v>
      </c>
      <c r="Q14" s="18">
        <f t="shared" si="1"/>
        <v>22</v>
      </c>
      <c r="R14" s="18">
        <v>17</v>
      </c>
      <c r="S14" s="18">
        <f t="shared" si="3"/>
        <v>-5</v>
      </c>
    </row>
    <row r="15" spans="1:19" x14ac:dyDescent="0.25">
      <c r="A15" s="15" t="s">
        <v>325</v>
      </c>
      <c r="B15" s="16">
        <f>+SUM(B25,B22,B19,B16)</f>
        <v>19</v>
      </c>
      <c r="C15" s="16">
        <f t="shared" ref="C15:P15" si="6">+SUM(C25,C22,C19,C16)</f>
        <v>3</v>
      </c>
      <c r="D15" s="16">
        <f t="shared" si="6"/>
        <v>6</v>
      </c>
      <c r="E15" s="16">
        <f t="shared" si="6"/>
        <v>20</v>
      </c>
      <c r="F15" s="16">
        <f t="shared" si="6"/>
        <v>10</v>
      </c>
      <c r="G15" s="16">
        <f t="shared" si="6"/>
        <v>10</v>
      </c>
      <c r="H15" s="16">
        <f t="shared" si="6"/>
        <v>1</v>
      </c>
      <c r="I15" s="16">
        <f t="shared" si="6"/>
        <v>4</v>
      </c>
      <c r="J15" s="16">
        <f t="shared" si="6"/>
        <v>4</v>
      </c>
      <c r="K15" s="16">
        <f t="shared" si="6"/>
        <v>5</v>
      </c>
      <c r="L15" s="16">
        <f t="shared" si="6"/>
        <v>2</v>
      </c>
      <c r="M15" s="16">
        <f t="shared" si="6"/>
        <v>3</v>
      </c>
      <c r="N15" s="16">
        <f t="shared" si="6"/>
        <v>3</v>
      </c>
      <c r="O15" s="16">
        <f t="shared" si="6"/>
        <v>3</v>
      </c>
      <c r="P15" s="16">
        <f t="shared" si="6"/>
        <v>16</v>
      </c>
      <c r="Q15" s="18">
        <f t="shared" si="1"/>
        <v>109</v>
      </c>
      <c r="R15" s="18">
        <v>23</v>
      </c>
    </row>
    <row r="16" spans="1:19" s="44" customFormat="1" ht="29.25" outlineLevel="1" x14ac:dyDescent="0.25">
      <c r="A16" s="39" t="s">
        <v>345</v>
      </c>
      <c r="B16" s="40">
        <f t="shared" ref="B16:P16" si="7">+B17*B18</f>
        <v>6</v>
      </c>
      <c r="C16" s="41">
        <f t="shared" si="7"/>
        <v>2</v>
      </c>
      <c r="D16" s="41">
        <f t="shared" si="7"/>
        <v>2</v>
      </c>
      <c r="E16" s="40">
        <f t="shared" si="7"/>
        <v>6</v>
      </c>
      <c r="F16" s="41">
        <f t="shared" si="7"/>
        <v>2</v>
      </c>
      <c r="G16" s="41">
        <f t="shared" si="7"/>
        <v>6</v>
      </c>
      <c r="H16" s="40">
        <f t="shared" si="7"/>
        <v>0</v>
      </c>
      <c r="I16" s="41">
        <f t="shared" si="7"/>
        <v>1</v>
      </c>
      <c r="J16" s="42">
        <f t="shared" si="7"/>
        <v>1</v>
      </c>
      <c r="K16" s="40">
        <f t="shared" si="7"/>
        <v>2</v>
      </c>
      <c r="L16" s="41">
        <f t="shared" si="7"/>
        <v>1</v>
      </c>
      <c r="M16" s="42">
        <f t="shared" si="7"/>
        <v>1</v>
      </c>
      <c r="N16" s="40">
        <f t="shared" si="7"/>
        <v>1</v>
      </c>
      <c r="O16" s="41">
        <f t="shared" si="7"/>
        <v>1</v>
      </c>
      <c r="P16" s="42">
        <f t="shared" si="7"/>
        <v>6</v>
      </c>
      <c r="Q16" s="43">
        <f t="shared" si="1"/>
        <v>38</v>
      </c>
      <c r="R16" s="43">
        <v>38</v>
      </c>
      <c r="S16" s="43">
        <f>+R16-Q16</f>
        <v>0</v>
      </c>
    </row>
    <row r="17" spans="1:20" s="44" customFormat="1" outlineLevel="1" x14ac:dyDescent="0.25">
      <c r="A17" s="45" t="s">
        <v>99</v>
      </c>
      <c r="B17" s="29">
        <v>2</v>
      </c>
      <c r="C17" s="27">
        <v>1</v>
      </c>
      <c r="D17" s="27">
        <v>1</v>
      </c>
      <c r="E17" s="29">
        <v>2</v>
      </c>
      <c r="F17" s="27">
        <v>2</v>
      </c>
      <c r="G17" s="27">
        <v>2</v>
      </c>
      <c r="H17" s="29"/>
      <c r="I17" s="27">
        <v>1</v>
      </c>
      <c r="J17" s="32">
        <v>1</v>
      </c>
      <c r="K17" s="29">
        <v>1</v>
      </c>
      <c r="L17" s="27">
        <v>1</v>
      </c>
      <c r="M17" s="32">
        <v>1</v>
      </c>
      <c r="N17" s="29">
        <v>1</v>
      </c>
      <c r="O17" s="27">
        <v>1</v>
      </c>
      <c r="P17" s="32">
        <v>2</v>
      </c>
      <c r="Q17" s="46">
        <f t="shared" si="1"/>
        <v>19</v>
      </c>
      <c r="R17" s="18">
        <v>16</v>
      </c>
      <c r="S17" s="46">
        <f t="shared" ref="S17:S27" si="8">+R17-Q17</f>
        <v>-3</v>
      </c>
    </row>
    <row r="18" spans="1:20" s="44" customFormat="1" outlineLevel="1" x14ac:dyDescent="0.25">
      <c r="A18" s="45" t="s">
        <v>100</v>
      </c>
      <c r="B18" s="29">
        <v>3</v>
      </c>
      <c r="C18" s="27">
        <v>2</v>
      </c>
      <c r="D18" s="27">
        <v>2</v>
      </c>
      <c r="E18" s="29">
        <v>3</v>
      </c>
      <c r="F18" s="27">
        <v>1</v>
      </c>
      <c r="G18" s="27">
        <v>3</v>
      </c>
      <c r="H18" s="29"/>
      <c r="I18" s="27">
        <v>1</v>
      </c>
      <c r="J18" s="32">
        <v>1</v>
      </c>
      <c r="K18" s="29">
        <v>2</v>
      </c>
      <c r="L18" s="27">
        <v>1</v>
      </c>
      <c r="M18" s="32">
        <v>1</v>
      </c>
      <c r="N18" s="29">
        <v>1</v>
      </c>
      <c r="O18" s="27">
        <v>1</v>
      </c>
      <c r="P18" s="32">
        <v>3</v>
      </c>
      <c r="Q18" s="43">
        <f t="shared" si="1"/>
        <v>25</v>
      </c>
      <c r="R18" s="43">
        <v>22</v>
      </c>
      <c r="S18" s="43">
        <f t="shared" si="8"/>
        <v>-3</v>
      </c>
    </row>
    <row r="19" spans="1:20" s="44" customFormat="1" ht="57.75" outlineLevel="1" x14ac:dyDescent="0.25">
      <c r="A19" s="39" t="s">
        <v>346</v>
      </c>
      <c r="B19" s="40">
        <f t="shared" ref="B19:P19" si="9">+B20*B21</f>
        <v>6</v>
      </c>
      <c r="C19" s="41">
        <f t="shared" si="9"/>
        <v>0</v>
      </c>
      <c r="D19" s="41">
        <f t="shared" si="9"/>
        <v>2</v>
      </c>
      <c r="E19" s="40">
        <f t="shared" si="9"/>
        <v>6</v>
      </c>
      <c r="F19" s="41">
        <f t="shared" si="9"/>
        <v>2</v>
      </c>
      <c r="G19" s="41">
        <f t="shared" si="9"/>
        <v>2</v>
      </c>
      <c r="H19" s="40">
        <f t="shared" si="9"/>
        <v>1</v>
      </c>
      <c r="I19" s="41">
        <f t="shared" si="9"/>
        <v>1</v>
      </c>
      <c r="J19" s="42">
        <f t="shared" si="9"/>
        <v>2</v>
      </c>
      <c r="K19" s="40">
        <f t="shared" si="9"/>
        <v>0</v>
      </c>
      <c r="L19" s="41">
        <f t="shared" si="9"/>
        <v>0</v>
      </c>
      <c r="M19" s="42">
        <f t="shared" si="9"/>
        <v>0</v>
      </c>
      <c r="N19" s="40">
        <f t="shared" si="9"/>
        <v>0</v>
      </c>
      <c r="O19" s="41">
        <f t="shared" si="9"/>
        <v>0</v>
      </c>
      <c r="P19" s="42">
        <f t="shared" si="9"/>
        <v>4</v>
      </c>
      <c r="Q19" s="46">
        <f t="shared" si="1"/>
        <v>26</v>
      </c>
      <c r="R19" s="18">
        <v>29</v>
      </c>
      <c r="S19" s="46">
        <f t="shared" si="8"/>
        <v>3</v>
      </c>
    </row>
    <row r="20" spans="1:20" s="44" customFormat="1" outlineLevel="1" x14ac:dyDescent="0.25">
      <c r="A20" s="45" t="s">
        <v>99</v>
      </c>
      <c r="B20" s="29">
        <v>2</v>
      </c>
      <c r="C20" s="27"/>
      <c r="D20" s="27">
        <v>1</v>
      </c>
      <c r="E20" s="29">
        <v>2</v>
      </c>
      <c r="F20" s="27">
        <v>2</v>
      </c>
      <c r="G20" s="27">
        <v>2</v>
      </c>
      <c r="H20" s="29">
        <v>1</v>
      </c>
      <c r="I20" s="27">
        <v>1</v>
      </c>
      <c r="J20" s="32">
        <v>2</v>
      </c>
      <c r="K20" s="29"/>
      <c r="L20" s="27"/>
      <c r="M20" s="32"/>
      <c r="N20" s="29"/>
      <c r="O20" s="27"/>
      <c r="P20" s="32">
        <v>2</v>
      </c>
      <c r="Q20" s="46">
        <f t="shared" si="1"/>
        <v>15</v>
      </c>
      <c r="R20" s="18">
        <v>17</v>
      </c>
      <c r="S20" s="46">
        <f t="shared" si="8"/>
        <v>2</v>
      </c>
    </row>
    <row r="21" spans="1:20" s="44" customFormat="1" outlineLevel="1" x14ac:dyDescent="0.25">
      <c r="A21" s="45" t="s">
        <v>100</v>
      </c>
      <c r="B21" s="29">
        <v>3</v>
      </c>
      <c r="C21" s="27"/>
      <c r="D21" s="27">
        <v>2</v>
      </c>
      <c r="E21" s="29">
        <v>3</v>
      </c>
      <c r="F21" s="27">
        <v>1</v>
      </c>
      <c r="G21" s="27">
        <v>1</v>
      </c>
      <c r="H21" s="29">
        <v>1</v>
      </c>
      <c r="I21" s="27">
        <v>1</v>
      </c>
      <c r="J21" s="32">
        <v>1</v>
      </c>
      <c r="K21" s="29"/>
      <c r="L21" s="27"/>
      <c r="M21" s="32"/>
      <c r="N21" s="29"/>
      <c r="O21" s="27"/>
      <c r="P21" s="32">
        <v>2</v>
      </c>
      <c r="Q21" s="46">
        <f t="shared" si="1"/>
        <v>15</v>
      </c>
      <c r="R21" s="18">
        <v>16</v>
      </c>
      <c r="S21" s="46">
        <f t="shared" si="8"/>
        <v>1</v>
      </c>
    </row>
    <row r="22" spans="1:20" s="44" customFormat="1" ht="29.25" outlineLevel="1" x14ac:dyDescent="0.25">
      <c r="A22" s="39" t="s">
        <v>347</v>
      </c>
      <c r="B22" s="40">
        <f t="shared" ref="B22:P22" si="10">+B23*B24</f>
        <v>1</v>
      </c>
      <c r="C22" s="41">
        <f t="shared" si="10"/>
        <v>0</v>
      </c>
      <c r="D22" s="41">
        <f t="shared" si="10"/>
        <v>0</v>
      </c>
      <c r="E22" s="40">
        <f t="shared" si="10"/>
        <v>6</v>
      </c>
      <c r="F22" s="41">
        <f t="shared" si="10"/>
        <v>2</v>
      </c>
      <c r="G22" s="41">
        <f t="shared" si="10"/>
        <v>0</v>
      </c>
      <c r="H22" s="40">
        <f t="shared" si="10"/>
        <v>0</v>
      </c>
      <c r="I22" s="41">
        <f t="shared" si="10"/>
        <v>0</v>
      </c>
      <c r="J22" s="42">
        <f t="shared" si="10"/>
        <v>0</v>
      </c>
      <c r="K22" s="40">
        <f t="shared" si="10"/>
        <v>1</v>
      </c>
      <c r="L22" s="41">
        <f t="shared" si="10"/>
        <v>0</v>
      </c>
      <c r="M22" s="42">
        <f t="shared" si="10"/>
        <v>1</v>
      </c>
      <c r="N22" s="40">
        <f t="shared" si="10"/>
        <v>1</v>
      </c>
      <c r="O22" s="41">
        <f t="shared" si="10"/>
        <v>1</v>
      </c>
      <c r="P22" s="42">
        <f t="shared" si="10"/>
        <v>4</v>
      </c>
      <c r="Q22" s="46">
        <f t="shared" si="1"/>
        <v>17</v>
      </c>
      <c r="R22" s="18">
        <v>18</v>
      </c>
      <c r="S22" s="46">
        <f t="shared" si="8"/>
        <v>1</v>
      </c>
    </row>
    <row r="23" spans="1:20" s="44" customFormat="1" outlineLevel="1" x14ac:dyDescent="0.25">
      <c r="A23" s="45" t="s">
        <v>99</v>
      </c>
      <c r="B23" s="29">
        <v>1</v>
      </c>
      <c r="C23" s="27"/>
      <c r="D23" s="27"/>
      <c r="E23" s="29">
        <v>2</v>
      </c>
      <c r="F23" s="27">
        <v>2</v>
      </c>
      <c r="G23" s="27"/>
      <c r="H23" s="29"/>
      <c r="I23" s="27"/>
      <c r="J23" s="32"/>
      <c r="K23" s="29">
        <v>1</v>
      </c>
      <c r="L23" s="27"/>
      <c r="M23" s="32">
        <v>1</v>
      </c>
      <c r="N23" s="29">
        <v>1</v>
      </c>
      <c r="O23" s="27">
        <v>1</v>
      </c>
      <c r="P23" s="32">
        <v>2</v>
      </c>
      <c r="Q23" s="46">
        <f t="shared" si="1"/>
        <v>11</v>
      </c>
      <c r="R23" s="18">
        <v>10</v>
      </c>
      <c r="S23" s="46">
        <f t="shared" si="8"/>
        <v>-1</v>
      </c>
    </row>
    <row r="24" spans="1:20" s="44" customFormat="1" outlineLevel="1" x14ac:dyDescent="0.25">
      <c r="A24" s="45" t="s">
        <v>100</v>
      </c>
      <c r="B24" s="29">
        <v>1</v>
      </c>
      <c r="C24" s="27"/>
      <c r="D24" s="27"/>
      <c r="E24" s="29">
        <v>3</v>
      </c>
      <c r="F24" s="27">
        <v>1</v>
      </c>
      <c r="G24" s="27"/>
      <c r="H24" s="29"/>
      <c r="I24" s="27"/>
      <c r="J24" s="32"/>
      <c r="K24" s="29">
        <v>1</v>
      </c>
      <c r="L24" s="27"/>
      <c r="M24" s="32">
        <v>1</v>
      </c>
      <c r="N24" s="29">
        <v>1</v>
      </c>
      <c r="O24" s="27">
        <v>1</v>
      </c>
      <c r="P24" s="32">
        <v>2</v>
      </c>
      <c r="Q24" s="46">
        <f t="shared" si="1"/>
        <v>11</v>
      </c>
      <c r="R24" s="18">
        <v>11</v>
      </c>
      <c r="S24" s="46">
        <f t="shared" si="8"/>
        <v>0</v>
      </c>
    </row>
    <row r="25" spans="1:20" s="44" customFormat="1" ht="43.5" outlineLevel="1" x14ac:dyDescent="0.25">
      <c r="A25" s="39" t="s">
        <v>348</v>
      </c>
      <c r="B25" s="40">
        <f t="shared" ref="B25:P25" si="11">+B26*B27</f>
        <v>6</v>
      </c>
      <c r="C25" s="41">
        <f t="shared" si="11"/>
        <v>1</v>
      </c>
      <c r="D25" s="41">
        <f t="shared" si="11"/>
        <v>2</v>
      </c>
      <c r="E25" s="40">
        <f t="shared" si="11"/>
        <v>2</v>
      </c>
      <c r="F25" s="41">
        <f t="shared" si="11"/>
        <v>4</v>
      </c>
      <c r="G25" s="41">
        <f t="shared" si="11"/>
        <v>2</v>
      </c>
      <c r="H25" s="40">
        <f t="shared" si="11"/>
        <v>0</v>
      </c>
      <c r="I25" s="41">
        <f t="shared" si="11"/>
        <v>2</v>
      </c>
      <c r="J25" s="42">
        <f t="shared" si="11"/>
        <v>1</v>
      </c>
      <c r="K25" s="40">
        <f t="shared" si="11"/>
        <v>2</v>
      </c>
      <c r="L25" s="41">
        <f t="shared" si="11"/>
        <v>1</v>
      </c>
      <c r="M25" s="42">
        <f t="shared" si="11"/>
        <v>1</v>
      </c>
      <c r="N25" s="40">
        <f t="shared" si="11"/>
        <v>1</v>
      </c>
      <c r="O25" s="41">
        <f t="shared" si="11"/>
        <v>1</v>
      </c>
      <c r="P25" s="42">
        <f t="shared" si="11"/>
        <v>2</v>
      </c>
      <c r="Q25" s="43">
        <f t="shared" si="1"/>
        <v>28</v>
      </c>
      <c r="R25" s="43">
        <v>19</v>
      </c>
      <c r="S25" s="43">
        <f t="shared" si="8"/>
        <v>-9</v>
      </c>
      <c r="T25" s="46">
        <f>+AVERAGE(S23:S28)</f>
        <v>-14.555555555555555</v>
      </c>
    </row>
    <row r="26" spans="1:20" s="44" customFormat="1" outlineLevel="1" x14ac:dyDescent="0.25">
      <c r="A26" s="45" t="s">
        <v>99</v>
      </c>
      <c r="B26" s="29">
        <v>2</v>
      </c>
      <c r="C26" s="27">
        <v>1</v>
      </c>
      <c r="D26" s="27">
        <v>1</v>
      </c>
      <c r="E26" s="29">
        <v>1</v>
      </c>
      <c r="F26" s="27">
        <v>2</v>
      </c>
      <c r="G26" s="27">
        <v>2</v>
      </c>
      <c r="H26" s="29"/>
      <c r="I26" s="27">
        <v>1</v>
      </c>
      <c r="J26" s="32">
        <v>1</v>
      </c>
      <c r="K26" s="29">
        <v>2</v>
      </c>
      <c r="L26" s="27">
        <v>1</v>
      </c>
      <c r="M26" s="32">
        <v>1</v>
      </c>
      <c r="N26" s="29">
        <v>1</v>
      </c>
      <c r="O26" s="27">
        <v>1</v>
      </c>
      <c r="P26" s="32">
        <v>2</v>
      </c>
      <c r="Q26" s="46">
        <f t="shared" si="1"/>
        <v>19</v>
      </c>
      <c r="R26" s="18">
        <v>12</v>
      </c>
      <c r="S26" s="46">
        <f t="shared" si="8"/>
        <v>-7</v>
      </c>
    </row>
    <row r="27" spans="1:20" s="44" customFormat="1" ht="15.75" outlineLevel="1" thickBot="1" x14ac:dyDescent="0.3">
      <c r="A27" s="45" t="s">
        <v>100</v>
      </c>
      <c r="B27" s="29">
        <v>3</v>
      </c>
      <c r="C27" s="27">
        <v>1</v>
      </c>
      <c r="D27" s="27">
        <v>2</v>
      </c>
      <c r="E27" s="29">
        <v>2</v>
      </c>
      <c r="F27" s="27">
        <v>2</v>
      </c>
      <c r="G27" s="27">
        <v>1</v>
      </c>
      <c r="H27" s="29"/>
      <c r="I27" s="27">
        <v>2</v>
      </c>
      <c r="J27" s="32">
        <v>1</v>
      </c>
      <c r="K27" s="29">
        <v>1</v>
      </c>
      <c r="L27" s="27">
        <v>1</v>
      </c>
      <c r="M27" s="32">
        <v>1</v>
      </c>
      <c r="N27" s="29">
        <v>1</v>
      </c>
      <c r="O27" s="27">
        <v>1</v>
      </c>
      <c r="P27" s="32">
        <v>1</v>
      </c>
      <c r="Q27" s="46">
        <f t="shared" si="1"/>
        <v>20</v>
      </c>
      <c r="R27" s="18">
        <v>13</v>
      </c>
      <c r="S27" s="46">
        <f t="shared" si="8"/>
        <v>-7</v>
      </c>
    </row>
    <row r="28" spans="1:20" x14ac:dyDescent="0.25">
      <c r="A28" s="15" t="s">
        <v>326</v>
      </c>
      <c r="B28" s="16">
        <f>+SUM(B29,B32,B35)</f>
        <v>18</v>
      </c>
      <c r="C28" s="16">
        <f t="shared" ref="C28:P28" si="12">+SUM(C29,C32,C35)</f>
        <v>10</v>
      </c>
      <c r="D28" s="16">
        <f t="shared" si="12"/>
        <v>16</v>
      </c>
      <c r="E28" s="16">
        <f t="shared" si="12"/>
        <v>1</v>
      </c>
      <c r="F28" s="16">
        <f t="shared" si="12"/>
        <v>12</v>
      </c>
      <c r="G28" s="16">
        <f t="shared" si="12"/>
        <v>4</v>
      </c>
      <c r="H28" s="16">
        <f t="shared" si="12"/>
        <v>1</v>
      </c>
      <c r="I28" s="16">
        <f t="shared" si="12"/>
        <v>2</v>
      </c>
      <c r="J28" s="16">
        <f t="shared" si="12"/>
        <v>6</v>
      </c>
      <c r="K28" s="16">
        <f t="shared" si="12"/>
        <v>2</v>
      </c>
      <c r="L28" s="16">
        <f t="shared" si="12"/>
        <v>0</v>
      </c>
      <c r="M28" s="16">
        <f t="shared" si="12"/>
        <v>5</v>
      </c>
      <c r="N28" s="16">
        <f t="shared" si="12"/>
        <v>2</v>
      </c>
      <c r="O28" s="16">
        <f t="shared" si="12"/>
        <v>2</v>
      </c>
      <c r="P28" s="16">
        <f t="shared" si="12"/>
        <v>3</v>
      </c>
      <c r="Q28" s="18">
        <f t="shared" si="1"/>
        <v>84</v>
      </c>
      <c r="R28" s="18">
        <v>20.666666666666671</v>
      </c>
      <c r="S28" s="18">
        <f>+R28-Q28</f>
        <v>-63.333333333333329</v>
      </c>
    </row>
    <row r="29" spans="1:20" ht="29.25" outlineLevel="1" x14ac:dyDescent="0.25">
      <c r="A29" s="19" t="s">
        <v>349</v>
      </c>
      <c r="B29" s="20">
        <f t="shared" ref="B29:P29" si="13">+B30*B31</f>
        <v>6</v>
      </c>
      <c r="C29" s="21">
        <f t="shared" si="13"/>
        <v>6</v>
      </c>
      <c r="D29" s="21">
        <f t="shared" si="13"/>
        <v>6</v>
      </c>
      <c r="E29" s="20">
        <f t="shared" si="13"/>
        <v>1</v>
      </c>
      <c r="F29" s="21">
        <f t="shared" si="13"/>
        <v>4</v>
      </c>
      <c r="G29" s="21">
        <f t="shared" si="13"/>
        <v>1</v>
      </c>
      <c r="H29" s="20">
        <f t="shared" si="13"/>
        <v>0</v>
      </c>
      <c r="I29" s="21">
        <f t="shared" si="13"/>
        <v>1</v>
      </c>
      <c r="J29" s="22">
        <f t="shared" si="13"/>
        <v>1</v>
      </c>
      <c r="K29" s="20">
        <f t="shared" si="13"/>
        <v>1</v>
      </c>
      <c r="L29" s="21">
        <f t="shared" si="13"/>
        <v>0</v>
      </c>
      <c r="M29" s="22">
        <f t="shared" si="13"/>
        <v>1</v>
      </c>
      <c r="N29" s="23">
        <f t="shared" si="13"/>
        <v>1</v>
      </c>
      <c r="O29" s="21">
        <f t="shared" si="13"/>
        <v>1</v>
      </c>
      <c r="P29" s="22">
        <f t="shared" si="13"/>
        <v>1</v>
      </c>
      <c r="Q29" s="18">
        <f t="shared" si="1"/>
        <v>31</v>
      </c>
      <c r="R29" s="18">
        <v>24</v>
      </c>
      <c r="S29" s="18">
        <f t="shared" ref="S29:S37" si="14">+R29-Q29</f>
        <v>-7</v>
      </c>
    </row>
    <row r="30" spans="1:20" outlineLevel="1" x14ac:dyDescent="0.25">
      <c r="A30" s="25" t="s">
        <v>99</v>
      </c>
      <c r="B30" s="26">
        <v>2</v>
      </c>
      <c r="C30" s="28">
        <v>2</v>
      </c>
      <c r="D30" s="28">
        <v>2</v>
      </c>
      <c r="E30" s="26">
        <v>1</v>
      </c>
      <c r="F30" s="28">
        <v>2</v>
      </c>
      <c r="G30" s="28">
        <v>1</v>
      </c>
      <c r="H30" s="26"/>
      <c r="I30" s="28">
        <v>1</v>
      </c>
      <c r="J30" s="30">
        <v>1</v>
      </c>
      <c r="K30" s="26">
        <v>1</v>
      </c>
      <c r="L30" s="28"/>
      <c r="M30" s="30">
        <v>1</v>
      </c>
      <c r="N30" s="31">
        <v>1</v>
      </c>
      <c r="O30" s="28">
        <v>1</v>
      </c>
      <c r="P30" s="30">
        <v>1</v>
      </c>
      <c r="Q30" s="18">
        <f t="shared" si="1"/>
        <v>17</v>
      </c>
      <c r="R30" s="18">
        <v>11</v>
      </c>
      <c r="S30" s="18">
        <f t="shared" si="14"/>
        <v>-6</v>
      </c>
    </row>
    <row r="31" spans="1:20" outlineLevel="1" x14ac:dyDescent="0.25">
      <c r="A31" s="25" t="s">
        <v>100</v>
      </c>
      <c r="B31" s="26">
        <v>3</v>
      </c>
      <c r="C31" s="28">
        <v>3</v>
      </c>
      <c r="D31" s="28">
        <v>3</v>
      </c>
      <c r="E31" s="26">
        <v>1</v>
      </c>
      <c r="F31" s="28">
        <v>2</v>
      </c>
      <c r="G31" s="28">
        <v>1</v>
      </c>
      <c r="H31" s="26"/>
      <c r="I31" s="28">
        <v>1</v>
      </c>
      <c r="J31" s="30">
        <v>1</v>
      </c>
      <c r="K31" s="26">
        <v>1</v>
      </c>
      <c r="L31" s="28"/>
      <c r="M31" s="30">
        <v>1</v>
      </c>
      <c r="N31" s="31">
        <v>1</v>
      </c>
      <c r="O31" s="28">
        <v>1</v>
      </c>
      <c r="P31" s="30">
        <v>1</v>
      </c>
      <c r="Q31" s="18">
        <f t="shared" si="1"/>
        <v>20</v>
      </c>
      <c r="R31" s="18">
        <v>16</v>
      </c>
      <c r="S31" s="18">
        <f t="shared" si="14"/>
        <v>-4</v>
      </c>
    </row>
    <row r="32" spans="1:20" ht="43.5" outlineLevel="1" x14ac:dyDescent="0.25">
      <c r="A32" s="19" t="s">
        <v>350</v>
      </c>
      <c r="B32" s="20">
        <f t="shared" ref="B32:P32" si="15">+B33*B34</f>
        <v>6</v>
      </c>
      <c r="C32" s="21">
        <f t="shared" si="15"/>
        <v>2</v>
      </c>
      <c r="D32" s="21">
        <f t="shared" si="15"/>
        <v>6</v>
      </c>
      <c r="E32" s="20">
        <f t="shared" si="15"/>
        <v>0</v>
      </c>
      <c r="F32" s="21">
        <f t="shared" si="15"/>
        <v>2</v>
      </c>
      <c r="G32" s="21">
        <f t="shared" si="15"/>
        <v>1</v>
      </c>
      <c r="H32" s="20">
        <f t="shared" si="15"/>
        <v>1</v>
      </c>
      <c r="I32" s="21">
        <f t="shared" si="15"/>
        <v>1</v>
      </c>
      <c r="J32" s="22">
        <f t="shared" si="15"/>
        <v>4</v>
      </c>
      <c r="K32" s="20">
        <f t="shared" si="15"/>
        <v>1</v>
      </c>
      <c r="L32" s="21">
        <f t="shared" si="15"/>
        <v>0</v>
      </c>
      <c r="M32" s="22">
        <f t="shared" si="15"/>
        <v>2</v>
      </c>
      <c r="N32" s="23">
        <f t="shared" si="15"/>
        <v>1</v>
      </c>
      <c r="O32" s="21">
        <f t="shared" si="15"/>
        <v>1</v>
      </c>
      <c r="P32" s="22">
        <f t="shared" si="15"/>
        <v>1</v>
      </c>
      <c r="Q32" s="43">
        <f t="shared" si="1"/>
        <v>29</v>
      </c>
      <c r="R32" s="43">
        <v>22</v>
      </c>
      <c r="S32" s="43">
        <f t="shared" si="14"/>
        <v>-7</v>
      </c>
    </row>
    <row r="33" spans="1:19" outlineLevel="1" x14ac:dyDescent="0.25">
      <c r="A33" s="25" t="s">
        <v>99</v>
      </c>
      <c r="B33" s="26">
        <v>2</v>
      </c>
      <c r="C33" s="28">
        <v>1</v>
      </c>
      <c r="D33" s="28">
        <v>2</v>
      </c>
      <c r="E33" s="26"/>
      <c r="F33" s="28">
        <v>1</v>
      </c>
      <c r="G33" s="28">
        <v>1</v>
      </c>
      <c r="H33" s="26">
        <v>1</v>
      </c>
      <c r="I33" s="28">
        <v>1</v>
      </c>
      <c r="J33" s="30">
        <v>2</v>
      </c>
      <c r="K33" s="26">
        <v>1</v>
      </c>
      <c r="L33" s="28"/>
      <c r="M33" s="30">
        <v>1</v>
      </c>
      <c r="N33" s="31">
        <v>1</v>
      </c>
      <c r="O33" s="28">
        <v>1</v>
      </c>
      <c r="P33" s="30">
        <v>1</v>
      </c>
      <c r="Q33" s="18">
        <f t="shared" si="1"/>
        <v>16</v>
      </c>
      <c r="R33" s="18">
        <v>11</v>
      </c>
      <c r="S33" s="18">
        <f t="shared" si="14"/>
        <v>-5</v>
      </c>
    </row>
    <row r="34" spans="1:19" outlineLevel="1" x14ac:dyDescent="0.25">
      <c r="A34" s="25" t="s">
        <v>100</v>
      </c>
      <c r="B34" s="26">
        <v>3</v>
      </c>
      <c r="C34" s="28">
        <v>2</v>
      </c>
      <c r="D34" s="28">
        <v>3</v>
      </c>
      <c r="E34" s="26"/>
      <c r="F34" s="28">
        <v>2</v>
      </c>
      <c r="G34" s="28">
        <v>1</v>
      </c>
      <c r="H34" s="26">
        <v>1</v>
      </c>
      <c r="I34" s="28">
        <v>1</v>
      </c>
      <c r="J34" s="30">
        <v>2</v>
      </c>
      <c r="K34" s="26">
        <v>1</v>
      </c>
      <c r="L34" s="28"/>
      <c r="M34" s="30">
        <v>2</v>
      </c>
      <c r="N34" s="31">
        <v>1</v>
      </c>
      <c r="O34" s="28">
        <v>1</v>
      </c>
      <c r="P34" s="30">
        <v>1</v>
      </c>
      <c r="Q34" s="43">
        <f t="shared" si="1"/>
        <v>21</v>
      </c>
      <c r="R34" s="43">
        <v>14</v>
      </c>
      <c r="S34" s="43">
        <f t="shared" si="14"/>
        <v>-7</v>
      </c>
    </row>
    <row r="35" spans="1:19" ht="30" customHeight="1" outlineLevel="1" x14ac:dyDescent="0.25">
      <c r="A35" s="47" t="s">
        <v>351</v>
      </c>
      <c r="B35" s="20">
        <f t="shared" ref="B35:P35" si="16">+B36*B37</f>
        <v>6</v>
      </c>
      <c r="C35" s="21">
        <f t="shared" si="16"/>
        <v>2</v>
      </c>
      <c r="D35" s="21">
        <f t="shared" si="16"/>
        <v>4</v>
      </c>
      <c r="E35" s="20">
        <f t="shared" si="16"/>
        <v>0</v>
      </c>
      <c r="F35" s="21">
        <f t="shared" si="16"/>
        <v>6</v>
      </c>
      <c r="G35" s="21">
        <f t="shared" si="16"/>
        <v>2</v>
      </c>
      <c r="H35" s="20">
        <f t="shared" si="16"/>
        <v>0</v>
      </c>
      <c r="I35" s="21">
        <f t="shared" si="16"/>
        <v>0</v>
      </c>
      <c r="J35" s="22">
        <f t="shared" si="16"/>
        <v>1</v>
      </c>
      <c r="K35" s="20">
        <f t="shared" si="16"/>
        <v>0</v>
      </c>
      <c r="L35" s="21">
        <f t="shared" si="16"/>
        <v>0</v>
      </c>
      <c r="M35" s="22">
        <f t="shared" si="16"/>
        <v>2</v>
      </c>
      <c r="N35" s="23">
        <f t="shared" si="16"/>
        <v>0</v>
      </c>
      <c r="O35" s="21">
        <f t="shared" si="16"/>
        <v>0</v>
      </c>
      <c r="P35" s="22">
        <f t="shared" si="16"/>
        <v>1</v>
      </c>
      <c r="Q35" s="43">
        <f t="shared" si="1"/>
        <v>24</v>
      </c>
      <c r="R35" s="43">
        <v>16</v>
      </c>
      <c r="S35" s="43">
        <f t="shared" si="14"/>
        <v>-8</v>
      </c>
    </row>
    <row r="36" spans="1:19" outlineLevel="1" x14ac:dyDescent="0.25">
      <c r="A36" s="25" t="s">
        <v>99</v>
      </c>
      <c r="B36" s="26">
        <v>2</v>
      </c>
      <c r="C36" s="28">
        <v>1</v>
      </c>
      <c r="D36" s="28">
        <v>2</v>
      </c>
      <c r="E36" s="26"/>
      <c r="F36" s="28">
        <v>2</v>
      </c>
      <c r="G36" s="28">
        <v>2</v>
      </c>
      <c r="H36" s="26"/>
      <c r="I36" s="28"/>
      <c r="J36" s="30">
        <v>1</v>
      </c>
      <c r="K36" s="26"/>
      <c r="L36" s="28"/>
      <c r="M36" s="30">
        <v>1</v>
      </c>
      <c r="N36" s="31"/>
      <c r="O36" s="28"/>
      <c r="P36" s="30">
        <v>1</v>
      </c>
      <c r="Q36" s="18">
        <f t="shared" si="1"/>
        <v>12</v>
      </c>
      <c r="R36" s="18">
        <v>10</v>
      </c>
      <c r="S36" s="18">
        <f t="shared" si="14"/>
        <v>-2</v>
      </c>
    </row>
    <row r="37" spans="1:19" ht="15.75" outlineLevel="1" thickBot="1" x14ac:dyDescent="0.3">
      <c r="A37" s="33" t="s">
        <v>100</v>
      </c>
      <c r="B37" s="34">
        <v>3</v>
      </c>
      <c r="C37" s="36">
        <v>2</v>
      </c>
      <c r="D37" s="36">
        <v>2</v>
      </c>
      <c r="E37" s="34"/>
      <c r="F37" s="36">
        <v>3</v>
      </c>
      <c r="G37" s="36">
        <v>1</v>
      </c>
      <c r="H37" s="34"/>
      <c r="I37" s="36"/>
      <c r="J37" s="37">
        <v>1</v>
      </c>
      <c r="K37" s="34"/>
      <c r="L37" s="36"/>
      <c r="M37" s="37">
        <v>2</v>
      </c>
      <c r="N37" s="38"/>
      <c r="O37" s="36"/>
      <c r="P37" s="37">
        <v>1</v>
      </c>
      <c r="Q37" s="18">
        <f t="shared" si="1"/>
        <v>15</v>
      </c>
      <c r="R37" s="18">
        <v>12</v>
      </c>
      <c r="S37" s="18">
        <f t="shared" si="14"/>
        <v>-3</v>
      </c>
    </row>
    <row r="38" spans="1:19" x14ac:dyDescent="0.25">
      <c r="A38" s="15" t="s">
        <v>327</v>
      </c>
      <c r="B38" s="16">
        <f>+SUM(B39,B42,B45)</f>
        <v>8</v>
      </c>
      <c r="C38" s="16">
        <f t="shared" ref="C38:P38" si="17">+SUM(C39,C42,C45)</f>
        <v>14</v>
      </c>
      <c r="D38" s="16">
        <f t="shared" si="17"/>
        <v>7</v>
      </c>
      <c r="E38" s="16">
        <f t="shared" si="17"/>
        <v>1</v>
      </c>
      <c r="F38" s="16">
        <f t="shared" si="17"/>
        <v>8</v>
      </c>
      <c r="G38" s="16">
        <f t="shared" si="17"/>
        <v>0</v>
      </c>
      <c r="H38" s="16">
        <f t="shared" si="17"/>
        <v>0</v>
      </c>
      <c r="I38" s="16">
        <f t="shared" si="17"/>
        <v>0</v>
      </c>
      <c r="J38" s="16">
        <f t="shared" si="17"/>
        <v>1</v>
      </c>
      <c r="K38" s="16">
        <f t="shared" si="17"/>
        <v>8</v>
      </c>
      <c r="L38" s="16">
        <f t="shared" si="17"/>
        <v>2</v>
      </c>
      <c r="M38" s="16">
        <f t="shared" si="17"/>
        <v>11</v>
      </c>
      <c r="N38" s="16">
        <f t="shared" si="17"/>
        <v>2</v>
      </c>
      <c r="O38" s="16">
        <f t="shared" si="17"/>
        <v>3</v>
      </c>
      <c r="P38" s="16">
        <f t="shared" si="17"/>
        <v>9</v>
      </c>
      <c r="Q38" s="18">
        <f t="shared" si="1"/>
        <v>74</v>
      </c>
      <c r="R38" s="18">
        <v>25.666666666666664</v>
      </c>
      <c r="S38" s="18">
        <f>+R38-Q38</f>
        <v>-48.333333333333336</v>
      </c>
    </row>
    <row r="39" spans="1:19" ht="43.5" outlineLevel="1" x14ac:dyDescent="0.25">
      <c r="A39" s="19" t="s">
        <v>352</v>
      </c>
      <c r="B39" s="20">
        <f t="shared" ref="B39:P39" si="18">+B40*B41</f>
        <v>3</v>
      </c>
      <c r="C39" s="21">
        <f t="shared" si="18"/>
        <v>6</v>
      </c>
      <c r="D39" s="21">
        <f t="shared" si="18"/>
        <v>2</v>
      </c>
      <c r="E39" s="20">
        <f t="shared" si="18"/>
        <v>0</v>
      </c>
      <c r="F39" s="21">
        <f t="shared" si="18"/>
        <v>2</v>
      </c>
      <c r="G39" s="21">
        <f t="shared" si="18"/>
        <v>0</v>
      </c>
      <c r="H39" s="40">
        <f t="shared" si="18"/>
        <v>0</v>
      </c>
      <c r="I39" s="41">
        <f t="shared" si="18"/>
        <v>0</v>
      </c>
      <c r="J39" s="42">
        <f t="shared" si="18"/>
        <v>0</v>
      </c>
      <c r="K39" s="20">
        <f t="shared" si="18"/>
        <v>2</v>
      </c>
      <c r="L39" s="21">
        <f t="shared" si="18"/>
        <v>1</v>
      </c>
      <c r="M39" s="22">
        <f t="shared" si="18"/>
        <v>4</v>
      </c>
      <c r="N39" s="23">
        <f t="shared" si="18"/>
        <v>1</v>
      </c>
      <c r="O39" s="21">
        <f t="shared" si="18"/>
        <v>1</v>
      </c>
      <c r="P39" s="22">
        <f t="shared" si="18"/>
        <v>1</v>
      </c>
      <c r="Q39" s="18">
        <f t="shared" si="1"/>
        <v>23</v>
      </c>
      <c r="R39" s="18">
        <v>28</v>
      </c>
      <c r="S39" s="18">
        <f t="shared" ref="S39:S87" si="19">+R39-Q39</f>
        <v>5</v>
      </c>
    </row>
    <row r="40" spans="1:19" outlineLevel="1" x14ac:dyDescent="0.25">
      <c r="A40" s="25" t="s">
        <v>99</v>
      </c>
      <c r="B40" s="26">
        <v>1</v>
      </c>
      <c r="C40" s="28">
        <v>2</v>
      </c>
      <c r="D40" s="28">
        <v>1</v>
      </c>
      <c r="E40" s="26"/>
      <c r="F40" s="28">
        <v>1</v>
      </c>
      <c r="G40" s="28"/>
      <c r="H40" s="29"/>
      <c r="I40" s="27"/>
      <c r="J40" s="32"/>
      <c r="K40" s="26">
        <v>2</v>
      </c>
      <c r="L40" s="28">
        <v>1</v>
      </c>
      <c r="M40" s="30">
        <v>2</v>
      </c>
      <c r="N40" s="31">
        <v>1</v>
      </c>
      <c r="O40" s="28">
        <v>1</v>
      </c>
      <c r="P40" s="30">
        <v>1</v>
      </c>
      <c r="Q40" s="18">
        <f t="shared" si="1"/>
        <v>13</v>
      </c>
      <c r="R40" s="18">
        <v>12</v>
      </c>
      <c r="S40" s="18">
        <f t="shared" si="19"/>
        <v>-1</v>
      </c>
    </row>
    <row r="41" spans="1:19" outlineLevel="1" x14ac:dyDescent="0.25">
      <c r="A41" s="25" t="s">
        <v>100</v>
      </c>
      <c r="B41" s="26">
        <v>3</v>
      </c>
      <c r="C41" s="28">
        <v>3</v>
      </c>
      <c r="D41" s="28">
        <v>2</v>
      </c>
      <c r="E41" s="26"/>
      <c r="F41" s="28">
        <v>2</v>
      </c>
      <c r="G41" s="28"/>
      <c r="H41" s="29"/>
      <c r="I41" s="27"/>
      <c r="J41" s="32"/>
      <c r="K41" s="26">
        <v>1</v>
      </c>
      <c r="L41" s="28">
        <v>1</v>
      </c>
      <c r="M41" s="30">
        <v>2</v>
      </c>
      <c r="N41" s="31">
        <v>1</v>
      </c>
      <c r="O41" s="28">
        <v>1</v>
      </c>
      <c r="P41" s="30">
        <v>1</v>
      </c>
      <c r="Q41" s="18">
        <f t="shared" si="1"/>
        <v>17</v>
      </c>
      <c r="R41" s="18">
        <v>17</v>
      </c>
      <c r="S41" s="18">
        <f t="shared" si="19"/>
        <v>0</v>
      </c>
    </row>
    <row r="42" spans="1:19" ht="43.5" outlineLevel="1" x14ac:dyDescent="0.25">
      <c r="A42" s="19" t="s">
        <v>353</v>
      </c>
      <c r="B42" s="20">
        <f t="shared" ref="B42:P42" si="20">+B43*B44</f>
        <v>3</v>
      </c>
      <c r="C42" s="21">
        <f t="shared" si="20"/>
        <v>6</v>
      </c>
      <c r="D42" s="21">
        <f t="shared" si="20"/>
        <v>4</v>
      </c>
      <c r="E42" s="20">
        <f t="shared" si="20"/>
        <v>0</v>
      </c>
      <c r="F42" s="21">
        <f t="shared" si="20"/>
        <v>4</v>
      </c>
      <c r="G42" s="21">
        <f t="shared" si="20"/>
        <v>0</v>
      </c>
      <c r="H42" s="40">
        <f t="shared" si="20"/>
        <v>0</v>
      </c>
      <c r="I42" s="41">
        <f t="shared" si="20"/>
        <v>0</v>
      </c>
      <c r="J42" s="42">
        <f t="shared" si="20"/>
        <v>1</v>
      </c>
      <c r="K42" s="20">
        <f t="shared" si="20"/>
        <v>4</v>
      </c>
      <c r="L42" s="21">
        <f t="shared" si="20"/>
        <v>1</v>
      </c>
      <c r="M42" s="22">
        <f t="shared" si="20"/>
        <v>6</v>
      </c>
      <c r="N42" s="23">
        <f t="shared" si="20"/>
        <v>1</v>
      </c>
      <c r="O42" s="21">
        <f t="shared" si="20"/>
        <v>1</v>
      </c>
      <c r="P42" s="22">
        <f t="shared" si="20"/>
        <v>2</v>
      </c>
      <c r="Q42" s="18">
        <f t="shared" si="1"/>
        <v>33</v>
      </c>
      <c r="R42" s="18">
        <v>25</v>
      </c>
      <c r="S42" s="18">
        <f t="shared" si="19"/>
        <v>-8</v>
      </c>
    </row>
    <row r="43" spans="1:19" outlineLevel="1" x14ac:dyDescent="0.25">
      <c r="A43" s="25" t="s">
        <v>99</v>
      </c>
      <c r="B43" s="26">
        <v>1</v>
      </c>
      <c r="C43" s="28">
        <v>2</v>
      </c>
      <c r="D43" s="28">
        <v>2</v>
      </c>
      <c r="E43" s="26"/>
      <c r="F43" s="28">
        <v>2</v>
      </c>
      <c r="G43" s="28"/>
      <c r="H43" s="29"/>
      <c r="I43" s="27"/>
      <c r="J43" s="32">
        <v>1</v>
      </c>
      <c r="K43" s="26">
        <v>2</v>
      </c>
      <c r="L43" s="28">
        <v>1</v>
      </c>
      <c r="M43" s="30">
        <v>2</v>
      </c>
      <c r="N43" s="31">
        <v>1</v>
      </c>
      <c r="O43" s="28">
        <v>1</v>
      </c>
      <c r="P43" s="30">
        <v>2</v>
      </c>
      <c r="Q43" s="18">
        <f t="shared" si="1"/>
        <v>17</v>
      </c>
      <c r="R43" s="18">
        <v>10</v>
      </c>
      <c r="S43" s="18">
        <f t="shared" si="19"/>
        <v>-7</v>
      </c>
    </row>
    <row r="44" spans="1:19" outlineLevel="1" x14ac:dyDescent="0.25">
      <c r="A44" s="25" t="s">
        <v>100</v>
      </c>
      <c r="B44" s="26">
        <v>3</v>
      </c>
      <c r="C44" s="28">
        <v>3</v>
      </c>
      <c r="D44" s="28">
        <v>2</v>
      </c>
      <c r="E44" s="26"/>
      <c r="F44" s="28">
        <v>2</v>
      </c>
      <c r="G44" s="28"/>
      <c r="H44" s="29"/>
      <c r="I44" s="27"/>
      <c r="J44" s="32">
        <v>1</v>
      </c>
      <c r="K44" s="26">
        <v>2</v>
      </c>
      <c r="L44" s="28">
        <v>1</v>
      </c>
      <c r="M44" s="30">
        <v>3</v>
      </c>
      <c r="N44" s="31">
        <v>1</v>
      </c>
      <c r="O44" s="28">
        <v>1</v>
      </c>
      <c r="P44" s="30">
        <v>1</v>
      </c>
      <c r="Q44" s="18">
        <f t="shared" si="1"/>
        <v>20</v>
      </c>
      <c r="R44" s="18">
        <v>16</v>
      </c>
      <c r="S44" s="18">
        <f t="shared" si="19"/>
        <v>-4</v>
      </c>
    </row>
    <row r="45" spans="1:19" ht="57.75" outlineLevel="1" x14ac:dyDescent="0.25">
      <c r="A45" s="19" t="s">
        <v>354</v>
      </c>
      <c r="B45" s="20">
        <f t="shared" ref="B45:P45" si="21">+B46*B47</f>
        <v>2</v>
      </c>
      <c r="C45" s="21">
        <f t="shared" si="21"/>
        <v>2</v>
      </c>
      <c r="D45" s="21">
        <f t="shared" si="21"/>
        <v>1</v>
      </c>
      <c r="E45" s="20">
        <f t="shared" si="21"/>
        <v>1</v>
      </c>
      <c r="F45" s="21">
        <f t="shared" si="21"/>
        <v>2</v>
      </c>
      <c r="G45" s="21">
        <f t="shared" si="21"/>
        <v>0</v>
      </c>
      <c r="H45" s="40">
        <f t="shared" si="21"/>
        <v>0</v>
      </c>
      <c r="I45" s="41">
        <f t="shared" si="21"/>
        <v>0</v>
      </c>
      <c r="J45" s="42">
        <f t="shared" si="21"/>
        <v>0</v>
      </c>
      <c r="K45" s="20">
        <f t="shared" si="21"/>
        <v>2</v>
      </c>
      <c r="L45" s="21">
        <f t="shared" si="21"/>
        <v>0</v>
      </c>
      <c r="M45" s="22">
        <f t="shared" si="21"/>
        <v>1</v>
      </c>
      <c r="N45" s="23">
        <f t="shared" si="21"/>
        <v>0</v>
      </c>
      <c r="O45" s="21">
        <f t="shared" si="21"/>
        <v>1</v>
      </c>
      <c r="P45" s="22">
        <f t="shared" si="21"/>
        <v>6</v>
      </c>
      <c r="Q45" s="18">
        <f t="shared" si="1"/>
        <v>18</v>
      </c>
      <c r="R45" s="18">
        <v>24</v>
      </c>
      <c r="S45" s="18">
        <f t="shared" si="19"/>
        <v>6</v>
      </c>
    </row>
    <row r="46" spans="1:19" outlineLevel="1" x14ac:dyDescent="0.25">
      <c r="A46" s="25" t="s">
        <v>99</v>
      </c>
      <c r="B46" s="26">
        <v>1</v>
      </c>
      <c r="C46" s="28">
        <v>2</v>
      </c>
      <c r="D46" s="28">
        <v>1</v>
      </c>
      <c r="E46" s="26">
        <v>1</v>
      </c>
      <c r="F46" s="28">
        <v>1</v>
      </c>
      <c r="G46" s="28"/>
      <c r="H46" s="29"/>
      <c r="I46" s="27"/>
      <c r="J46" s="32"/>
      <c r="K46" s="26">
        <v>1</v>
      </c>
      <c r="L46" s="28"/>
      <c r="M46" s="30">
        <v>1</v>
      </c>
      <c r="N46" s="31"/>
      <c r="O46" s="28">
        <v>1</v>
      </c>
      <c r="P46" s="30">
        <v>2</v>
      </c>
      <c r="Q46" s="18">
        <f t="shared" si="1"/>
        <v>11</v>
      </c>
      <c r="R46" s="18">
        <v>11</v>
      </c>
      <c r="S46" s="18">
        <f t="shared" si="19"/>
        <v>0</v>
      </c>
    </row>
    <row r="47" spans="1:19" ht="15.75" outlineLevel="1" thickBot="1" x14ac:dyDescent="0.3">
      <c r="A47" s="33" t="s">
        <v>100</v>
      </c>
      <c r="B47" s="34">
        <v>2</v>
      </c>
      <c r="C47" s="36">
        <v>1</v>
      </c>
      <c r="D47" s="36">
        <v>1</v>
      </c>
      <c r="E47" s="34">
        <v>1</v>
      </c>
      <c r="F47" s="36">
        <v>2</v>
      </c>
      <c r="G47" s="36"/>
      <c r="H47" s="48"/>
      <c r="I47" s="35"/>
      <c r="J47" s="49"/>
      <c r="K47" s="34">
        <v>2</v>
      </c>
      <c r="L47" s="36"/>
      <c r="M47" s="37">
        <v>1</v>
      </c>
      <c r="N47" s="38"/>
      <c r="O47" s="36">
        <v>1</v>
      </c>
      <c r="P47" s="37">
        <v>3</v>
      </c>
      <c r="Q47" s="18">
        <f t="shared" si="1"/>
        <v>14</v>
      </c>
      <c r="R47" s="18">
        <v>14</v>
      </c>
      <c r="S47" s="18">
        <f t="shared" si="19"/>
        <v>0</v>
      </c>
    </row>
    <row r="48" spans="1:19" x14ac:dyDescent="0.25">
      <c r="A48" s="15" t="s">
        <v>328</v>
      </c>
      <c r="B48" s="16">
        <f>+SUM(B49,B52,B55,B58)</f>
        <v>10</v>
      </c>
      <c r="C48" s="16">
        <f t="shared" ref="C48:P48" si="22">+SUM(C49,C52,C55,C58)</f>
        <v>1</v>
      </c>
      <c r="D48" s="16">
        <f t="shared" si="22"/>
        <v>3</v>
      </c>
      <c r="E48" s="16">
        <f t="shared" si="22"/>
        <v>2</v>
      </c>
      <c r="F48" s="16">
        <f t="shared" si="22"/>
        <v>6</v>
      </c>
      <c r="G48" s="16">
        <f t="shared" si="22"/>
        <v>4</v>
      </c>
      <c r="H48" s="16">
        <f t="shared" si="22"/>
        <v>14</v>
      </c>
      <c r="I48" s="16">
        <f t="shared" si="22"/>
        <v>22</v>
      </c>
      <c r="J48" s="16">
        <f t="shared" si="22"/>
        <v>11</v>
      </c>
      <c r="K48" s="16">
        <f t="shared" si="22"/>
        <v>6</v>
      </c>
      <c r="L48" s="16">
        <f t="shared" si="22"/>
        <v>6</v>
      </c>
      <c r="M48" s="16">
        <f t="shared" si="22"/>
        <v>1</v>
      </c>
      <c r="N48" s="16">
        <f t="shared" si="22"/>
        <v>7</v>
      </c>
      <c r="O48" s="16">
        <f t="shared" si="22"/>
        <v>13</v>
      </c>
      <c r="P48" s="16">
        <f t="shared" si="22"/>
        <v>8</v>
      </c>
      <c r="Q48" s="18">
        <f t="shared" si="1"/>
        <v>114</v>
      </c>
      <c r="R48" s="18">
        <v>14.16666666666667</v>
      </c>
      <c r="S48" s="18">
        <f t="shared" si="19"/>
        <v>-99.833333333333329</v>
      </c>
    </row>
    <row r="49" spans="1:20" ht="29.25" outlineLevel="1" x14ac:dyDescent="0.25">
      <c r="A49" s="19" t="s">
        <v>355</v>
      </c>
      <c r="B49" s="20">
        <f t="shared" ref="B49:P49" si="23">+B50*B51</f>
        <v>4</v>
      </c>
      <c r="C49" s="21">
        <f t="shared" si="23"/>
        <v>0</v>
      </c>
      <c r="D49" s="21">
        <f t="shared" si="23"/>
        <v>1</v>
      </c>
      <c r="E49" s="20">
        <f t="shared" si="23"/>
        <v>0</v>
      </c>
      <c r="F49" s="21">
        <f t="shared" si="23"/>
        <v>1</v>
      </c>
      <c r="G49" s="21">
        <f t="shared" si="23"/>
        <v>1</v>
      </c>
      <c r="H49" s="20">
        <f t="shared" si="23"/>
        <v>6</v>
      </c>
      <c r="I49" s="21">
        <f t="shared" si="23"/>
        <v>6</v>
      </c>
      <c r="J49" s="22">
        <f t="shared" si="23"/>
        <v>4</v>
      </c>
      <c r="K49" s="20">
        <f t="shared" si="23"/>
        <v>0</v>
      </c>
      <c r="L49" s="21">
        <f t="shared" si="23"/>
        <v>2</v>
      </c>
      <c r="M49" s="22">
        <f t="shared" si="23"/>
        <v>0</v>
      </c>
      <c r="N49" s="23">
        <f t="shared" si="23"/>
        <v>0</v>
      </c>
      <c r="O49" s="21">
        <f t="shared" si="23"/>
        <v>0</v>
      </c>
      <c r="P49" s="22">
        <f t="shared" si="23"/>
        <v>0</v>
      </c>
      <c r="Q49" s="18">
        <f t="shared" si="1"/>
        <v>25</v>
      </c>
      <c r="R49" s="18">
        <v>7</v>
      </c>
      <c r="S49" s="18">
        <f t="shared" si="19"/>
        <v>-18</v>
      </c>
    </row>
    <row r="50" spans="1:20" outlineLevel="1" x14ac:dyDescent="0.25">
      <c r="A50" s="25" t="s">
        <v>99</v>
      </c>
      <c r="B50" s="26">
        <v>2</v>
      </c>
      <c r="C50" s="28"/>
      <c r="D50" s="28">
        <v>1</v>
      </c>
      <c r="E50" s="26"/>
      <c r="F50" s="28">
        <v>1</v>
      </c>
      <c r="G50" s="28">
        <v>1</v>
      </c>
      <c r="H50" s="26">
        <v>2</v>
      </c>
      <c r="I50" s="28">
        <v>2</v>
      </c>
      <c r="J50" s="30">
        <v>2</v>
      </c>
      <c r="K50" s="26"/>
      <c r="L50" s="28">
        <v>2</v>
      </c>
      <c r="M50" s="30"/>
      <c r="N50" s="31"/>
      <c r="O50" s="28"/>
      <c r="P50" s="30"/>
      <c r="Q50" s="18">
        <f t="shared" si="1"/>
        <v>13</v>
      </c>
      <c r="R50" s="18">
        <v>5</v>
      </c>
      <c r="S50" s="18">
        <f t="shared" si="19"/>
        <v>-8</v>
      </c>
    </row>
    <row r="51" spans="1:20" outlineLevel="1" x14ac:dyDescent="0.25">
      <c r="A51" s="25" t="s">
        <v>100</v>
      </c>
      <c r="B51" s="26">
        <v>2</v>
      </c>
      <c r="C51" s="28"/>
      <c r="D51" s="28">
        <v>1</v>
      </c>
      <c r="E51" s="26"/>
      <c r="F51" s="28">
        <v>1</v>
      </c>
      <c r="G51" s="28">
        <v>1</v>
      </c>
      <c r="H51" s="26">
        <v>3</v>
      </c>
      <c r="I51" s="28">
        <v>3</v>
      </c>
      <c r="J51" s="30">
        <v>2</v>
      </c>
      <c r="K51" s="26"/>
      <c r="L51" s="28">
        <v>1</v>
      </c>
      <c r="M51" s="30"/>
      <c r="N51" s="31"/>
      <c r="O51" s="28"/>
      <c r="P51" s="30"/>
      <c r="Q51" s="18">
        <f t="shared" si="1"/>
        <v>14</v>
      </c>
      <c r="R51" s="18">
        <v>4</v>
      </c>
      <c r="S51" s="18">
        <f t="shared" si="19"/>
        <v>-10</v>
      </c>
    </row>
    <row r="52" spans="1:20" ht="29.25" outlineLevel="1" x14ac:dyDescent="0.25">
      <c r="A52" s="19" t="s">
        <v>356</v>
      </c>
      <c r="B52" s="20">
        <f t="shared" ref="B52:P52" si="24">+B53*B54</f>
        <v>2</v>
      </c>
      <c r="C52" s="21">
        <f t="shared" si="24"/>
        <v>0</v>
      </c>
      <c r="D52" s="21">
        <f t="shared" si="24"/>
        <v>0</v>
      </c>
      <c r="E52" s="20">
        <f t="shared" si="24"/>
        <v>1</v>
      </c>
      <c r="F52" s="21">
        <f t="shared" si="24"/>
        <v>2</v>
      </c>
      <c r="G52" s="21">
        <f t="shared" si="24"/>
        <v>1</v>
      </c>
      <c r="H52" s="20">
        <f t="shared" si="24"/>
        <v>6</v>
      </c>
      <c r="I52" s="21">
        <f t="shared" si="24"/>
        <v>6</v>
      </c>
      <c r="J52" s="22">
        <f t="shared" si="24"/>
        <v>0</v>
      </c>
      <c r="K52" s="20">
        <f t="shared" si="24"/>
        <v>2</v>
      </c>
      <c r="L52" s="21">
        <f t="shared" si="24"/>
        <v>0</v>
      </c>
      <c r="M52" s="22">
        <f t="shared" si="24"/>
        <v>0</v>
      </c>
      <c r="N52" s="23">
        <f t="shared" si="24"/>
        <v>2</v>
      </c>
      <c r="O52" s="21">
        <f t="shared" si="24"/>
        <v>6</v>
      </c>
      <c r="P52" s="22">
        <f t="shared" si="24"/>
        <v>1</v>
      </c>
      <c r="Q52" s="18">
        <f t="shared" si="1"/>
        <v>29</v>
      </c>
      <c r="R52" s="18">
        <v>15</v>
      </c>
      <c r="S52" s="18">
        <f t="shared" si="19"/>
        <v>-14</v>
      </c>
    </row>
    <row r="53" spans="1:20" outlineLevel="1" x14ac:dyDescent="0.25">
      <c r="A53" s="25" t="s">
        <v>99</v>
      </c>
      <c r="B53" s="26">
        <v>2</v>
      </c>
      <c r="C53" s="28"/>
      <c r="D53" s="28"/>
      <c r="E53" s="26">
        <v>1</v>
      </c>
      <c r="F53" s="28">
        <v>1</v>
      </c>
      <c r="G53" s="28">
        <v>1</v>
      </c>
      <c r="H53" s="26">
        <v>2</v>
      </c>
      <c r="I53" s="28">
        <v>2</v>
      </c>
      <c r="J53" s="30"/>
      <c r="K53" s="26">
        <v>1</v>
      </c>
      <c r="L53" s="28"/>
      <c r="M53" s="30"/>
      <c r="N53" s="31">
        <v>2</v>
      </c>
      <c r="O53" s="28">
        <v>2</v>
      </c>
      <c r="P53" s="30">
        <v>1</v>
      </c>
      <c r="Q53" s="18">
        <f t="shared" si="1"/>
        <v>15</v>
      </c>
      <c r="R53" s="18">
        <v>8</v>
      </c>
      <c r="S53" s="18">
        <f t="shared" si="19"/>
        <v>-7</v>
      </c>
    </row>
    <row r="54" spans="1:20" outlineLevel="1" x14ac:dyDescent="0.25">
      <c r="A54" s="25" t="s">
        <v>100</v>
      </c>
      <c r="B54" s="26">
        <v>1</v>
      </c>
      <c r="C54" s="28"/>
      <c r="D54" s="28"/>
      <c r="E54" s="26">
        <v>1</v>
      </c>
      <c r="F54" s="28">
        <v>2</v>
      </c>
      <c r="G54" s="28">
        <v>1</v>
      </c>
      <c r="H54" s="26">
        <v>3</v>
      </c>
      <c r="I54" s="28">
        <v>3</v>
      </c>
      <c r="J54" s="30"/>
      <c r="K54" s="26">
        <v>2</v>
      </c>
      <c r="L54" s="28"/>
      <c r="M54" s="30"/>
      <c r="N54" s="31">
        <v>1</v>
      </c>
      <c r="O54" s="28">
        <v>3</v>
      </c>
      <c r="P54" s="30">
        <v>1</v>
      </c>
      <c r="Q54" s="18">
        <f t="shared" si="1"/>
        <v>18</v>
      </c>
      <c r="R54" s="18">
        <v>9</v>
      </c>
      <c r="S54" s="18">
        <f t="shared" si="19"/>
        <v>-9</v>
      </c>
    </row>
    <row r="55" spans="1:20" ht="31.5" customHeight="1" outlineLevel="1" x14ac:dyDescent="0.25">
      <c r="A55" s="19" t="s">
        <v>357</v>
      </c>
      <c r="B55" s="20">
        <f t="shared" ref="B55:P55" si="25">+B56*B57</f>
        <v>2</v>
      </c>
      <c r="C55" s="21">
        <f t="shared" si="25"/>
        <v>0</v>
      </c>
      <c r="D55" s="21">
        <f t="shared" si="25"/>
        <v>2</v>
      </c>
      <c r="E55" s="20">
        <f t="shared" si="25"/>
        <v>0</v>
      </c>
      <c r="F55" s="21">
        <f t="shared" si="25"/>
        <v>2</v>
      </c>
      <c r="G55" s="21">
        <f t="shared" si="25"/>
        <v>1</v>
      </c>
      <c r="H55" s="20">
        <f t="shared" si="25"/>
        <v>2</v>
      </c>
      <c r="I55" s="21">
        <f t="shared" si="25"/>
        <v>4</v>
      </c>
      <c r="J55" s="22">
        <f t="shared" si="25"/>
        <v>6</v>
      </c>
      <c r="K55" s="20">
        <f t="shared" si="25"/>
        <v>4</v>
      </c>
      <c r="L55" s="21">
        <f t="shared" si="25"/>
        <v>4</v>
      </c>
      <c r="M55" s="22">
        <f t="shared" si="25"/>
        <v>1</v>
      </c>
      <c r="N55" s="23">
        <f t="shared" si="25"/>
        <v>1</v>
      </c>
      <c r="O55" s="21">
        <f t="shared" si="25"/>
        <v>1</v>
      </c>
      <c r="P55" s="22">
        <f t="shared" si="25"/>
        <v>1</v>
      </c>
      <c r="Q55" s="18">
        <f t="shared" si="1"/>
        <v>31</v>
      </c>
      <c r="R55" s="18">
        <v>19</v>
      </c>
      <c r="S55" s="18">
        <f t="shared" si="19"/>
        <v>-12</v>
      </c>
    </row>
    <row r="56" spans="1:20" outlineLevel="1" x14ac:dyDescent="0.25">
      <c r="A56" s="25" t="s">
        <v>99</v>
      </c>
      <c r="B56" s="26">
        <v>2</v>
      </c>
      <c r="C56" s="28"/>
      <c r="D56" s="28">
        <v>2</v>
      </c>
      <c r="E56" s="26"/>
      <c r="F56" s="28">
        <v>1</v>
      </c>
      <c r="G56" s="28">
        <v>1</v>
      </c>
      <c r="H56" s="26">
        <v>1</v>
      </c>
      <c r="I56" s="28">
        <v>2</v>
      </c>
      <c r="J56" s="30">
        <v>2</v>
      </c>
      <c r="K56" s="26">
        <v>2</v>
      </c>
      <c r="L56" s="28">
        <v>2</v>
      </c>
      <c r="M56" s="30">
        <v>1</v>
      </c>
      <c r="N56" s="31">
        <v>1</v>
      </c>
      <c r="O56" s="28">
        <v>1</v>
      </c>
      <c r="P56" s="30">
        <v>1</v>
      </c>
      <c r="Q56" s="18">
        <f t="shared" si="1"/>
        <v>19</v>
      </c>
      <c r="R56" s="18">
        <v>12</v>
      </c>
      <c r="S56" s="18">
        <f t="shared" si="19"/>
        <v>-7</v>
      </c>
    </row>
    <row r="57" spans="1:20" outlineLevel="1" x14ac:dyDescent="0.25">
      <c r="A57" s="25" t="s">
        <v>100</v>
      </c>
      <c r="B57" s="26">
        <v>1</v>
      </c>
      <c r="C57" s="28"/>
      <c r="D57" s="28">
        <v>1</v>
      </c>
      <c r="E57" s="26"/>
      <c r="F57" s="28">
        <v>2</v>
      </c>
      <c r="G57" s="28">
        <v>1</v>
      </c>
      <c r="H57" s="26">
        <v>2</v>
      </c>
      <c r="I57" s="28">
        <v>2</v>
      </c>
      <c r="J57" s="30">
        <v>3</v>
      </c>
      <c r="K57" s="26">
        <v>2</v>
      </c>
      <c r="L57" s="28">
        <v>2</v>
      </c>
      <c r="M57" s="30">
        <v>1</v>
      </c>
      <c r="N57" s="31">
        <v>1</v>
      </c>
      <c r="O57" s="28">
        <v>1</v>
      </c>
      <c r="P57" s="30">
        <v>1</v>
      </c>
      <c r="Q57" s="18">
        <f t="shared" si="1"/>
        <v>20</v>
      </c>
      <c r="R57" s="18">
        <v>14</v>
      </c>
      <c r="S57" s="18">
        <f t="shared" si="19"/>
        <v>-6</v>
      </c>
    </row>
    <row r="58" spans="1:20" ht="29.25" outlineLevel="1" x14ac:dyDescent="0.25">
      <c r="A58" s="19" t="s">
        <v>358</v>
      </c>
      <c r="B58" s="20">
        <f t="shared" ref="B58:P58" si="26">+B59*B60</f>
        <v>2</v>
      </c>
      <c r="C58" s="21">
        <f t="shared" si="26"/>
        <v>1</v>
      </c>
      <c r="D58" s="21">
        <f t="shared" si="26"/>
        <v>0</v>
      </c>
      <c r="E58" s="20">
        <f t="shared" si="26"/>
        <v>1</v>
      </c>
      <c r="F58" s="21">
        <f t="shared" si="26"/>
        <v>1</v>
      </c>
      <c r="G58" s="21">
        <f t="shared" si="26"/>
        <v>1</v>
      </c>
      <c r="H58" s="20">
        <f t="shared" si="26"/>
        <v>0</v>
      </c>
      <c r="I58" s="21">
        <f t="shared" si="26"/>
        <v>6</v>
      </c>
      <c r="J58" s="22">
        <f t="shared" si="26"/>
        <v>1</v>
      </c>
      <c r="K58" s="20">
        <f t="shared" si="26"/>
        <v>0</v>
      </c>
      <c r="L58" s="21">
        <f t="shared" si="26"/>
        <v>0</v>
      </c>
      <c r="M58" s="22">
        <f t="shared" si="26"/>
        <v>0</v>
      </c>
      <c r="N58" s="23">
        <f t="shared" si="26"/>
        <v>4</v>
      </c>
      <c r="O58" s="21">
        <f t="shared" si="26"/>
        <v>6</v>
      </c>
      <c r="P58" s="22">
        <f t="shared" si="26"/>
        <v>6</v>
      </c>
      <c r="Q58" s="18">
        <f t="shared" si="1"/>
        <v>29</v>
      </c>
      <c r="R58" s="18">
        <v>22</v>
      </c>
      <c r="S58" s="18">
        <f t="shared" si="19"/>
        <v>-7</v>
      </c>
    </row>
    <row r="59" spans="1:20" outlineLevel="1" x14ac:dyDescent="0.25">
      <c r="A59" s="25" t="s">
        <v>99</v>
      </c>
      <c r="B59" s="26">
        <v>1</v>
      </c>
      <c r="C59" s="28">
        <v>1</v>
      </c>
      <c r="D59" s="28"/>
      <c r="E59" s="26">
        <v>1</v>
      </c>
      <c r="F59" s="28">
        <v>1</v>
      </c>
      <c r="G59" s="28">
        <v>1</v>
      </c>
      <c r="H59" s="26"/>
      <c r="I59" s="28">
        <v>2</v>
      </c>
      <c r="J59" s="30">
        <v>1</v>
      </c>
      <c r="K59" s="26"/>
      <c r="L59" s="28"/>
      <c r="M59" s="30"/>
      <c r="N59" s="31">
        <v>2</v>
      </c>
      <c r="O59" s="28">
        <v>2</v>
      </c>
      <c r="P59" s="30">
        <v>2</v>
      </c>
      <c r="Q59" s="18">
        <f t="shared" si="1"/>
        <v>14</v>
      </c>
      <c r="R59" s="18">
        <v>14</v>
      </c>
      <c r="S59" s="18">
        <f t="shared" si="19"/>
        <v>0</v>
      </c>
    </row>
    <row r="60" spans="1:20" ht="15.75" outlineLevel="1" thickBot="1" x14ac:dyDescent="0.3">
      <c r="A60" s="33" t="s">
        <v>100</v>
      </c>
      <c r="B60" s="34">
        <v>2</v>
      </c>
      <c r="C60" s="36">
        <v>1</v>
      </c>
      <c r="D60" s="36"/>
      <c r="E60" s="34">
        <v>1</v>
      </c>
      <c r="F60" s="36">
        <v>1</v>
      </c>
      <c r="G60" s="36">
        <v>1</v>
      </c>
      <c r="H60" s="34"/>
      <c r="I60" s="36">
        <v>3</v>
      </c>
      <c r="J60" s="37">
        <v>1</v>
      </c>
      <c r="K60" s="34"/>
      <c r="L60" s="36"/>
      <c r="M60" s="37"/>
      <c r="N60" s="38">
        <v>2</v>
      </c>
      <c r="O60" s="36">
        <v>3</v>
      </c>
      <c r="P60" s="37">
        <v>3</v>
      </c>
      <c r="Q60" s="18">
        <f t="shared" si="1"/>
        <v>18</v>
      </c>
      <c r="R60" s="18">
        <v>14</v>
      </c>
      <c r="S60" s="18">
        <f t="shared" si="19"/>
        <v>-4</v>
      </c>
    </row>
    <row r="61" spans="1:20" ht="30" x14ac:dyDescent="0.25">
      <c r="A61" s="50" t="s">
        <v>329</v>
      </c>
      <c r="B61" s="16">
        <f>+SUM(B62,B65,B68)</f>
        <v>6</v>
      </c>
      <c r="C61" s="16">
        <f t="shared" ref="C61:P61" si="27">+SUM(C62,C65,C68)</f>
        <v>6</v>
      </c>
      <c r="D61" s="16">
        <f t="shared" si="27"/>
        <v>4</v>
      </c>
      <c r="E61" s="16">
        <f t="shared" si="27"/>
        <v>0</v>
      </c>
      <c r="F61" s="16">
        <f t="shared" si="27"/>
        <v>2</v>
      </c>
      <c r="G61" s="16">
        <f t="shared" si="27"/>
        <v>1</v>
      </c>
      <c r="H61" s="16">
        <f t="shared" si="27"/>
        <v>5</v>
      </c>
      <c r="I61" s="16">
        <f t="shared" si="27"/>
        <v>1</v>
      </c>
      <c r="J61" s="16">
        <f t="shared" si="27"/>
        <v>4</v>
      </c>
      <c r="K61" s="16">
        <f t="shared" si="27"/>
        <v>13</v>
      </c>
      <c r="L61" s="16">
        <f t="shared" si="27"/>
        <v>12</v>
      </c>
      <c r="M61" s="16">
        <f t="shared" si="27"/>
        <v>6</v>
      </c>
      <c r="N61" s="16">
        <f t="shared" si="27"/>
        <v>10</v>
      </c>
      <c r="O61" s="16">
        <f t="shared" si="27"/>
        <v>6</v>
      </c>
      <c r="P61" s="16">
        <f t="shared" si="27"/>
        <v>6</v>
      </c>
      <c r="Q61" s="18">
        <f t="shared" si="1"/>
        <v>82</v>
      </c>
      <c r="R61" s="18">
        <v>25</v>
      </c>
      <c r="S61" s="18">
        <f t="shared" si="19"/>
        <v>-57</v>
      </c>
      <c r="T61" s="18">
        <f>AVERAGE(B61:P61)</f>
        <v>5.4666666666666668</v>
      </c>
    </row>
    <row r="62" spans="1:20" ht="29.25" outlineLevel="1" x14ac:dyDescent="0.25">
      <c r="A62" s="19" t="s">
        <v>359</v>
      </c>
      <c r="B62" s="20">
        <f t="shared" ref="B62:P62" si="28">+B63*B64</f>
        <v>2</v>
      </c>
      <c r="C62" s="21">
        <f t="shared" si="28"/>
        <v>2</v>
      </c>
      <c r="D62" s="21">
        <f t="shared" si="28"/>
        <v>2</v>
      </c>
      <c r="E62" s="20">
        <f t="shared" si="28"/>
        <v>0</v>
      </c>
      <c r="F62" s="21">
        <f t="shared" si="28"/>
        <v>2</v>
      </c>
      <c r="G62" s="21">
        <f t="shared" si="28"/>
        <v>0</v>
      </c>
      <c r="H62" s="20">
        <f t="shared" si="28"/>
        <v>1</v>
      </c>
      <c r="I62" s="21">
        <f t="shared" si="28"/>
        <v>0</v>
      </c>
      <c r="J62" s="22">
        <f t="shared" si="28"/>
        <v>0</v>
      </c>
      <c r="K62" s="20">
        <f t="shared" si="28"/>
        <v>3</v>
      </c>
      <c r="L62" s="21">
        <f t="shared" si="28"/>
        <v>2</v>
      </c>
      <c r="M62" s="22">
        <f t="shared" si="28"/>
        <v>1</v>
      </c>
      <c r="N62" s="23">
        <f t="shared" si="28"/>
        <v>2</v>
      </c>
      <c r="O62" s="21">
        <f t="shared" si="28"/>
        <v>2</v>
      </c>
      <c r="P62" s="22">
        <f t="shared" si="28"/>
        <v>0</v>
      </c>
      <c r="Q62" s="18">
        <f t="shared" si="1"/>
        <v>19</v>
      </c>
      <c r="R62" s="18">
        <v>17</v>
      </c>
      <c r="S62" s="18">
        <f t="shared" si="19"/>
        <v>-2</v>
      </c>
      <c r="T62" s="18"/>
    </row>
    <row r="63" spans="1:20" outlineLevel="1" x14ac:dyDescent="0.25">
      <c r="A63" s="25" t="s">
        <v>99</v>
      </c>
      <c r="B63" s="26">
        <v>1</v>
      </c>
      <c r="C63" s="28">
        <v>1</v>
      </c>
      <c r="D63" s="28">
        <v>1</v>
      </c>
      <c r="E63" s="51"/>
      <c r="F63" s="28">
        <v>1</v>
      </c>
      <c r="G63" s="52"/>
      <c r="H63" s="26">
        <v>1</v>
      </c>
      <c r="I63" s="28"/>
      <c r="J63" s="30"/>
      <c r="K63" s="26">
        <v>1</v>
      </c>
      <c r="L63" s="28">
        <v>1</v>
      </c>
      <c r="M63" s="30">
        <v>1</v>
      </c>
      <c r="N63" s="31">
        <v>1</v>
      </c>
      <c r="O63" s="28">
        <v>1</v>
      </c>
      <c r="P63" s="30"/>
      <c r="Q63" s="18">
        <f t="shared" si="1"/>
        <v>10</v>
      </c>
      <c r="R63" s="18">
        <v>12</v>
      </c>
      <c r="S63" s="18">
        <f t="shared" si="19"/>
        <v>2</v>
      </c>
      <c r="T63" s="18"/>
    </row>
    <row r="64" spans="1:20" outlineLevel="1" x14ac:dyDescent="0.25">
      <c r="A64" s="25" t="s">
        <v>100</v>
      </c>
      <c r="B64" s="26">
        <v>2</v>
      </c>
      <c r="C64" s="28">
        <v>2</v>
      </c>
      <c r="D64" s="28">
        <v>2</v>
      </c>
      <c r="E64" s="51"/>
      <c r="F64" s="28">
        <v>2</v>
      </c>
      <c r="G64" s="52"/>
      <c r="H64" s="26">
        <v>1</v>
      </c>
      <c r="I64" s="28"/>
      <c r="J64" s="30"/>
      <c r="K64" s="26">
        <v>3</v>
      </c>
      <c r="L64" s="28">
        <v>2</v>
      </c>
      <c r="M64" s="30">
        <v>1</v>
      </c>
      <c r="N64" s="31">
        <v>2</v>
      </c>
      <c r="O64" s="28">
        <v>2</v>
      </c>
      <c r="P64" s="30"/>
      <c r="Q64" s="18">
        <f t="shared" si="1"/>
        <v>19</v>
      </c>
      <c r="R64" s="18">
        <v>14</v>
      </c>
      <c r="S64" s="18">
        <f t="shared" si="19"/>
        <v>-5</v>
      </c>
      <c r="T64" s="18"/>
    </row>
    <row r="65" spans="1:20" ht="57.75" outlineLevel="1" x14ac:dyDescent="0.25">
      <c r="A65" s="19" t="s">
        <v>360</v>
      </c>
      <c r="B65" s="20">
        <f t="shared" ref="B65:P65" si="29">+B66*B67</f>
        <v>2</v>
      </c>
      <c r="C65" s="21">
        <f t="shared" si="29"/>
        <v>4</v>
      </c>
      <c r="D65" s="21">
        <f t="shared" si="29"/>
        <v>2</v>
      </c>
      <c r="E65" s="20">
        <f t="shared" si="29"/>
        <v>0</v>
      </c>
      <c r="F65" s="21">
        <f t="shared" si="29"/>
        <v>0</v>
      </c>
      <c r="G65" s="21">
        <f t="shared" si="29"/>
        <v>1</v>
      </c>
      <c r="H65" s="20">
        <f t="shared" si="29"/>
        <v>4</v>
      </c>
      <c r="I65" s="21">
        <f t="shared" si="29"/>
        <v>1</v>
      </c>
      <c r="J65" s="22">
        <f t="shared" si="29"/>
        <v>2</v>
      </c>
      <c r="K65" s="20">
        <f t="shared" si="29"/>
        <v>6</v>
      </c>
      <c r="L65" s="21">
        <f t="shared" si="29"/>
        <v>6</v>
      </c>
      <c r="M65" s="22">
        <f t="shared" si="29"/>
        <v>1</v>
      </c>
      <c r="N65" s="23">
        <f t="shared" si="29"/>
        <v>6</v>
      </c>
      <c r="O65" s="21">
        <f t="shared" si="29"/>
        <v>2</v>
      </c>
      <c r="P65" s="22">
        <f t="shared" si="29"/>
        <v>2</v>
      </c>
      <c r="Q65" s="18">
        <f t="shared" si="1"/>
        <v>39</v>
      </c>
      <c r="R65" s="18">
        <v>38</v>
      </c>
      <c r="S65" s="18">
        <f t="shared" si="19"/>
        <v>-1</v>
      </c>
      <c r="T65" s="18"/>
    </row>
    <row r="66" spans="1:20" outlineLevel="1" x14ac:dyDescent="0.25">
      <c r="A66" s="25" t="s">
        <v>99</v>
      </c>
      <c r="B66" s="26">
        <v>2</v>
      </c>
      <c r="C66" s="28">
        <v>2</v>
      </c>
      <c r="D66" s="28">
        <v>2</v>
      </c>
      <c r="E66" s="26"/>
      <c r="F66" s="28"/>
      <c r="G66" s="28">
        <v>1</v>
      </c>
      <c r="H66" s="26">
        <v>2</v>
      </c>
      <c r="I66" s="27">
        <v>1</v>
      </c>
      <c r="J66" s="32">
        <v>2</v>
      </c>
      <c r="K66" s="26">
        <v>2</v>
      </c>
      <c r="L66" s="28">
        <v>2</v>
      </c>
      <c r="M66" s="30">
        <v>1</v>
      </c>
      <c r="N66" s="31">
        <v>2</v>
      </c>
      <c r="O66" s="28">
        <v>2</v>
      </c>
      <c r="P66" s="30">
        <v>2</v>
      </c>
      <c r="Q66" s="18">
        <f t="shared" si="1"/>
        <v>23</v>
      </c>
      <c r="R66" s="18">
        <v>21</v>
      </c>
      <c r="S66" s="18">
        <f t="shared" si="19"/>
        <v>-2</v>
      </c>
      <c r="T66" s="18"/>
    </row>
    <row r="67" spans="1:20" outlineLevel="1" x14ac:dyDescent="0.25">
      <c r="A67" s="25" t="s">
        <v>100</v>
      </c>
      <c r="B67" s="26">
        <v>1</v>
      </c>
      <c r="C67" s="28">
        <v>2</v>
      </c>
      <c r="D67" s="28">
        <v>1</v>
      </c>
      <c r="E67" s="26"/>
      <c r="F67" s="28"/>
      <c r="G67" s="28">
        <v>1</v>
      </c>
      <c r="H67" s="26">
        <v>2</v>
      </c>
      <c r="I67" s="27">
        <v>1</v>
      </c>
      <c r="J67" s="32">
        <v>1</v>
      </c>
      <c r="K67" s="26">
        <v>3</v>
      </c>
      <c r="L67" s="28">
        <v>3</v>
      </c>
      <c r="M67" s="30">
        <v>1</v>
      </c>
      <c r="N67" s="31">
        <v>3</v>
      </c>
      <c r="O67" s="28">
        <v>1</v>
      </c>
      <c r="P67" s="30">
        <v>1</v>
      </c>
      <c r="Q67" s="18">
        <f t="shared" si="1"/>
        <v>21</v>
      </c>
      <c r="R67" s="18">
        <v>22</v>
      </c>
      <c r="S67" s="18">
        <f t="shared" si="19"/>
        <v>1</v>
      </c>
      <c r="T67" s="18"/>
    </row>
    <row r="68" spans="1:20" ht="43.5" outlineLevel="1" x14ac:dyDescent="0.25">
      <c r="A68" s="19" t="s">
        <v>361</v>
      </c>
      <c r="B68" s="20">
        <f t="shared" ref="B68:P68" si="30">+B69*B70</f>
        <v>2</v>
      </c>
      <c r="C68" s="21">
        <f t="shared" si="30"/>
        <v>0</v>
      </c>
      <c r="D68" s="21">
        <f t="shared" si="30"/>
        <v>0</v>
      </c>
      <c r="E68" s="20">
        <f t="shared" si="30"/>
        <v>0</v>
      </c>
      <c r="F68" s="21">
        <f t="shared" si="30"/>
        <v>0</v>
      </c>
      <c r="G68" s="21">
        <f t="shared" si="30"/>
        <v>0</v>
      </c>
      <c r="H68" s="20">
        <f t="shared" si="30"/>
        <v>0</v>
      </c>
      <c r="I68" s="21">
        <f t="shared" si="30"/>
        <v>0</v>
      </c>
      <c r="J68" s="22">
        <f t="shared" si="30"/>
        <v>2</v>
      </c>
      <c r="K68" s="20">
        <f t="shared" si="30"/>
        <v>4</v>
      </c>
      <c r="L68" s="21">
        <f t="shared" si="30"/>
        <v>4</v>
      </c>
      <c r="M68" s="22">
        <f t="shared" si="30"/>
        <v>4</v>
      </c>
      <c r="N68" s="23">
        <f t="shared" si="30"/>
        <v>2</v>
      </c>
      <c r="O68" s="21">
        <f t="shared" si="30"/>
        <v>2</v>
      </c>
      <c r="P68" s="22">
        <f t="shared" si="30"/>
        <v>4</v>
      </c>
      <c r="Q68" s="18">
        <f t="shared" si="1"/>
        <v>24</v>
      </c>
      <c r="R68" s="18">
        <v>20</v>
      </c>
      <c r="S68" s="18">
        <f t="shared" si="19"/>
        <v>-4</v>
      </c>
      <c r="T68" s="18"/>
    </row>
    <row r="69" spans="1:20" outlineLevel="1" x14ac:dyDescent="0.25">
      <c r="A69" s="25" t="s">
        <v>99</v>
      </c>
      <c r="B69" s="26">
        <v>2</v>
      </c>
      <c r="C69" s="28"/>
      <c r="D69" s="28"/>
      <c r="E69" s="26"/>
      <c r="F69" s="28"/>
      <c r="G69" s="28"/>
      <c r="H69" s="26"/>
      <c r="I69" s="28"/>
      <c r="J69" s="30">
        <v>2</v>
      </c>
      <c r="K69" s="26">
        <v>2</v>
      </c>
      <c r="L69" s="28">
        <v>2</v>
      </c>
      <c r="M69" s="30">
        <v>2</v>
      </c>
      <c r="N69" s="31">
        <v>2</v>
      </c>
      <c r="O69" s="28">
        <v>2</v>
      </c>
      <c r="P69" s="30">
        <v>2</v>
      </c>
      <c r="Q69" s="18">
        <f t="shared" ref="Q69:Q86" si="31">+SUM(B69:P69)</f>
        <v>16</v>
      </c>
      <c r="R69" s="18">
        <v>10</v>
      </c>
      <c r="S69" s="18">
        <f t="shared" si="19"/>
        <v>-6</v>
      </c>
      <c r="T69" s="18"/>
    </row>
    <row r="70" spans="1:20" ht="15.75" outlineLevel="1" thickBot="1" x14ac:dyDescent="0.3">
      <c r="A70" s="33" t="s">
        <v>100</v>
      </c>
      <c r="B70" s="34">
        <v>1</v>
      </c>
      <c r="C70" s="36"/>
      <c r="D70" s="36"/>
      <c r="E70" s="34"/>
      <c r="F70" s="36"/>
      <c r="G70" s="36"/>
      <c r="H70" s="34"/>
      <c r="I70" s="36"/>
      <c r="J70" s="37">
        <v>1</v>
      </c>
      <c r="K70" s="34">
        <v>2</v>
      </c>
      <c r="L70" s="36">
        <v>2</v>
      </c>
      <c r="M70" s="37">
        <v>2</v>
      </c>
      <c r="N70" s="38">
        <v>1</v>
      </c>
      <c r="O70" s="36">
        <v>1</v>
      </c>
      <c r="P70" s="37">
        <v>2</v>
      </c>
      <c r="Q70" s="18">
        <f t="shared" si="31"/>
        <v>12</v>
      </c>
      <c r="R70" s="18">
        <v>13</v>
      </c>
      <c r="S70" s="18">
        <f t="shared" si="19"/>
        <v>1</v>
      </c>
      <c r="T70" s="18"/>
    </row>
    <row r="71" spans="1:20" x14ac:dyDescent="0.25">
      <c r="A71" s="15" t="s">
        <v>330</v>
      </c>
      <c r="B71" s="16">
        <f>+SUM(B72,B75,B78,B81,B84)</f>
        <v>19</v>
      </c>
      <c r="C71" s="16">
        <f t="shared" ref="C71:P71" si="32">+SUM(C72,C75,C78,C81,C84)</f>
        <v>4</v>
      </c>
      <c r="D71" s="16">
        <f t="shared" si="32"/>
        <v>6</v>
      </c>
      <c r="E71" s="16">
        <f t="shared" si="32"/>
        <v>6</v>
      </c>
      <c r="F71" s="16">
        <f t="shared" si="32"/>
        <v>13</v>
      </c>
      <c r="G71" s="16">
        <f t="shared" si="32"/>
        <v>6</v>
      </c>
      <c r="H71" s="16">
        <f t="shared" si="32"/>
        <v>4</v>
      </c>
      <c r="I71" s="16">
        <f t="shared" si="32"/>
        <v>4</v>
      </c>
      <c r="J71" s="16">
        <f t="shared" si="32"/>
        <v>3</v>
      </c>
      <c r="K71" s="16">
        <f t="shared" si="32"/>
        <v>6</v>
      </c>
      <c r="L71" s="16">
        <f t="shared" si="32"/>
        <v>1</v>
      </c>
      <c r="M71" s="16">
        <f t="shared" si="32"/>
        <v>1</v>
      </c>
      <c r="N71" s="16">
        <f t="shared" si="32"/>
        <v>21</v>
      </c>
      <c r="O71" s="16">
        <f t="shared" si="32"/>
        <v>21</v>
      </c>
      <c r="P71" s="16">
        <f t="shared" si="32"/>
        <v>18</v>
      </c>
      <c r="Q71" s="18">
        <f t="shared" si="31"/>
        <v>133</v>
      </c>
      <c r="R71" s="18">
        <v>29.200000000000003</v>
      </c>
      <c r="S71" s="18">
        <f t="shared" si="19"/>
        <v>-103.8</v>
      </c>
      <c r="T71" s="18">
        <f t="shared" ref="T71" si="33">AVERAGE(B71:P71)</f>
        <v>8.8666666666666671</v>
      </c>
    </row>
    <row r="72" spans="1:20" ht="29.25" outlineLevel="1" x14ac:dyDescent="0.25">
      <c r="A72" s="19" t="s">
        <v>362</v>
      </c>
      <c r="B72" s="20">
        <f t="shared" ref="B72:P72" si="34">+B73*B74</f>
        <v>2</v>
      </c>
      <c r="C72" s="21">
        <f t="shared" si="34"/>
        <v>1</v>
      </c>
      <c r="D72" s="21">
        <f t="shared" si="34"/>
        <v>1</v>
      </c>
      <c r="E72" s="20">
        <f t="shared" si="34"/>
        <v>0</v>
      </c>
      <c r="F72" s="21">
        <f t="shared" si="34"/>
        <v>2</v>
      </c>
      <c r="G72" s="21">
        <f t="shared" si="34"/>
        <v>1</v>
      </c>
      <c r="H72" s="20">
        <f t="shared" si="34"/>
        <v>0</v>
      </c>
      <c r="I72" s="21">
        <f t="shared" si="34"/>
        <v>0</v>
      </c>
      <c r="J72" s="22">
        <f t="shared" si="34"/>
        <v>0</v>
      </c>
      <c r="K72" s="20">
        <f t="shared" si="34"/>
        <v>1</v>
      </c>
      <c r="L72" s="21">
        <f t="shared" si="34"/>
        <v>0</v>
      </c>
      <c r="M72" s="22">
        <f t="shared" si="34"/>
        <v>0</v>
      </c>
      <c r="N72" s="23">
        <f t="shared" si="34"/>
        <v>3</v>
      </c>
      <c r="O72" s="21">
        <f t="shared" si="34"/>
        <v>3</v>
      </c>
      <c r="P72" s="22">
        <f t="shared" si="34"/>
        <v>4</v>
      </c>
      <c r="Q72" s="18">
        <f t="shared" si="31"/>
        <v>18</v>
      </c>
      <c r="R72" s="18">
        <v>19</v>
      </c>
      <c r="S72" s="18">
        <f t="shared" si="19"/>
        <v>1</v>
      </c>
    </row>
    <row r="73" spans="1:20" outlineLevel="1" x14ac:dyDescent="0.25">
      <c r="A73" s="25" t="s">
        <v>99</v>
      </c>
      <c r="B73" s="26">
        <v>1</v>
      </c>
      <c r="C73" s="28">
        <v>1</v>
      </c>
      <c r="D73" s="28">
        <v>1</v>
      </c>
      <c r="E73" s="26"/>
      <c r="F73" s="28">
        <v>1</v>
      </c>
      <c r="G73" s="28">
        <v>1</v>
      </c>
      <c r="H73" s="26"/>
      <c r="I73" s="28"/>
      <c r="J73" s="30"/>
      <c r="K73" s="26">
        <v>1</v>
      </c>
      <c r="L73" s="28"/>
      <c r="M73" s="30"/>
      <c r="N73" s="31">
        <v>1</v>
      </c>
      <c r="O73" s="28">
        <v>1</v>
      </c>
      <c r="P73" s="30">
        <v>2</v>
      </c>
      <c r="Q73" s="18">
        <f t="shared" si="31"/>
        <v>10</v>
      </c>
      <c r="R73" s="18">
        <v>13</v>
      </c>
      <c r="S73" s="18">
        <f t="shared" si="19"/>
        <v>3</v>
      </c>
    </row>
    <row r="74" spans="1:20" outlineLevel="1" x14ac:dyDescent="0.25">
      <c r="A74" s="25" t="s">
        <v>100</v>
      </c>
      <c r="B74" s="26">
        <v>2</v>
      </c>
      <c r="C74" s="28">
        <v>1</v>
      </c>
      <c r="D74" s="28">
        <v>1</v>
      </c>
      <c r="E74" s="26"/>
      <c r="F74" s="28">
        <v>2</v>
      </c>
      <c r="G74" s="28">
        <v>1</v>
      </c>
      <c r="H74" s="26"/>
      <c r="I74" s="28"/>
      <c r="J74" s="30"/>
      <c r="K74" s="26">
        <v>1</v>
      </c>
      <c r="L74" s="28"/>
      <c r="M74" s="30"/>
      <c r="N74" s="31">
        <v>3</v>
      </c>
      <c r="O74" s="28">
        <v>3</v>
      </c>
      <c r="P74" s="30">
        <v>2</v>
      </c>
      <c r="Q74" s="18">
        <f t="shared" si="31"/>
        <v>16</v>
      </c>
      <c r="R74" s="18">
        <v>10</v>
      </c>
      <c r="S74" s="18">
        <f t="shared" si="19"/>
        <v>-6</v>
      </c>
    </row>
    <row r="75" spans="1:20" ht="43.5" outlineLevel="1" x14ac:dyDescent="0.25">
      <c r="A75" s="19" t="s">
        <v>363</v>
      </c>
      <c r="B75" s="20">
        <f t="shared" ref="B75:P75" si="35">+B76*B77</f>
        <v>3</v>
      </c>
      <c r="C75" s="21">
        <f t="shared" si="35"/>
        <v>0</v>
      </c>
      <c r="D75" s="21">
        <f t="shared" si="35"/>
        <v>1</v>
      </c>
      <c r="E75" s="20">
        <f t="shared" si="35"/>
        <v>0</v>
      </c>
      <c r="F75" s="21">
        <f t="shared" si="35"/>
        <v>1</v>
      </c>
      <c r="G75" s="21">
        <f t="shared" si="35"/>
        <v>1</v>
      </c>
      <c r="H75" s="20">
        <f t="shared" si="35"/>
        <v>0</v>
      </c>
      <c r="I75" s="21">
        <f t="shared" si="35"/>
        <v>0</v>
      </c>
      <c r="J75" s="22">
        <f t="shared" si="35"/>
        <v>0</v>
      </c>
      <c r="K75" s="20">
        <f t="shared" si="35"/>
        <v>1</v>
      </c>
      <c r="L75" s="21">
        <f t="shared" si="35"/>
        <v>1</v>
      </c>
      <c r="M75" s="22">
        <f t="shared" si="35"/>
        <v>0</v>
      </c>
      <c r="N75" s="23">
        <f t="shared" si="35"/>
        <v>4</v>
      </c>
      <c r="O75" s="21">
        <f t="shared" si="35"/>
        <v>4</v>
      </c>
      <c r="P75" s="22">
        <f t="shared" si="35"/>
        <v>4</v>
      </c>
      <c r="Q75" s="18">
        <f t="shared" si="31"/>
        <v>20</v>
      </c>
      <c r="R75" s="18">
        <v>21</v>
      </c>
      <c r="S75" s="18">
        <f t="shared" si="19"/>
        <v>1</v>
      </c>
    </row>
    <row r="76" spans="1:20" outlineLevel="1" x14ac:dyDescent="0.25">
      <c r="A76" s="25" t="s">
        <v>99</v>
      </c>
      <c r="B76" s="26">
        <v>1</v>
      </c>
      <c r="C76" s="28"/>
      <c r="D76" s="28">
        <v>1</v>
      </c>
      <c r="E76" s="26"/>
      <c r="F76" s="28">
        <v>1</v>
      </c>
      <c r="G76" s="28">
        <v>1</v>
      </c>
      <c r="H76" s="26"/>
      <c r="I76" s="28"/>
      <c r="J76" s="30"/>
      <c r="K76" s="26">
        <v>1</v>
      </c>
      <c r="L76" s="28">
        <v>1</v>
      </c>
      <c r="M76" s="30"/>
      <c r="N76" s="31">
        <v>2</v>
      </c>
      <c r="O76" s="28">
        <v>2</v>
      </c>
      <c r="P76" s="30">
        <v>2</v>
      </c>
      <c r="Q76" s="18">
        <f t="shared" si="31"/>
        <v>12</v>
      </c>
      <c r="R76" s="18">
        <v>8</v>
      </c>
      <c r="S76" s="18">
        <f t="shared" si="19"/>
        <v>-4</v>
      </c>
    </row>
    <row r="77" spans="1:20" outlineLevel="1" x14ac:dyDescent="0.25">
      <c r="A77" s="25" t="s">
        <v>100</v>
      </c>
      <c r="B77" s="26">
        <v>3</v>
      </c>
      <c r="C77" s="28"/>
      <c r="D77" s="28">
        <v>1</v>
      </c>
      <c r="E77" s="26"/>
      <c r="F77" s="28">
        <v>1</v>
      </c>
      <c r="G77" s="28">
        <v>1</v>
      </c>
      <c r="H77" s="26"/>
      <c r="I77" s="28"/>
      <c r="J77" s="30"/>
      <c r="K77" s="26">
        <v>1</v>
      </c>
      <c r="L77" s="28">
        <v>1</v>
      </c>
      <c r="M77" s="30"/>
      <c r="N77" s="31">
        <v>2</v>
      </c>
      <c r="O77" s="28">
        <v>2</v>
      </c>
      <c r="P77" s="30">
        <v>2</v>
      </c>
      <c r="Q77" s="18">
        <f t="shared" si="31"/>
        <v>14</v>
      </c>
      <c r="R77" s="18">
        <v>12</v>
      </c>
      <c r="S77" s="18">
        <f t="shared" si="19"/>
        <v>-2</v>
      </c>
    </row>
    <row r="78" spans="1:20" ht="29.25" outlineLevel="1" x14ac:dyDescent="0.25">
      <c r="A78" s="19" t="s">
        <v>364</v>
      </c>
      <c r="B78" s="20">
        <f t="shared" ref="B78:P78" si="36">+B79*B80</f>
        <v>4</v>
      </c>
      <c r="C78" s="21">
        <f t="shared" si="36"/>
        <v>1</v>
      </c>
      <c r="D78" s="21">
        <f t="shared" si="36"/>
        <v>2</v>
      </c>
      <c r="E78" s="20">
        <f t="shared" si="36"/>
        <v>4</v>
      </c>
      <c r="F78" s="21">
        <f t="shared" si="36"/>
        <v>4</v>
      </c>
      <c r="G78" s="21">
        <f t="shared" si="36"/>
        <v>2</v>
      </c>
      <c r="H78" s="20">
        <f t="shared" si="36"/>
        <v>1</v>
      </c>
      <c r="I78" s="21">
        <f t="shared" si="36"/>
        <v>2</v>
      </c>
      <c r="J78" s="22">
        <f t="shared" si="36"/>
        <v>0</v>
      </c>
      <c r="K78" s="20">
        <f t="shared" si="36"/>
        <v>2</v>
      </c>
      <c r="L78" s="21">
        <f t="shared" si="36"/>
        <v>0</v>
      </c>
      <c r="M78" s="22">
        <f t="shared" si="36"/>
        <v>0</v>
      </c>
      <c r="N78" s="23">
        <f t="shared" si="36"/>
        <v>6</v>
      </c>
      <c r="O78" s="21">
        <f t="shared" si="36"/>
        <v>6</v>
      </c>
      <c r="P78" s="22">
        <f t="shared" si="36"/>
        <v>2</v>
      </c>
      <c r="Q78" s="18">
        <f t="shared" si="31"/>
        <v>36</v>
      </c>
      <c r="R78" s="18">
        <v>51</v>
      </c>
      <c r="S78" s="18">
        <f t="shared" si="19"/>
        <v>15</v>
      </c>
    </row>
    <row r="79" spans="1:20" outlineLevel="1" x14ac:dyDescent="0.25">
      <c r="A79" s="25" t="s">
        <v>99</v>
      </c>
      <c r="B79" s="26">
        <v>2</v>
      </c>
      <c r="C79" s="28">
        <v>1</v>
      </c>
      <c r="D79" s="28">
        <v>1</v>
      </c>
      <c r="E79" s="26">
        <v>2</v>
      </c>
      <c r="F79" s="28">
        <v>2</v>
      </c>
      <c r="G79" s="28">
        <v>2</v>
      </c>
      <c r="H79" s="26">
        <v>1</v>
      </c>
      <c r="I79" s="28">
        <v>1</v>
      </c>
      <c r="J79" s="30"/>
      <c r="K79" s="26">
        <v>2</v>
      </c>
      <c r="L79" s="28"/>
      <c r="M79" s="30"/>
      <c r="N79" s="31">
        <v>2</v>
      </c>
      <c r="O79" s="28">
        <v>2</v>
      </c>
      <c r="P79" s="30">
        <v>2</v>
      </c>
      <c r="Q79" s="18">
        <f t="shared" si="31"/>
        <v>20</v>
      </c>
      <c r="R79" s="18">
        <v>23</v>
      </c>
      <c r="S79" s="18">
        <f t="shared" si="19"/>
        <v>3</v>
      </c>
    </row>
    <row r="80" spans="1:20" outlineLevel="1" x14ac:dyDescent="0.25">
      <c r="A80" s="25" t="s">
        <v>100</v>
      </c>
      <c r="B80" s="26">
        <v>2</v>
      </c>
      <c r="C80" s="28">
        <v>1</v>
      </c>
      <c r="D80" s="28">
        <v>2</v>
      </c>
      <c r="E80" s="26">
        <v>2</v>
      </c>
      <c r="F80" s="28">
        <v>2</v>
      </c>
      <c r="G80" s="28">
        <v>1</v>
      </c>
      <c r="H80" s="26">
        <v>1</v>
      </c>
      <c r="I80" s="28">
        <v>2</v>
      </c>
      <c r="J80" s="30"/>
      <c r="K80" s="26">
        <v>1</v>
      </c>
      <c r="L80" s="28"/>
      <c r="M80" s="30"/>
      <c r="N80" s="31">
        <v>3</v>
      </c>
      <c r="O80" s="28">
        <v>3</v>
      </c>
      <c r="P80" s="30">
        <v>1</v>
      </c>
      <c r="Q80" s="18">
        <f t="shared" si="31"/>
        <v>21</v>
      </c>
      <c r="R80" s="18">
        <v>32</v>
      </c>
      <c r="S80" s="18">
        <f t="shared" si="19"/>
        <v>11</v>
      </c>
    </row>
    <row r="81" spans="1:19" ht="43.5" outlineLevel="1" x14ac:dyDescent="0.25">
      <c r="A81" s="19" t="s">
        <v>365</v>
      </c>
      <c r="B81" s="20">
        <f t="shared" ref="B81:P81" si="37">+B82*B83</f>
        <v>6</v>
      </c>
      <c r="C81" s="21">
        <f t="shared" si="37"/>
        <v>2</v>
      </c>
      <c r="D81" s="21">
        <f t="shared" si="37"/>
        <v>2</v>
      </c>
      <c r="E81" s="20">
        <f t="shared" si="37"/>
        <v>2</v>
      </c>
      <c r="F81" s="21">
        <f t="shared" si="37"/>
        <v>6</v>
      </c>
      <c r="G81" s="21">
        <f t="shared" si="37"/>
        <v>2</v>
      </c>
      <c r="H81" s="20">
        <f t="shared" si="37"/>
        <v>3</v>
      </c>
      <c r="I81" s="21">
        <f t="shared" si="37"/>
        <v>2</v>
      </c>
      <c r="J81" s="22">
        <f t="shared" si="37"/>
        <v>3</v>
      </c>
      <c r="K81" s="20">
        <f t="shared" si="37"/>
        <v>2</v>
      </c>
      <c r="L81" s="21">
        <f t="shared" si="37"/>
        <v>0</v>
      </c>
      <c r="M81" s="22">
        <f t="shared" si="37"/>
        <v>1</v>
      </c>
      <c r="N81" s="23">
        <f t="shared" si="37"/>
        <v>4</v>
      </c>
      <c r="O81" s="21">
        <f t="shared" si="37"/>
        <v>4</v>
      </c>
      <c r="P81" s="22">
        <f t="shared" si="37"/>
        <v>2</v>
      </c>
      <c r="Q81" s="18">
        <f t="shared" si="31"/>
        <v>41</v>
      </c>
      <c r="R81" s="18">
        <v>36</v>
      </c>
      <c r="S81" s="18">
        <f t="shared" si="19"/>
        <v>-5</v>
      </c>
    </row>
    <row r="82" spans="1:19" outlineLevel="1" x14ac:dyDescent="0.25">
      <c r="A82" s="25" t="s">
        <v>99</v>
      </c>
      <c r="B82" s="26">
        <v>2</v>
      </c>
      <c r="C82" s="28">
        <v>1</v>
      </c>
      <c r="D82" s="28">
        <v>1</v>
      </c>
      <c r="E82" s="26">
        <v>1</v>
      </c>
      <c r="F82" s="28">
        <v>2</v>
      </c>
      <c r="G82" s="28">
        <v>1</v>
      </c>
      <c r="H82" s="26">
        <v>1</v>
      </c>
      <c r="I82" s="28">
        <v>1</v>
      </c>
      <c r="J82" s="30">
        <v>1</v>
      </c>
      <c r="K82" s="26">
        <v>1</v>
      </c>
      <c r="L82" s="28"/>
      <c r="M82" s="30">
        <v>1</v>
      </c>
      <c r="N82" s="31">
        <v>2</v>
      </c>
      <c r="O82" s="28">
        <v>2</v>
      </c>
      <c r="P82" s="30">
        <v>1</v>
      </c>
      <c r="Q82" s="18">
        <f t="shared" si="31"/>
        <v>18</v>
      </c>
      <c r="R82" s="18">
        <v>18</v>
      </c>
      <c r="S82" s="18">
        <f t="shared" si="19"/>
        <v>0</v>
      </c>
    </row>
    <row r="83" spans="1:19" outlineLevel="1" x14ac:dyDescent="0.25">
      <c r="A83" s="25" t="s">
        <v>100</v>
      </c>
      <c r="B83" s="26">
        <v>3</v>
      </c>
      <c r="C83" s="28">
        <v>2</v>
      </c>
      <c r="D83" s="28">
        <v>2</v>
      </c>
      <c r="E83" s="26">
        <v>2</v>
      </c>
      <c r="F83" s="28">
        <v>3</v>
      </c>
      <c r="G83" s="28">
        <v>2</v>
      </c>
      <c r="H83" s="26">
        <v>3</v>
      </c>
      <c r="I83" s="28">
        <v>2</v>
      </c>
      <c r="J83" s="30">
        <v>3</v>
      </c>
      <c r="K83" s="26">
        <v>2</v>
      </c>
      <c r="L83" s="28"/>
      <c r="M83" s="30">
        <v>1</v>
      </c>
      <c r="N83" s="31">
        <v>2</v>
      </c>
      <c r="O83" s="28">
        <v>2</v>
      </c>
      <c r="P83" s="30">
        <v>2</v>
      </c>
      <c r="Q83" s="18">
        <f t="shared" si="31"/>
        <v>31</v>
      </c>
      <c r="R83" s="18">
        <v>19</v>
      </c>
      <c r="S83" s="18">
        <f t="shared" si="19"/>
        <v>-12</v>
      </c>
    </row>
    <row r="84" spans="1:19" ht="29.25" outlineLevel="1" x14ac:dyDescent="0.25">
      <c r="A84" s="19" t="s">
        <v>366</v>
      </c>
      <c r="B84" s="20">
        <f t="shared" ref="B84:P84" si="38">+B85*B86</f>
        <v>4</v>
      </c>
      <c r="C84" s="21">
        <f t="shared" si="38"/>
        <v>0</v>
      </c>
      <c r="D84" s="21">
        <f t="shared" si="38"/>
        <v>0</v>
      </c>
      <c r="E84" s="20">
        <f t="shared" si="38"/>
        <v>0</v>
      </c>
      <c r="F84" s="21">
        <f t="shared" si="38"/>
        <v>0</v>
      </c>
      <c r="G84" s="21">
        <f t="shared" si="38"/>
        <v>0</v>
      </c>
      <c r="H84" s="20">
        <f t="shared" si="38"/>
        <v>0</v>
      </c>
      <c r="I84" s="21">
        <f t="shared" si="38"/>
        <v>0</v>
      </c>
      <c r="J84" s="22">
        <f t="shared" si="38"/>
        <v>0</v>
      </c>
      <c r="K84" s="20">
        <f t="shared" si="38"/>
        <v>0</v>
      </c>
      <c r="L84" s="21">
        <f t="shared" si="38"/>
        <v>0</v>
      </c>
      <c r="M84" s="22">
        <f t="shared" si="38"/>
        <v>0</v>
      </c>
      <c r="N84" s="23">
        <f t="shared" si="38"/>
        <v>4</v>
      </c>
      <c r="O84" s="21">
        <f t="shared" si="38"/>
        <v>4</v>
      </c>
      <c r="P84" s="22">
        <f t="shared" si="38"/>
        <v>6</v>
      </c>
      <c r="Q84" s="18">
        <f t="shared" si="31"/>
        <v>18</v>
      </c>
      <c r="R84" s="18">
        <v>19</v>
      </c>
      <c r="S84" s="18">
        <f t="shared" si="19"/>
        <v>1</v>
      </c>
    </row>
    <row r="85" spans="1:19" outlineLevel="1" x14ac:dyDescent="0.25">
      <c r="A85" s="25" t="s">
        <v>99</v>
      </c>
      <c r="B85" s="26">
        <v>2</v>
      </c>
      <c r="C85" s="28"/>
      <c r="D85" s="28"/>
      <c r="E85" s="26"/>
      <c r="F85" s="28"/>
      <c r="G85" s="28"/>
      <c r="H85" s="26"/>
      <c r="I85" s="28"/>
      <c r="J85" s="30"/>
      <c r="K85" s="26"/>
      <c r="L85" s="28"/>
      <c r="M85" s="30"/>
      <c r="N85" s="31">
        <v>2</v>
      </c>
      <c r="O85" s="28">
        <v>2</v>
      </c>
      <c r="P85" s="30">
        <v>2</v>
      </c>
      <c r="Q85" s="18">
        <f t="shared" si="31"/>
        <v>8</v>
      </c>
      <c r="R85" s="18">
        <v>7</v>
      </c>
      <c r="S85" s="18">
        <f t="shared" si="19"/>
        <v>-1</v>
      </c>
    </row>
    <row r="86" spans="1:19" ht="15.75" outlineLevel="1" thickBot="1" x14ac:dyDescent="0.3">
      <c r="A86" s="33" t="s">
        <v>100</v>
      </c>
      <c r="B86" s="34">
        <v>2</v>
      </c>
      <c r="C86" s="36"/>
      <c r="D86" s="36"/>
      <c r="E86" s="34"/>
      <c r="F86" s="36"/>
      <c r="G86" s="36"/>
      <c r="H86" s="34"/>
      <c r="I86" s="36"/>
      <c r="J86" s="37"/>
      <c r="K86" s="34"/>
      <c r="L86" s="36"/>
      <c r="M86" s="37"/>
      <c r="N86" s="38">
        <v>2</v>
      </c>
      <c r="O86" s="36">
        <v>2</v>
      </c>
      <c r="P86" s="37">
        <v>3</v>
      </c>
      <c r="Q86" s="18">
        <f t="shared" si="31"/>
        <v>9</v>
      </c>
      <c r="R86" s="18">
        <v>16</v>
      </c>
      <c r="S86" s="18">
        <f t="shared" si="19"/>
        <v>7</v>
      </c>
    </row>
    <row r="87" spans="1:19" x14ac:dyDescent="0.25">
      <c r="B87" s="18">
        <f t="shared" ref="B87:P87" si="39">+SUM(B71,B61,B48,B38,B28,B15,B5)</f>
        <v>98</v>
      </c>
      <c r="C87" s="18">
        <f t="shared" si="39"/>
        <v>47</v>
      </c>
      <c r="D87" s="18">
        <f t="shared" si="39"/>
        <v>52</v>
      </c>
      <c r="E87" s="18">
        <f t="shared" si="39"/>
        <v>31</v>
      </c>
      <c r="F87" s="18">
        <f t="shared" si="39"/>
        <v>57</v>
      </c>
      <c r="G87" s="18">
        <f t="shared" si="39"/>
        <v>30</v>
      </c>
      <c r="H87" s="18">
        <f t="shared" si="39"/>
        <v>28</v>
      </c>
      <c r="I87" s="18">
        <f t="shared" si="39"/>
        <v>36</v>
      </c>
      <c r="J87" s="18">
        <f t="shared" si="39"/>
        <v>32</v>
      </c>
      <c r="K87" s="18">
        <f t="shared" si="39"/>
        <v>44</v>
      </c>
      <c r="L87" s="18">
        <f t="shared" si="39"/>
        <v>25</v>
      </c>
      <c r="M87" s="18">
        <f t="shared" si="39"/>
        <v>32</v>
      </c>
      <c r="N87" s="18">
        <f t="shared" si="39"/>
        <v>48</v>
      </c>
      <c r="O87" s="18">
        <f t="shared" si="39"/>
        <v>51</v>
      </c>
      <c r="P87" s="18">
        <f t="shared" si="39"/>
        <v>69</v>
      </c>
      <c r="S87" s="18">
        <f t="shared" si="19"/>
        <v>0</v>
      </c>
    </row>
    <row r="88" spans="1:19" x14ac:dyDescent="0.2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1:19" x14ac:dyDescent="0.25">
      <c r="A89" s="53"/>
    </row>
    <row r="90" spans="1:19" ht="15.75" customHeight="1" thickBot="1" x14ac:dyDescent="0.3">
      <c r="A90" s="3" t="s">
        <v>101</v>
      </c>
      <c r="Q90" s="116"/>
      <c r="R90" s="116"/>
      <c r="S90" s="54"/>
    </row>
    <row r="91" spans="1:19" x14ac:dyDescent="0.25">
      <c r="A91" s="55" t="s">
        <v>324</v>
      </c>
      <c r="B91" s="17">
        <f t="shared" ref="B91:P91" si="40">IF(B5=0,"",B5)</f>
        <v>18</v>
      </c>
      <c r="C91" s="17">
        <f t="shared" si="40"/>
        <v>9</v>
      </c>
      <c r="D91" s="17">
        <f t="shared" si="40"/>
        <v>10</v>
      </c>
      <c r="E91" s="17">
        <f t="shared" si="40"/>
        <v>1</v>
      </c>
      <c r="F91" s="17">
        <f t="shared" si="40"/>
        <v>6</v>
      </c>
      <c r="G91" s="17">
        <f t="shared" si="40"/>
        <v>5</v>
      </c>
      <c r="H91" s="17">
        <f t="shared" si="40"/>
        <v>3</v>
      </c>
      <c r="I91" s="17">
        <f t="shared" si="40"/>
        <v>3</v>
      </c>
      <c r="J91" s="17">
        <f t="shared" si="40"/>
        <v>3</v>
      </c>
      <c r="K91" s="17">
        <f t="shared" si="40"/>
        <v>4</v>
      </c>
      <c r="L91" s="17">
        <f t="shared" si="40"/>
        <v>2</v>
      </c>
      <c r="M91" s="17">
        <f t="shared" si="40"/>
        <v>5</v>
      </c>
      <c r="N91" s="17">
        <f t="shared" si="40"/>
        <v>3</v>
      </c>
      <c r="O91" s="17">
        <f t="shared" si="40"/>
        <v>3</v>
      </c>
      <c r="P91" s="110">
        <f t="shared" si="40"/>
        <v>9</v>
      </c>
      <c r="Q91" s="56"/>
      <c r="R91" s="57"/>
    </row>
    <row r="92" spans="1:19" x14ac:dyDescent="0.25">
      <c r="A92" s="58" t="s">
        <v>325</v>
      </c>
      <c r="B92" s="111">
        <f t="shared" ref="B92:P92" si="41">IF(B15=0,"",B15)</f>
        <v>19</v>
      </c>
      <c r="C92" s="111">
        <f t="shared" si="41"/>
        <v>3</v>
      </c>
      <c r="D92" s="111">
        <f t="shared" si="41"/>
        <v>6</v>
      </c>
      <c r="E92" s="111">
        <f t="shared" si="41"/>
        <v>20</v>
      </c>
      <c r="F92" s="111">
        <f t="shared" si="41"/>
        <v>10</v>
      </c>
      <c r="G92" s="111">
        <f t="shared" si="41"/>
        <v>10</v>
      </c>
      <c r="H92" s="111">
        <f t="shared" si="41"/>
        <v>1</v>
      </c>
      <c r="I92" s="111">
        <f t="shared" si="41"/>
        <v>4</v>
      </c>
      <c r="J92" s="111">
        <f t="shared" si="41"/>
        <v>4</v>
      </c>
      <c r="K92" s="111">
        <f t="shared" si="41"/>
        <v>5</v>
      </c>
      <c r="L92" s="111">
        <f t="shared" si="41"/>
        <v>2</v>
      </c>
      <c r="M92" s="111">
        <f t="shared" si="41"/>
        <v>3</v>
      </c>
      <c r="N92" s="111">
        <f t="shared" si="41"/>
        <v>3</v>
      </c>
      <c r="O92" s="111">
        <f t="shared" si="41"/>
        <v>3</v>
      </c>
      <c r="P92" s="112">
        <f t="shared" si="41"/>
        <v>16</v>
      </c>
      <c r="Q92" s="56"/>
      <c r="R92" s="57"/>
    </row>
    <row r="93" spans="1:19" x14ac:dyDescent="0.25">
      <c r="A93" s="58" t="s">
        <v>326</v>
      </c>
      <c r="B93" s="111">
        <f t="shared" ref="B93:P93" si="42">IF(B28=0,"",B28)</f>
        <v>18</v>
      </c>
      <c r="C93" s="111">
        <f t="shared" si="42"/>
        <v>10</v>
      </c>
      <c r="D93" s="111">
        <f t="shared" si="42"/>
        <v>16</v>
      </c>
      <c r="E93" s="111">
        <f t="shared" si="42"/>
        <v>1</v>
      </c>
      <c r="F93" s="111">
        <f t="shared" si="42"/>
        <v>12</v>
      </c>
      <c r="G93" s="111">
        <f t="shared" si="42"/>
        <v>4</v>
      </c>
      <c r="H93" s="111">
        <f t="shared" si="42"/>
        <v>1</v>
      </c>
      <c r="I93" s="111">
        <f t="shared" si="42"/>
        <v>2</v>
      </c>
      <c r="J93" s="111">
        <f t="shared" si="42"/>
        <v>6</v>
      </c>
      <c r="K93" s="111">
        <f t="shared" si="42"/>
        <v>2</v>
      </c>
      <c r="L93" s="111" t="str">
        <f t="shared" si="42"/>
        <v/>
      </c>
      <c r="M93" s="111">
        <f t="shared" si="42"/>
        <v>5</v>
      </c>
      <c r="N93" s="111">
        <f t="shared" si="42"/>
        <v>2</v>
      </c>
      <c r="O93" s="111">
        <f t="shared" si="42"/>
        <v>2</v>
      </c>
      <c r="P93" s="112">
        <f t="shared" si="42"/>
        <v>3</v>
      </c>
      <c r="Q93" s="56"/>
      <c r="R93" s="57"/>
    </row>
    <row r="94" spans="1:19" x14ac:dyDescent="0.25">
      <c r="A94" s="58" t="s">
        <v>327</v>
      </c>
      <c r="B94" s="111">
        <f t="shared" ref="B94:P94" si="43">IF(B38=0,"",B38)</f>
        <v>8</v>
      </c>
      <c r="C94" s="111">
        <f t="shared" si="43"/>
        <v>14</v>
      </c>
      <c r="D94" s="111">
        <f t="shared" si="43"/>
        <v>7</v>
      </c>
      <c r="E94" s="111">
        <f t="shared" si="43"/>
        <v>1</v>
      </c>
      <c r="F94" s="111">
        <f t="shared" si="43"/>
        <v>8</v>
      </c>
      <c r="G94" s="111" t="str">
        <f t="shared" si="43"/>
        <v/>
      </c>
      <c r="H94" s="111" t="str">
        <f t="shared" si="43"/>
        <v/>
      </c>
      <c r="I94" s="111" t="str">
        <f t="shared" si="43"/>
        <v/>
      </c>
      <c r="J94" s="111">
        <f t="shared" si="43"/>
        <v>1</v>
      </c>
      <c r="K94" s="111">
        <f t="shared" si="43"/>
        <v>8</v>
      </c>
      <c r="L94" s="111">
        <f t="shared" si="43"/>
        <v>2</v>
      </c>
      <c r="M94" s="111">
        <f t="shared" si="43"/>
        <v>11</v>
      </c>
      <c r="N94" s="111">
        <f t="shared" si="43"/>
        <v>2</v>
      </c>
      <c r="O94" s="111">
        <f t="shared" si="43"/>
        <v>3</v>
      </c>
      <c r="P94" s="112">
        <f t="shared" si="43"/>
        <v>9</v>
      </c>
      <c r="Q94" s="56"/>
      <c r="R94" s="57"/>
    </row>
    <row r="95" spans="1:19" x14ac:dyDescent="0.25">
      <c r="A95" s="58" t="s">
        <v>328</v>
      </c>
      <c r="B95" s="111">
        <f t="shared" ref="B95:P95" si="44">IF(B48=0,"",B48)</f>
        <v>10</v>
      </c>
      <c r="C95" s="111">
        <f t="shared" si="44"/>
        <v>1</v>
      </c>
      <c r="D95" s="111">
        <f t="shared" si="44"/>
        <v>3</v>
      </c>
      <c r="E95" s="111">
        <f t="shared" si="44"/>
        <v>2</v>
      </c>
      <c r="F95" s="111">
        <f t="shared" si="44"/>
        <v>6</v>
      </c>
      <c r="G95" s="111">
        <f t="shared" si="44"/>
        <v>4</v>
      </c>
      <c r="H95" s="111">
        <f t="shared" si="44"/>
        <v>14</v>
      </c>
      <c r="I95" s="111">
        <f t="shared" si="44"/>
        <v>22</v>
      </c>
      <c r="J95" s="111">
        <f t="shared" si="44"/>
        <v>11</v>
      </c>
      <c r="K95" s="111">
        <f t="shared" si="44"/>
        <v>6</v>
      </c>
      <c r="L95" s="111">
        <f t="shared" si="44"/>
        <v>6</v>
      </c>
      <c r="M95" s="111">
        <f t="shared" si="44"/>
        <v>1</v>
      </c>
      <c r="N95" s="111">
        <f t="shared" si="44"/>
        <v>7</v>
      </c>
      <c r="O95" s="111">
        <f t="shared" si="44"/>
        <v>13</v>
      </c>
      <c r="P95" s="112">
        <f t="shared" si="44"/>
        <v>8</v>
      </c>
      <c r="Q95" s="56"/>
      <c r="R95" s="57"/>
    </row>
    <row r="96" spans="1:19" x14ac:dyDescent="0.25">
      <c r="A96" s="58" t="s">
        <v>329</v>
      </c>
      <c r="B96" s="111">
        <f t="shared" ref="B96:P96" si="45">IF(B61=0,"",B61)</f>
        <v>6</v>
      </c>
      <c r="C96" s="111">
        <f t="shared" si="45"/>
        <v>6</v>
      </c>
      <c r="D96" s="111">
        <f t="shared" si="45"/>
        <v>4</v>
      </c>
      <c r="E96" s="111" t="str">
        <f t="shared" si="45"/>
        <v/>
      </c>
      <c r="F96" s="111">
        <f t="shared" si="45"/>
        <v>2</v>
      </c>
      <c r="G96" s="111">
        <f t="shared" si="45"/>
        <v>1</v>
      </c>
      <c r="H96" s="111">
        <f t="shared" si="45"/>
        <v>5</v>
      </c>
      <c r="I96" s="111">
        <f t="shared" si="45"/>
        <v>1</v>
      </c>
      <c r="J96" s="111">
        <f t="shared" si="45"/>
        <v>4</v>
      </c>
      <c r="K96" s="111">
        <f t="shared" si="45"/>
        <v>13</v>
      </c>
      <c r="L96" s="111">
        <f t="shared" si="45"/>
        <v>12</v>
      </c>
      <c r="M96" s="111">
        <f t="shared" si="45"/>
        <v>6</v>
      </c>
      <c r="N96" s="111">
        <f t="shared" si="45"/>
        <v>10</v>
      </c>
      <c r="O96" s="111">
        <f t="shared" si="45"/>
        <v>6</v>
      </c>
      <c r="P96" s="112">
        <f t="shared" si="45"/>
        <v>6</v>
      </c>
      <c r="Q96" s="56"/>
      <c r="R96" s="57"/>
    </row>
    <row r="97" spans="1:34" ht="15.75" thickBot="1" x14ac:dyDescent="0.3">
      <c r="A97" s="59" t="s">
        <v>330</v>
      </c>
      <c r="B97" s="113">
        <f t="shared" ref="B97:P97" si="46">IF(B71=0,"",B71)</f>
        <v>19</v>
      </c>
      <c r="C97" s="113">
        <f t="shared" si="46"/>
        <v>4</v>
      </c>
      <c r="D97" s="113">
        <f t="shared" si="46"/>
        <v>6</v>
      </c>
      <c r="E97" s="113">
        <f t="shared" si="46"/>
        <v>6</v>
      </c>
      <c r="F97" s="113">
        <f t="shared" si="46"/>
        <v>13</v>
      </c>
      <c r="G97" s="113">
        <f t="shared" si="46"/>
        <v>6</v>
      </c>
      <c r="H97" s="113">
        <f t="shared" si="46"/>
        <v>4</v>
      </c>
      <c r="I97" s="113">
        <f t="shared" si="46"/>
        <v>4</v>
      </c>
      <c r="J97" s="113">
        <f t="shared" si="46"/>
        <v>3</v>
      </c>
      <c r="K97" s="113">
        <f t="shared" si="46"/>
        <v>6</v>
      </c>
      <c r="L97" s="113">
        <f t="shared" si="46"/>
        <v>1</v>
      </c>
      <c r="M97" s="113">
        <f t="shared" si="46"/>
        <v>1</v>
      </c>
      <c r="N97" s="113">
        <f t="shared" si="46"/>
        <v>21</v>
      </c>
      <c r="O97" s="113">
        <f t="shared" si="46"/>
        <v>21</v>
      </c>
      <c r="P97" s="114">
        <f t="shared" si="46"/>
        <v>18</v>
      </c>
      <c r="Q97" s="56"/>
      <c r="R97" s="57"/>
    </row>
    <row r="98" spans="1:34" x14ac:dyDescent="0.25">
      <c r="Q98" s="60"/>
      <c r="R98" s="61"/>
      <c r="T98" s="62" t="s">
        <v>367</v>
      </c>
      <c r="U98" s="63"/>
      <c r="V98" s="61"/>
      <c r="W98" s="61"/>
    </row>
    <row r="99" spans="1:34" ht="15.75" thickBot="1" x14ac:dyDescent="0.3">
      <c r="T99" s="64" t="s">
        <v>368</v>
      </c>
      <c r="U99" s="65"/>
      <c r="V99" s="66" t="s">
        <v>369</v>
      </c>
      <c r="W99" s="66" t="s">
        <v>370</v>
      </c>
    </row>
    <row r="100" spans="1:34" x14ac:dyDescent="0.25">
      <c r="S100" s="55" t="s">
        <v>324</v>
      </c>
      <c r="T100" s="67">
        <f>((SUM(B130:D130)^$B$105)*(SUM(E130:G130)^$E$105)*(SUM(H130:J130)^$H$105)*(SUM(K130:M130)^$K$105)*(SUM(N130:P130)^$N$105))</f>
        <v>4.6629125330345431</v>
      </c>
      <c r="U100" s="68">
        <f>((SUM(B130:D130)^$B$105)*(SUM(E130:G130)^$E$105)*(SUM(H130:J130)^$H$105)*(SUM(K130:M130)^$K$105)*(SUM(N130:P130)^$N$105))*10/$T$107</f>
        <v>8.434442880894002</v>
      </c>
      <c r="V100" s="69">
        <f t="shared" ref="V100:V106" si="47">+U100/MAX($U$100:$U$106)*100</f>
        <v>61.877931387535455</v>
      </c>
      <c r="W100" s="65">
        <f t="shared" ref="W100:W106" si="48">+RANK(V100,$V$100:$V$106)</f>
        <v>7</v>
      </c>
    </row>
    <row r="101" spans="1:34" x14ac:dyDescent="0.25">
      <c r="S101" s="58" t="s">
        <v>325</v>
      </c>
      <c r="T101" s="67">
        <f t="shared" ref="T101:T106" si="49">((SUM(B131:D131)^$B$105)*(SUM(E131:G131)^$E$105)*(SUM(H131:J131)^$H$105)*(SUM(K131:M131)^$K$105)*(SUM(N131:P131)^$N$105))</f>
        <v>6.1030899318891372</v>
      </c>
      <c r="U101" s="68">
        <f t="shared" ref="U101:U106" si="50">((SUM(B131:D131)^$B$105)*(SUM(E131:G131)^$E$105)*(SUM(H131:J131)^$H$105)*(SUM(K131:M131)^$K$105)*(SUM(N131:P131)^$N$105))*10/$T$107</f>
        <v>11.039487243818916</v>
      </c>
      <c r="V101" s="69">
        <f t="shared" si="47"/>
        <v>80.989419677496826</v>
      </c>
      <c r="W101" s="65">
        <f t="shared" si="48"/>
        <v>2</v>
      </c>
    </row>
    <row r="102" spans="1:34" ht="15.75" thickBot="1" x14ac:dyDescent="0.3">
      <c r="A102" s="70" t="s">
        <v>371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S102" s="58" t="s">
        <v>326</v>
      </c>
      <c r="T102" s="67">
        <f t="shared" si="49"/>
        <v>4.7369245539204199</v>
      </c>
      <c r="U102" s="68">
        <f t="shared" si="50"/>
        <v>8.5683184700754289</v>
      </c>
      <c r="V102" s="69">
        <f t="shared" si="47"/>
        <v>62.860088079899725</v>
      </c>
      <c r="W102" s="65">
        <f t="shared" si="48"/>
        <v>5</v>
      </c>
    </row>
    <row r="103" spans="1:34" x14ac:dyDescent="0.25">
      <c r="A103" s="55" t="s">
        <v>372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S103" s="58" t="s">
        <v>327</v>
      </c>
      <c r="T103" s="67">
        <f t="shared" si="49"/>
        <v>5.6043196313859545</v>
      </c>
      <c r="U103" s="68">
        <f t="shared" si="50"/>
        <v>10.137293694084308</v>
      </c>
      <c r="V103" s="69">
        <f t="shared" si="47"/>
        <v>74.370622045324367</v>
      </c>
      <c r="W103" s="65">
        <f t="shared" si="48"/>
        <v>3</v>
      </c>
    </row>
    <row r="104" spans="1:34" ht="15.75" thickBot="1" x14ac:dyDescent="0.3">
      <c r="A104" s="73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R104" s="75"/>
      <c r="S104" s="58" t="s">
        <v>328</v>
      </c>
      <c r="T104" s="67">
        <f t="shared" si="49"/>
        <v>5.3886483951899464</v>
      </c>
      <c r="U104" s="68">
        <f t="shared" si="50"/>
        <v>9.7471798521754582</v>
      </c>
      <c r="V104" s="69">
        <f t="shared" si="47"/>
        <v>71.508614692397103</v>
      </c>
      <c r="W104" s="65">
        <f t="shared" si="48"/>
        <v>4</v>
      </c>
    </row>
    <row r="105" spans="1:34" ht="15.75" thickBot="1" x14ac:dyDescent="0.3">
      <c r="A105" s="73" t="s">
        <v>368</v>
      </c>
      <c r="B105" s="76">
        <v>0.23661190622200035</v>
      </c>
      <c r="C105" s="77"/>
      <c r="D105" s="78"/>
      <c r="E105" s="76">
        <v>0.19836512455485553</v>
      </c>
      <c r="F105" s="77"/>
      <c r="G105" s="77"/>
      <c r="H105" s="76">
        <v>0.13554553409059678</v>
      </c>
      <c r="I105" s="77"/>
      <c r="J105" s="78"/>
      <c r="K105" s="76">
        <v>0.25355419225961578</v>
      </c>
      <c r="L105" s="77"/>
      <c r="M105" s="78"/>
      <c r="N105" s="76">
        <v>0.1759232428729316</v>
      </c>
      <c r="O105" s="77"/>
      <c r="P105" s="78"/>
      <c r="Q105" s="79"/>
      <c r="R105" s="75"/>
      <c r="S105" s="58" t="s">
        <v>329</v>
      </c>
      <c r="T105" s="67">
        <f t="shared" si="49"/>
        <v>4.6673672832286384</v>
      </c>
      <c r="U105" s="68">
        <f t="shared" si="50"/>
        <v>8.4425007922947746</v>
      </c>
      <c r="V105" s="69">
        <f t="shared" si="47"/>
        <v>61.937046956379163</v>
      </c>
      <c r="W105" s="65">
        <f t="shared" si="48"/>
        <v>6</v>
      </c>
    </row>
    <row r="106" spans="1:34" ht="15.75" thickBot="1" x14ac:dyDescent="0.3">
      <c r="C106" s="79"/>
      <c r="R106" s="75"/>
      <c r="S106" s="59" t="s">
        <v>330</v>
      </c>
      <c r="T106" s="67">
        <f t="shared" si="49"/>
        <v>7.5356632461275677</v>
      </c>
      <c r="U106" s="68">
        <f t="shared" si="50"/>
        <v>13.630777066657107</v>
      </c>
      <c r="V106" s="69">
        <f t="shared" si="47"/>
        <v>100</v>
      </c>
      <c r="W106" s="65">
        <f t="shared" si="48"/>
        <v>1</v>
      </c>
    </row>
    <row r="107" spans="1:34" ht="15.75" thickBot="1" x14ac:dyDescent="0.3">
      <c r="A107" s="70" t="s">
        <v>371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R107" s="75"/>
      <c r="T107" s="80">
        <f>+AVERAGE(T100:T106)</f>
        <v>5.5284179392537443</v>
      </c>
      <c r="U107" s="80">
        <f>+AVERAGE(U100:U106)</f>
        <v>9.9999999999999982</v>
      </c>
      <c r="V107" s="81"/>
      <c r="W107" s="82"/>
    </row>
    <row r="108" spans="1:34" x14ac:dyDescent="0.25">
      <c r="A108" s="55" t="s">
        <v>373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R108" s="75"/>
      <c r="S108" s="83"/>
    </row>
    <row r="109" spans="1:34" ht="15.75" thickBot="1" x14ac:dyDescent="0.3">
      <c r="A109" s="73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R109" s="75"/>
      <c r="S109" s="84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</row>
    <row r="110" spans="1:34" x14ac:dyDescent="0.25">
      <c r="A110" s="73" t="s">
        <v>368</v>
      </c>
      <c r="B110" s="76">
        <v>0.37479167482389458</v>
      </c>
      <c r="C110" s="76">
        <v>0.26877190166838139</v>
      </c>
      <c r="D110" s="76">
        <v>0.35643642350772398</v>
      </c>
      <c r="E110" s="76">
        <v>0.30565609475944655</v>
      </c>
      <c r="F110" s="76">
        <v>0.39843770299734693</v>
      </c>
      <c r="G110" s="76">
        <v>0.29590620224320663</v>
      </c>
      <c r="H110" s="76">
        <v>0.33860452943638902</v>
      </c>
      <c r="I110" s="76">
        <v>0.32080394379652555</v>
      </c>
      <c r="J110" s="76">
        <v>0.34059152676708543</v>
      </c>
      <c r="K110" s="76">
        <v>0.43899205952907761</v>
      </c>
      <c r="L110" s="76">
        <v>0.23982614549388764</v>
      </c>
      <c r="M110" s="76">
        <v>0.32118179497703475</v>
      </c>
      <c r="N110" s="76">
        <v>0.30640045075920869</v>
      </c>
      <c r="O110" s="76">
        <v>0.3541801955025638</v>
      </c>
      <c r="P110" s="76">
        <v>0.33941935373822757</v>
      </c>
      <c r="Q110" s="44"/>
      <c r="R110" s="75"/>
      <c r="S110" s="83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</row>
    <row r="111" spans="1:34" x14ac:dyDescent="0.25">
      <c r="R111" s="75"/>
      <c r="S111" s="75"/>
    </row>
    <row r="113" spans="1:24" x14ac:dyDescent="0.25">
      <c r="A113" s="85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S113" s="86"/>
      <c r="T113" s="44"/>
      <c r="U113" s="87"/>
      <c r="V113" s="87"/>
      <c r="W113" s="88" t="s">
        <v>374</v>
      </c>
    </row>
    <row r="114" spans="1:24" x14ac:dyDescent="0.25">
      <c r="A114" s="89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V114" s="44"/>
      <c r="W114" s="44"/>
    </row>
    <row r="115" spans="1:24" ht="15.75" thickBot="1" x14ac:dyDescent="0.3">
      <c r="A115" s="90" t="s">
        <v>375</v>
      </c>
      <c r="S115" s="44"/>
      <c r="T115" s="44"/>
      <c r="U115" s="44"/>
      <c r="V115" s="44"/>
      <c r="W115" s="44"/>
    </row>
    <row r="116" spans="1:24" x14ac:dyDescent="0.25">
      <c r="A116" s="55" t="s">
        <v>324</v>
      </c>
      <c r="B116" s="91">
        <f t="shared" ref="B116:P122" si="51">IF(B91="","",B91*$X116)</f>
        <v>15.958358346488085</v>
      </c>
      <c r="C116" s="91">
        <f t="shared" si="51"/>
        <v>7.9791791732440425</v>
      </c>
      <c r="D116" s="91">
        <f t="shared" si="51"/>
        <v>8.8657546369378242</v>
      </c>
      <c r="E116" s="91">
        <f t="shared" si="51"/>
        <v>0.88657546369378248</v>
      </c>
      <c r="F116" s="91">
        <f t="shared" si="51"/>
        <v>5.3194527821626947</v>
      </c>
      <c r="G116" s="91">
        <f t="shared" si="51"/>
        <v>4.4328773184689121</v>
      </c>
      <c r="H116" s="91">
        <f t="shared" si="51"/>
        <v>2.6597263910813473</v>
      </c>
      <c r="I116" s="91">
        <f t="shared" si="51"/>
        <v>2.6597263910813473</v>
      </c>
      <c r="J116" s="91">
        <f t="shared" si="51"/>
        <v>2.6597263910813473</v>
      </c>
      <c r="K116" s="91">
        <f t="shared" si="51"/>
        <v>3.5463018547751299</v>
      </c>
      <c r="L116" s="91">
        <f t="shared" si="51"/>
        <v>1.773150927387565</v>
      </c>
      <c r="M116" s="91">
        <f t="shared" si="51"/>
        <v>4.4328773184689121</v>
      </c>
      <c r="N116" s="91">
        <f t="shared" si="51"/>
        <v>2.6597263910813473</v>
      </c>
      <c r="O116" s="91">
        <f t="shared" si="51"/>
        <v>2.6597263910813473</v>
      </c>
      <c r="P116" s="92">
        <f t="shared" si="51"/>
        <v>7.9791791732440425</v>
      </c>
      <c r="S116" s="93" t="s">
        <v>376</v>
      </c>
      <c r="T116" s="94">
        <f t="shared" ref="T116:T122" si="52">((SUM(B91:D91)^$B$105)*(SUM(E91:G91)^$E$105)*(SUM(H91:J91)^$H$105)*(SUM(K91:M91)^$K$105)*(SUM(N91:P91)^$N$105))</f>
        <v>15.325748750316688</v>
      </c>
      <c r="V116" s="63"/>
      <c r="W116" s="61">
        <v>4.8607202866755435</v>
      </c>
      <c r="X116" s="95">
        <f>+$W$123/W116</f>
        <v>0.88657546369378248</v>
      </c>
    </row>
    <row r="117" spans="1:24" x14ac:dyDescent="0.25">
      <c r="A117" s="58" t="s">
        <v>325</v>
      </c>
      <c r="B117" s="96">
        <f t="shared" si="51"/>
        <v>17.621922527711824</v>
      </c>
      <c r="C117" s="96">
        <f t="shared" si="51"/>
        <v>2.782408820165025</v>
      </c>
      <c r="D117" s="96">
        <f t="shared" si="51"/>
        <v>5.56481764033005</v>
      </c>
      <c r="E117" s="96">
        <f t="shared" si="51"/>
        <v>18.5493921344335</v>
      </c>
      <c r="F117" s="96">
        <f t="shared" si="51"/>
        <v>9.27469606721675</v>
      </c>
      <c r="G117" s="96">
        <f t="shared" si="51"/>
        <v>9.27469606721675</v>
      </c>
      <c r="H117" s="96">
        <f t="shared" si="51"/>
        <v>0.927469606721675</v>
      </c>
      <c r="I117" s="96">
        <f t="shared" si="51"/>
        <v>3.7098784268867</v>
      </c>
      <c r="J117" s="96">
        <f t="shared" si="51"/>
        <v>3.7098784268867</v>
      </c>
      <c r="K117" s="96">
        <f t="shared" si="51"/>
        <v>4.637348033608375</v>
      </c>
      <c r="L117" s="96">
        <f t="shared" si="51"/>
        <v>1.85493921344335</v>
      </c>
      <c r="M117" s="96">
        <f t="shared" si="51"/>
        <v>2.782408820165025</v>
      </c>
      <c r="N117" s="96">
        <f t="shared" si="51"/>
        <v>2.782408820165025</v>
      </c>
      <c r="O117" s="96">
        <f t="shared" si="51"/>
        <v>2.782408820165025</v>
      </c>
      <c r="P117" s="97">
        <f t="shared" si="51"/>
        <v>14.8395137075468</v>
      </c>
      <c r="S117" s="93" t="s">
        <v>377</v>
      </c>
      <c r="T117" s="94">
        <f t="shared" si="52"/>
        <v>19.02253992554116</v>
      </c>
      <c r="V117" s="63"/>
      <c r="W117" s="61">
        <v>4.6464006052743407</v>
      </c>
      <c r="X117" s="95">
        <f t="shared" ref="X117:X122" si="53">+$W$123/W117</f>
        <v>0.927469606721675</v>
      </c>
    </row>
    <row r="118" spans="1:24" x14ac:dyDescent="0.25">
      <c r="A118" s="58" t="s">
        <v>326</v>
      </c>
      <c r="B118" s="96">
        <f t="shared" si="51"/>
        <v>18.329138811454353</v>
      </c>
      <c r="C118" s="96">
        <f t="shared" si="51"/>
        <v>10.182854895252419</v>
      </c>
      <c r="D118" s="96">
        <f t="shared" si="51"/>
        <v>16.292567832403869</v>
      </c>
      <c r="E118" s="96">
        <f t="shared" si="51"/>
        <v>1.0182854895252418</v>
      </c>
      <c r="F118" s="96">
        <f t="shared" si="51"/>
        <v>12.219425874302901</v>
      </c>
      <c r="G118" s="96">
        <f t="shared" si="51"/>
        <v>4.0731419581009671</v>
      </c>
      <c r="H118" s="96">
        <f t="shared" si="51"/>
        <v>1.0182854895252418</v>
      </c>
      <c r="I118" s="96">
        <f t="shared" si="51"/>
        <v>2.0365709790504836</v>
      </c>
      <c r="J118" s="96">
        <f t="shared" si="51"/>
        <v>6.1097129371514507</v>
      </c>
      <c r="K118" s="96">
        <f t="shared" si="51"/>
        <v>2.0365709790504836</v>
      </c>
      <c r="L118" s="96" t="str">
        <f t="shared" si="51"/>
        <v/>
      </c>
      <c r="M118" s="96">
        <f t="shared" si="51"/>
        <v>5.0914274476262094</v>
      </c>
      <c r="N118" s="96">
        <f t="shared" si="51"/>
        <v>2.0365709790504836</v>
      </c>
      <c r="O118" s="96">
        <f t="shared" si="51"/>
        <v>2.0365709790504836</v>
      </c>
      <c r="P118" s="97">
        <f t="shared" si="51"/>
        <v>3.0548564685757253</v>
      </c>
      <c r="S118" s="93" t="s">
        <v>378</v>
      </c>
      <c r="T118" s="94">
        <f t="shared" si="52"/>
        <v>13.342354435611449</v>
      </c>
      <c r="V118" s="63"/>
      <c r="W118" s="61">
        <v>4.2320109501455505</v>
      </c>
      <c r="X118" s="95">
        <f t="shared" si="53"/>
        <v>1.0182854895252418</v>
      </c>
    </row>
    <row r="119" spans="1:24" x14ac:dyDescent="0.25">
      <c r="A119" s="58" t="s">
        <v>327</v>
      </c>
      <c r="B119" s="96">
        <f t="shared" si="51"/>
        <v>10.905109030556559</v>
      </c>
      <c r="C119" s="96">
        <f t="shared" si="51"/>
        <v>19.083940803473979</v>
      </c>
      <c r="D119" s="96">
        <f t="shared" si="51"/>
        <v>9.5419704017369895</v>
      </c>
      <c r="E119" s="96">
        <f t="shared" si="51"/>
        <v>1.3631386288195699</v>
      </c>
      <c r="F119" s="96">
        <f t="shared" si="51"/>
        <v>10.905109030556559</v>
      </c>
      <c r="G119" s="96" t="str">
        <f t="shared" si="51"/>
        <v/>
      </c>
      <c r="H119" s="96" t="str">
        <f t="shared" si="51"/>
        <v/>
      </c>
      <c r="I119" s="96" t="str">
        <f t="shared" si="51"/>
        <v/>
      </c>
      <c r="J119" s="96">
        <f t="shared" si="51"/>
        <v>1.3631386288195699</v>
      </c>
      <c r="K119" s="96">
        <f t="shared" si="51"/>
        <v>10.905109030556559</v>
      </c>
      <c r="L119" s="96">
        <f t="shared" si="51"/>
        <v>2.7262772576391399</v>
      </c>
      <c r="M119" s="96">
        <f t="shared" si="51"/>
        <v>14.994524917015269</v>
      </c>
      <c r="N119" s="96">
        <f t="shared" si="51"/>
        <v>2.7262772576391399</v>
      </c>
      <c r="O119" s="96">
        <f t="shared" si="51"/>
        <v>4.0894158864587098</v>
      </c>
      <c r="P119" s="97">
        <f t="shared" si="51"/>
        <v>12.268247659376129</v>
      </c>
      <c r="S119" s="93" t="s">
        <v>379</v>
      </c>
      <c r="T119" s="94">
        <f t="shared" si="52"/>
        <v>11.808480540038415</v>
      </c>
      <c r="V119" s="63"/>
      <c r="W119" s="61">
        <v>3.1613771709902538</v>
      </c>
      <c r="X119" s="95">
        <f t="shared" si="53"/>
        <v>1.3631386288195699</v>
      </c>
    </row>
    <row r="120" spans="1:24" x14ac:dyDescent="0.25">
      <c r="A120" s="58" t="s">
        <v>328</v>
      </c>
      <c r="B120" s="96">
        <f t="shared" si="51"/>
        <v>8.8059177473715575</v>
      </c>
      <c r="C120" s="96">
        <f t="shared" si="51"/>
        <v>0.88059177473715577</v>
      </c>
      <c r="D120" s="96">
        <f t="shared" si="51"/>
        <v>2.6417753242114674</v>
      </c>
      <c r="E120" s="96">
        <f t="shared" si="51"/>
        <v>1.7611835494743115</v>
      </c>
      <c r="F120" s="96">
        <f t="shared" si="51"/>
        <v>5.2835506484229349</v>
      </c>
      <c r="G120" s="96">
        <f t="shared" si="51"/>
        <v>3.5223670989486231</v>
      </c>
      <c r="H120" s="96">
        <f t="shared" si="51"/>
        <v>12.32828484632018</v>
      </c>
      <c r="I120" s="96">
        <f t="shared" si="51"/>
        <v>19.373019044217425</v>
      </c>
      <c r="J120" s="96">
        <f t="shared" si="51"/>
        <v>9.6865095221087127</v>
      </c>
      <c r="K120" s="96">
        <f t="shared" si="51"/>
        <v>5.2835506484229349</v>
      </c>
      <c r="L120" s="96">
        <f t="shared" si="51"/>
        <v>5.2835506484229349</v>
      </c>
      <c r="M120" s="96">
        <f t="shared" si="51"/>
        <v>0.88059177473715577</v>
      </c>
      <c r="N120" s="96">
        <f t="shared" si="51"/>
        <v>6.1641424231600901</v>
      </c>
      <c r="O120" s="96">
        <f t="shared" si="51"/>
        <v>11.447693071583025</v>
      </c>
      <c r="P120" s="97">
        <f t="shared" si="51"/>
        <v>7.0447341978972462</v>
      </c>
      <c r="S120" s="93" t="s">
        <v>380</v>
      </c>
      <c r="T120" s="94">
        <f t="shared" si="52"/>
        <v>17.739386640623263</v>
      </c>
      <c r="V120" s="63"/>
      <c r="W120" s="61">
        <v>4.8937492555292597</v>
      </c>
      <c r="X120" s="95">
        <f t="shared" si="53"/>
        <v>0.88059177473715577</v>
      </c>
    </row>
    <row r="121" spans="1:24" x14ac:dyDescent="0.25">
      <c r="A121" s="58" t="s">
        <v>329</v>
      </c>
      <c r="B121" s="96">
        <f t="shared" si="51"/>
        <v>6.1190460362961261</v>
      </c>
      <c r="C121" s="96">
        <f t="shared" si="51"/>
        <v>6.1190460362961261</v>
      </c>
      <c r="D121" s="96">
        <f t="shared" si="51"/>
        <v>4.0793640241974174</v>
      </c>
      <c r="E121" s="96" t="str">
        <f t="shared" si="51"/>
        <v/>
      </c>
      <c r="F121" s="96">
        <f t="shared" si="51"/>
        <v>2.0396820120987087</v>
      </c>
      <c r="G121" s="96">
        <f t="shared" si="51"/>
        <v>1.0198410060493543</v>
      </c>
      <c r="H121" s="96">
        <f t="shared" si="51"/>
        <v>5.0992050302467717</v>
      </c>
      <c r="I121" s="96">
        <f t="shared" si="51"/>
        <v>1.0198410060493543</v>
      </c>
      <c r="J121" s="96">
        <f t="shared" si="51"/>
        <v>4.0793640241974174</v>
      </c>
      <c r="K121" s="96">
        <f t="shared" si="51"/>
        <v>13.257933078641607</v>
      </c>
      <c r="L121" s="96">
        <f t="shared" si="51"/>
        <v>12.238092072592252</v>
      </c>
      <c r="M121" s="96">
        <f t="shared" si="51"/>
        <v>6.1190460362961261</v>
      </c>
      <c r="N121" s="96">
        <f t="shared" si="51"/>
        <v>10.198410060493543</v>
      </c>
      <c r="O121" s="96">
        <f t="shared" si="51"/>
        <v>6.1190460362961261</v>
      </c>
      <c r="P121" s="97">
        <f t="shared" si="51"/>
        <v>6.1190460362961261</v>
      </c>
      <c r="S121" s="93" t="s">
        <v>381</v>
      </c>
      <c r="T121" s="94">
        <f t="shared" si="52"/>
        <v>13.471105476136346</v>
      </c>
      <c r="V121" s="63"/>
      <c r="W121" s="61">
        <v>4.2255560587221535</v>
      </c>
      <c r="X121" s="95">
        <f t="shared" si="53"/>
        <v>1.0198410060493543</v>
      </c>
    </row>
    <row r="122" spans="1:24" ht="15.75" thickBot="1" x14ac:dyDescent="0.3">
      <c r="A122" s="59" t="s">
        <v>330</v>
      </c>
      <c r="B122" s="98">
        <f t="shared" si="51"/>
        <v>19.7490203521578</v>
      </c>
      <c r="C122" s="98">
        <f t="shared" si="51"/>
        <v>4.1576884951911159</v>
      </c>
      <c r="D122" s="98">
        <f t="shared" si="51"/>
        <v>6.2365327427866735</v>
      </c>
      <c r="E122" s="98">
        <f t="shared" si="51"/>
        <v>6.2365327427866735</v>
      </c>
      <c r="F122" s="98">
        <f t="shared" si="51"/>
        <v>13.512487609371126</v>
      </c>
      <c r="G122" s="98">
        <f t="shared" si="51"/>
        <v>6.2365327427866735</v>
      </c>
      <c r="H122" s="98">
        <f t="shared" si="51"/>
        <v>4.1576884951911159</v>
      </c>
      <c r="I122" s="98">
        <f t="shared" si="51"/>
        <v>4.1576884951911159</v>
      </c>
      <c r="J122" s="98">
        <f t="shared" si="51"/>
        <v>3.1182663713933367</v>
      </c>
      <c r="K122" s="98">
        <f t="shared" si="51"/>
        <v>6.2365327427866735</v>
      </c>
      <c r="L122" s="98">
        <f t="shared" si="51"/>
        <v>1.039422123797779</v>
      </c>
      <c r="M122" s="98">
        <f t="shared" si="51"/>
        <v>1.039422123797779</v>
      </c>
      <c r="N122" s="98">
        <f t="shared" si="51"/>
        <v>21.827864599753358</v>
      </c>
      <c r="O122" s="98">
        <f t="shared" si="51"/>
        <v>21.827864599753358</v>
      </c>
      <c r="P122" s="99">
        <f t="shared" si="51"/>
        <v>18.709598228360022</v>
      </c>
      <c r="S122" s="93" t="s">
        <v>382</v>
      </c>
      <c r="T122" s="94">
        <f t="shared" si="52"/>
        <v>20.243231237421554</v>
      </c>
      <c r="V122" s="63"/>
      <c r="W122" s="61">
        <v>4.1459530669789206</v>
      </c>
      <c r="X122" s="95">
        <f t="shared" si="53"/>
        <v>1.039422123797779</v>
      </c>
    </row>
    <row r="123" spans="1:24" x14ac:dyDescent="0.25">
      <c r="S123" s="100"/>
      <c r="T123" s="101">
        <f>+AVERAGE(T116:T122)</f>
        <v>15.85040671509841</v>
      </c>
      <c r="V123" s="102"/>
      <c r="W123" s="44">
        <v>4.3093953420451454</v>
      </c>
      <c r="X123" s="100"/>
    </row>
    <row r="128" spans="1:24" x14ac:dyDescent="0.25">
      <c r="A128" s="70" t="s">
        <v>383</v>
      </c>
    </row>
    <row r="129" spans="1:16" ht="15.75" thickBot="1" x14ac:dyDescent="0.3">
      <c r="A129" s="90" t="s">
        <v>384</v>
      </c>
    </row>
    <row r="130" spans="1:16" x14ac:dyDescent="0.25">
      <c r="A130" s="55" t="s">
        <v>324</v>
      </c>
      <c r="B130" s="103">
        <f t="shared" ref="B130:P136" si="54">IF(B116="","",B116*B$110)</f>
        <v>5.9810598521201461</v>
      </c>
      <c r="C130" s="103">
        <f t="shared" si="54"/>
        <v>2.1445791601455446</v>
      </c>
      <c r="D130" s="103">
        <f t="shared" si="54"/>
        <v>3.1600778744871381</v>
      </c>
      <c r="E130" s="103">
        <f t="shared" si="54"/>
        <v>0.27098719394218707</v>
      </c>
      <c r="F130" s="103">
        <f t="shared" si="54"/>
        <v>2.1194705477277505</v>
      </c>
      <c r="G130" s="103">
        <f t="shared" si="54"/>
        <v>1.3117158923181853</v>
      </c>
      <c r="H130" s="103">
        <f t="shared" si="54"/>
        <v>0.90059540308164487</v>
      </c>
      <c r="I130" s="103">
        <f t="shared" si="54"/>
        <v>0.85325071567859623</v>
      </c>
      <c r="J130" s="103">
        <f t="shared" si="54"/>
        <v>0.90588027232110624</v>
      </c>
      <c r="K130" s="103">
        <f t="shared" si="54"/>
        <v>1.5567983549395221</v>
      </c>
      <c r="L130" s="103">
        <f t="shared" si="54"/>
        <v>0.42524795229427198</v>
      </c>
      <c r="M130" s="103">
        <f t="shared" si="54"/>
        <v>1.4237594940588296</v>
      </c>
      <c r="N130" s="103">
        <f t="shared" si="54"/>
        <v>0.81494136512348814</v>
      </c>
      <c r="O130" s="103">
        <f t="shared" si="54"/>
        <v>0.94202241317652002</v>
      </c>
      <c r="P130" s="104">
        <f t="shared" si="54"/>
        <v>2.7082878383440177</v>
      </c>
    </row>
    <row r="131" spans="1:16" x14ac:dyDescent="0.25">
      <c r="A131" s="58" t="s">
        <v>325</v>
      </c>
      <c r="B131" s="105">
        <f t="shared" si="54"/>
        <v>6.6045498577780322</v>
      </c>
      <c r="C131" s="105">
        <f t="shared" si="54"/>
        <v>0.74783330981463114</v>
      </c>
      <c r="D131" s="105">
        <f t="shared" si="54"/>
        <v>1.9835036971919349</v>
      </c>
      <c r="E131" s="105">
        <f t="shared" si="54"/>
        <v>5.6697347599725383</v>
      </c>
      <c r="F131" s="105">
        <f t="shared" si="54"/>
        <v>3.695388597020369</v>
      </c>
      <c r="G131" s="105">
        <f t="shared" si="54"/>
        <v>2.7444400902101127</v>
      </c>
      <c r="H131" s="105">
        <f t="shared" si="54"/>
        <v>0.31404540975054557</v>
      </c>
      <c r="I131" s="105">
        <f t="shared" si="54"/>
        <v>1.1901436303509034</v>
      </c>
      <c r="J131" s="105">
        <f t="shared" si="54"/>
        <v>1.2635531575336143</v>
      </c>
      <c r="K131" s="105">
        <f t="shared" si="54"/>
        <v>2.0357589640268587</v>
      </c>
      <c r="L131" s="105">
        <f t="shared" si="54"/>
        <v>0.44486292168558239</v>
      </c>
      <c r="M131" s="105">
        <f t="shared" si="54"/>
        <v>0.89365905922053623</v>
      </c>
      <c r="N131" s="105">
        <f t="shared" si="54"/>
        <v>0.85253131669496163</v>
      </c>
      <c r="O131" s="105">
        <f t="shared" si="54"/>
        <v>0.98547409989410639</v>
      </c>
      <c r="P131" s="106">
        <f t="shared" si="54"/>
        <v>5.0368181524051039</v>
      </c>
    </row>
    <row r="132" spans="1:16" x14ac:dyDescent="0.25">
      <c r="A132" s="58" t="s">
        <v>326</v>
      </c>
      <c r="B132" s="105">
        <f t="shared" si="54"/>
        <v>6.8696086332246251</v>
      </c>
      <c r="C132" s="105">
        <f t="shared" si="54"/>
        <v>2.7368652746101789</v>
      </c>
      <c r="D132" s="105">
        <f t="shared" si="54"/>
        <v>5.8072646079390253</v>
      </c>
      <c r="E132" s="105">
        <f t="shared" si="54"/>
        <v>0.31124516607849673</v>
      </c>
      <c r="F132" s="105">
        <f t="shared" si="54"/>
        <v>4.8686799773035956</v>
      </c>
      <c r="G132" s="105">
        <f t="shared" si="54"/>
        <v>1.2052679680191154</v>
      </c>
      <c r="H132" s="105">
        <f t="shared" si="54"/>
        <v>0.34479607901259751</v>
      </c>
      <c r="I132" s="105">
        <f t="shared" si="54"/>
        <v>0.65334000190094632</v>
      </c>
      <c r="J132" s="105">
        <f t="shared" si="54"/>
        <v>2.0809164573730263</v>
      </c>
      <c r="K132" s="105">
        <f t="shared" si="54"/>
        <v>0.8940384884705217</v>
      </c>
      <c r="L132" s="105" t="str">
        <f t="shared" si="54"/>
        <v/>
      </c>
      <c r="M132" s="105">
        <f t="shared" si="54"/>
        <v>1.6352738066239285</v>
      </c>
      <c r="N132" s="105">
        <f t="shared" si="54"/>
        <v>0.62400626598419107</v>
      </c>
      <c r="O132" s="105">
        <f t="shared" si="54"/>
        <v>0.72131310751494804</v>
      </c>
      <c r="P132" s="106">
        <f t="shared" si="54"/>
        <v>1.0368774083270167</v>
      </c>
    </row>
    <row r="133" spans="1:16" x14ac:dyDescent="0.25">
      <c r="A133" s="58" t="s">
        <v>327</v>
      </c>
      <c r="B133" s="105">
        <f t="shared" si="54"/>
        <v>4.0871440776994703</v>
      </c>
      <c r="C133" s="105">
        <f t="shared" si="54"/>
        <v>5.1292270610765192</v>
      </c>
      <c r="D133" s="105">
        <f t="shared" si="54"/>
        <v>3.4011058032116925</v>
      </c>
      <c r="E133" s="105">
        <f t="shared" si="54"/>
        <v>0.41665162990073651</v>
      </c>
      <c r="F133" s="105">
        <f t="shared" si="54"/>
        <v>4.3450065930705808</v>
      </c>
      <c r="G133" s="105" t="str">
        <f t="shared" si="54"/>
        <v/>
      </c>
      <c r="H133" s="105" t="str">
        <f t="shared" si="54"/>
        <v/>
      </c>
      <c r="I133" s="105" t="str">
        <f t="shared" si="54"/>
        <v/>
      </c>
      <c r="J133" s="105">
        <f t="shared" si="54"/>
        <v>0.46427346678484865</v>
      </c>
      <c r="K133" s="105">
        <f t="shared" si="54"/>
        <v>4.7872562727131669</v>
      </c>
      <c r="L133" s="105">
        <f t="shared" si="54"/>
        <v>0.6538325662472414</v>
      </c>
      <c r="M133" s="105">
        <f t="shared" si="54"/>
        <v>4.8159684276748376</v>
      </c>
      <c r="N133" s="105">
        <f t="shared" si="54"/>
        <v>0.83533258063521176</v>
      </c>
      <c r="O133" s="105">
        <f t="shared" si="54"/>
        <v>1.4483901181572361</v>
      </c>
      <c r="P133" s="106">
        <f t="shared" si="54"/>
        <v>4.1640806920459692</v>
      </c>
    </row>
    <row r="134" spans="1:16" x14ac:dyDescent="0.25">
      <c r="A134" s="58" t="s">
        <v>328</v>
      </c>
      <c r="B134" s="105">
        <f t="shared" si="54"/>
        <v>3.300384660898843</v>
      </c>
      <c r="C134" s="105">
        <f t="shared" si="54"/>
        <v>0.23667832588964027</v>
      </c>
      <c r="D134" s="105">
        <f t="shared" si="54"/>
        <v>0.94162494827289345</v>
      </c>
      <c r="E134" s="105">
        <f t="shared" si="54"/>
        <v>0.53831648588689862</v>
      </c>
      <c r="F134" s="105">
        <f t="shared" si="54"/>
        <v>2.1051657840277773</v>
      </c>
      <c r="G134" s="105">
        <f t="shared" si="54"/>
        <v>1.0422902711563082</v>
      </c>
      <c r="H134" s="105">
        <f t="shared" si="54"/>
        <v>4.1744130891460101</v>
      </c>
      <c r="I134" s="105">
        <f t="shared" si="54"/>
        <v>6.214940912630146</v>
      </c>
      <c r="J134" s="105">
        <f t="shared" si="54"/>
        <v>3.2991430671789175</v>
      </c>
      <c r="K134" s="105">
        <f t="shared" si="54"/>
        <v>2.3194367807773775</v>
      </c>
      <c r="L134" s="105">
        <f t="shared" si="54"/>
        <v>1.2671335865330031</v>
      </c>
      <c r="M134" s="105">
        <f t="shared" si="54"/>
        <v>0.28283004685209234</v>
      </c>
      <c r="N134" s="105">
        <f t="shared" si="54"/>
        <v>1.8886960170002125</v>
      </c>
      <c r="O134" s="105">
        <f t="shared" si="54"/>
        <v>4.0545461701466206</v>
      </c>
      <c r="P134" s="106">
        <f t="shared" si="54"/>
        <v>2.3911191287078744</v>
      </c>
    </row>
    <row r="135" spans="1:16" x14ac:dyDescent="0.25">
      <c r="A135" s="58" t="s">
        <v>329</v>
      </c>
      <c r="B135" s="105">
        <f t="shared" si="54"/>
        <v>2.2933675122679387</v>
      </c>
      <c r="C135" s="105">
        <f t="shared" si="54"/>
        <v>1.6446276395716812</v>
      </c>
      <c r="D135" s="105">
        <f t="shared" si="54"/>
        <v>1.4540339229710038</v>
      </c>
      <c r="E135" s="105" t="str">
        <f t="shared" si="54"/>
        <v/>
      </c>
      <c r="F135" s="105">
        <f t="shared" si="54"/>
        <v>0.81268621574561628</v>
      </c>
      <c r="G135" s="105">
        <f t="shared" si="54"/>
        <v>0.30177727899195556</v>
      </c>
      <c r="H135" s="105">
        <f t="shared" si="54"/>
        <v>1.7266139197663759</v>
      </c>
      <c r="I135" s="105">
        <f t="shared" si="54"/>
        <v>0.32716901678604915</v>
      </c>
      <c r="J135" s="105">
        <f t="shared" si="54"/>
        <v>1.38939682124012</v>
      </c>
      <c r="K135" s="105">
        <f t="shared" si="54"/>
        <v>5.8201273472915629</v>
      </c>
      <c r="L135" s="105">
        <f t="shared" si="54"/>
        <v>2.9350144499691027</v>
      </c>
      <c r="M135" s="105">
        <f t="shared" si="54"/>
        <v>1.9653261894846996</v>
      </c>
      <c r="N135" s="105">
        <f t="shared" si="54"/>
        <v>3.1247974395624705</v>
      </c>
      <c r="O135" s="105">
        <f t="shared" si="54"/>
        <v>2.1672449214245502</v>
      </c>
      <c r="P135" s="106">
        <f t="shared" si="54"/>
        <v>2.0769226511340939</v>
      </c>
    </row>
    <row r="136" spans="1:16" ht="15.75" thickBot="1" x14ac:dyDescent="0.3">
      <c r="A136" s="59" t="s">
        <v>330</v>
      </c>
      <c r="B136" s="107">
        <f t="shared" si="54"/>
        <v>7.4017684139164022</v>
      </c>
      <c r="C136" s="107">
        <f t="shared" si="54"/>
        <v>1.1174698433972672</v>
      </c>
      <c r="D136" s="107">
        <f t="shared" si="54"/>
        <v>2.2229274259276983</v>
      </c>
      <c r="E136" s="107">
        <f t="shared" si="54"/>
        <v>1.9062342429995947</v>
      </c>
      <c r="F136" s="107">
        <f t="shared" si="54"/>
        <v>5.383884524857943</v>
      </c>
      <c r="G136" s="107">
        <f t="shared" si="54"/>
        <v>1.8454287190834135</v>
      </c>
      <c r="H136" s="107">
        <f t="shared" si="54"/>
        <v>1.4078121564572763</v>
      </c>
      <c r="I136" s="107">
        <f t="shared" si="54"/>
        <v>1.3338028663347516</v>
      </c>
      <c r="J136" s="107">
        <f t="shared" si="54"/>
        <v>1.062055104299316</v>
      </c>
      <c r="K136" s="107">
        <f t="shared" si="54"/>
        <v>2.7377883530764491</v>
      </c>
      <c r="L136" s="107">
        <f t="shared" si="54"/>
        <v>0.24928060149149184</v>
      </c>
      <c r="M136" s="107">
        <f t="shared" si="54"/>
        <v>0.33384346346021226</v>
      </c>
      <c r="N136" s="107">
        <f t="shared" si="54"/>
        <v>6.6880675524754034</v>
      </c>
      <c r="O136" s="107">
        <f t="shared" si="54"/>
        <v>7.7309973513441355</v>
      </c>
      <c r="P136" s="108">
        <f t="shared" si="54"/>
        <v>6.3503997393718459</v>
      </c>
    </row>
    <row r="142" spans="1:16" ht="15.75" customHeight="1" x14ac:dyDescent="0.25"/>
    <row r="175" spans="19:23" x14ac:dyDescent="0.25">
      <c r="S175" s="3" t="s">
        <v>328</v>
      </c>
      <c r="T175" s="109">
        <v>72.113772272353373</v>
      </c>
      <c r="W175" s="3">
        <v>1</v>
      </c>
    </row>
    <row r="176" spans="19:23" x14ac:dyDescent="0.25">
      <c r="S176" s="3" t="s">
        <v>330</v>
      </c>
      <c r="T176" s="109">
        <v>80.677017819527777</v>
      </c>
      <c r="W176" s="3">
        <v>2</v>
      </c>
    </row>
    <row r="177" spans="19:23" x14ac:dyDescent="0.25">
      <c r="S177" s="3" t="s">
        <v>325</v>
      </c>
      <c r="T177" s="109">
        <v>81.674810681432831</v>
      </c>
      <c r="W177" s="3">
        <v>3</v>
      </c>
    </row>
    <row r="178" spans="19:23" x14ac:dyDescent="0.25">
      <c r="S178" s="3" t="s">
        <v>324</v>
      </c>
      <c r="T178" s="109">
        <v>83.202116219795315</v>
      </c>
      <c r="W178" s="3">
        <v>4</v>
      </c>
    </row>
    <row r="179" spans="19:23" x14ac:dyDescent="0.25">
      <c r="S179" s="3" t="s">
        <v>385</v>
      </c>
      <c r="T179" s="109">
        <v>83.28160401647888</v>
      </c>
      <c r="W179" s="3">
        <v>5</v>
      </c>
    </row>
    <row r="180" spans="19:23" x14ac:dyDescent="0.25">
      <c r="S180" s="3" t="s">
        <v>326</v>
      </c>
      <c r="T180" s="109">
        <v>84.522740769319299</v>
      </c>
      <c r="W180" s="3">
        <v>6</v>
      </c>
    </row>
    <row r="181" spans="19:23" x14ac:dyDescent="0.25">
      <c r="S181" s="3" t="s">
        <v>386</v>
      </c>
      <c r="T181" s="3">
        <v>100</v>
      </c>
      <c r="W181" s="3">
        <v>7</v>
      </c>
    </row>
  </sheetData>
  <mergeCells count="8">
    <mergeCell ref="Q90:R90"/>
    <mergeCell ref="A2:A4"/>
    <mergeCell ref="B2:P2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3DF9EB936FE4EAAF15863A0AC0E5F" ma:contentTypeVersion="12" ma:contentTypeDescription="Create a new document." ma:contentTypeScope="" ma:versionID="4726e277c8b03ad2702e0e93baefbe35">
  <xsd:schema xmlns:xsd="http://www.w3.org/2001/XMLSchema" xmlns:xs="http://www.w3.org/2001/XMLSchema" xmlns:p="http://schemas.microsoft.com/office/2006/metadata/properties" xmlns:ns3="71f9d32c-0c2b-4340-b262-499cf52787ca" xmlns:ns4="137996f3-62b9-40d5-8172-3dbaaf141940" targetNamespace="http://schemas.microsoft.com/office/2006/metadata/properties" ma:root="true" ma:fieldsID="d282f5e34165a7efb34251f43a0512c1" ns3:_="" ns4:_="">
    <xsd:import namespace="71f9d32c-0c2b-4340-b262-499cf52787ca"/>
    <xsd:import namespace="137996f3-62b9-40d5-8172-3dbaaf14194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9d32c-0c2b-4340-b262-499cf52787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996f3-62b9-40d5-8172-3dbaaf141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524D92-D449-4D12-BCA9-6DC0284DDC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F8E36-1E36-4D2E-B3D5-A6719ACA9C52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137996f3-62b9-40d5-8172-3dbaaf141940"/>
    <ds:schemaRef ds:uri="71f9d32c-0c2b-4340-b262-499cf52787c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C79B37-F187-437D-8B43-9085A4C4A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9d32c-0c2b-4340-b262-499cf52787ca"/>
    <ds:schemaRef ds:uri="137996f3-62b9-40d5-8172-3dbaaf141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respostas_original</vt:lpstr>
      <vt:lpstr>MATRIZ_informatico_alterada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phpMyAdmin 4.4.8</dc:creator>
  <cp:lastModifiedBy>Monique Borges</cp:lastModifiedBy>
  <dcterms:created xsi:type="dcterms:W3CDTF">2015-07-13T11:42:17Z</dcterms:created>
  <dcterms:modified xsi:type="dcterms:W3CDTF">2026-05-11T13:24:44Z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0x0101003F83DF9EB936FE4EAAF15863A0AC0E5F</vt:lpwstr>
  </property>
</Properties>
</file>