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5017465\PhD 240521\Writing\Activity and Metagenomics- Nature Comms\For Don\Updated\"/>
    </mc:Choice>
  </mc:AlternateContent>
  <xr:revisionPtr revIDLastSave="0" documentId="13_ncr:1_{D9C90E2B-5F31-411F-838B-9AAABF8013B6}" xr6:coauthVersionLast="47" xr6:coauthVersionMax="47" xr10:uidLastSave="{00000000-0000-0000-0000-000000000000}"/>
  <bookViews>
    <workbookView xWindow="-28920" yWindow="-120" windowWidth="29040" windowHeight="15840" xr2:uid="{C70F32A5-C992-4E6A-B010-417B42F00E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3" i="1" l="1"/>
  <c r="B27" i="1"/>
  <c r="Y26" i="1" l="1"/>
  <c r="Y25" i="1"/>
  <c r="Y24" i="1"/>
  <c r="U26" i="1"/>
  <c r="U25" i="1"/>
  <c r="U24" i="1"/>
  <c r="Q26" i="1"/>
  <c r="Q25" i="1"/>
  <c r="Q24" i="1"/>
  <c r="M26" i="1"/>
  <c r="M25" i="1"/>
  <c r="M24" i="1"/>
  <c r="I26" i="1"/>
  <c r="I25" i="1"/>
  <c r="I24" i="1"/>
  <c r="E25" i="1"/>
  <c r="E26" i="1"/>
  <c r="E24" i="1"/>
  <c r="C27" i="1" l="1"/>
  <c r="D27" i="1"/>
  <c r="F27" i="1"/>
  <c r="G27" i="1"/>
  <c r="H27" i="1"/>
  <c r="J27" i="1"/>
  <c r="K27" i="1"/>
  <c r="L27" i="1"/>
  <c r="N27" i="1"/>
  <c r="O27" i="1"/>
  <c r="P27" i="1"/>
  <c r="R27" i="1"/>
  <c r="S27" i="1"/>
  <c r="T27" i="1"/>
  <c r="V27" i="1"/>
  <c r="W27" i="1"/>
  <c r="X27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7" i="1"/>
  <c r="Y6" i="1"/>
  <c r="Y4" i="1"/>
  <c r="Y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7" i="1"/>
  <c r="U6" i="1"/>
  <c r="U4" i="1"/>
  <c r="U3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7" i="1"/>
  <c r="Q6" i="1"/>
  <c r="Q4" i="1"/>
  <c r="Q3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7" i="1"/>
  <c r="M6" i="1"/>
  <c r="M4" i="1"/>
  <c r="M3" i="1"/>
  <c r="I6" i="1"/>
  <c r="I20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7" i="1"/>
  <c r="I4" i="1"/>
  <c r="I3" i="1"/>
  <c r="E4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  <c r="B5" i="1"/>
  <c r="C8" i="1"/>
  <c r="D8" i="1"/>
  <c r="F8" i="1"/>
  <c r="G8" i="1"/>
  <c r="H8" i="1"/>
  <c r="J8" i="1"/>
  <c r="K8" i="1"/>
  <c r="L8" i="1"/>
  <c r="N8" i="1"/>
  <c r="O8" i="1"/>
  <c r="P8" i="1"/>
  <c r="R8" i="1"/>
  <c r="S8" i="1"/>
  <c r="T8" i="1"/>
  <c r="V8" i="1"/>
  <c r="W8" i="1"/>
  <c r="X8" i="1"/>
  <c r="B8" i="1"/>
  <c r="C5" i="1"/>
  <c r="D5" i="1"/>
  <c r="F5" i="1"/>
  <c r="G5" i="1"/>
  <c r="H5" i="1"/>
  <c r="J5" i="1"/>
  <c r="K5" i="1"/>
  <c r="L5" i="1"/>
  <c r="N5" i="1"/>
  <c r="O5" i="1"/>
  <c r="P5" i="1"/>
  <c r="R5" i="1"/>
  <c r="S5" i="1"/>
  <c r="T5" i="1"/>
  <c r="V5" i="1"/>
  <c r="W5" i="1"/>
  <c r="X5" i="1"/>
  <c r="Y5" i="1" l="1"/>
  <c r="I5" i="1"/>
  <c r="E27" i="1"/>
  <c r="U27" i="1"/>
  <c r="M27" i="1"/>
  <c r="Y27" i="1"/>
  <c r="Q27" i="1"/>
  <c r="I27" i="1"/>
  <c r="E8" i="1"/>
  <c r="E5" i="1"/>
  <c r="M8" i="1"/>
  <c r="U8" i="1"/>
  <c r="I8" i="1"/>
  <c r="Q5" i="1"/>
  <c r="M5" i="1"/>
  <c r="Y8" i="1"/>
  <c r="Q8" i="1"/>
  <c r="U5" i="1"/>
</calcChain>
</file>

<file path=xl/sharedStrings.xml><?xml version="1.0" encoding="utf-8"?>
<sst xmlns="http://schemas.openxmlformats.org/spreadsheetml/2006/main" count="59" uniqueCount="54">
  <si>
    <t>Number of contigs</t>
  </si>
  <si>
    <t>Longest contig</t>
  </si>
  <si>
    <t>Predicted genes (Prokka)</t>
  </si>
  <si>
    <t>New Harbour</t>
  </si>
  <si>
    <t>The Ridge</t>
  </si>
  <si>
    <t>Mitchell Peninsula</t>
  </si>
  <si>
    <t>Tibetan Plateau</t>
  </si>
  <si>
    <t>Spitsbergen</t>
  </si>
  <si>
    <t>Alexandra Fjord Highlands</t>
  </si>
  <si>
    <t>TR1</t>
  </si>
  <si>
    <t>TR2</t>
  </si>
  <si>
    <t>TR3</t>
  </si>
  <si>
    <t>NH1</t>
  </si>
  <si>
    <t>NH2</t>
  </si>
  <si>
    <t>NH3</t>
  </si>
  <si>
    <t>MP1</t>
  </si>
  <si>
    <t>MP2</t>
  </si>
  <si>
    <t>MP3</t>
  </si>
  <si>
    <t>TP1</t>
  </si>
  <si>
    <t>TP2</t>
  </si>
  <si>
    <t>TP3</t>
  </si>
  <si>
    <t>AFH1</t>
  </si>
  <si>
    <t>AFH2</t>
  </si>
  <si>
    <t>AFH3</t>
  </si>
  <si>
    <t>Reads mapped before quality filtering</t>
  </si>
  <si>
    <t>Reads mapped after quality filtering</t>
  </si>
  <si>
    <t>Reads after quality filtering</t>
  </si>
  <si>
    <t>Reads before quality filtering</t>
  </si>
  <si>
    <t>Fraction reads mapped before quality filtering</t>
  </si>
  <si>
    <t>Fraction reads mapped after quality filtering</t>
  </si>
  <si>
    <t>Note: Reads filtered at 95% read identity, &gt;75% read aligned</t>
  </si>
  <si>
    <t>Average contig length</t>
  </si>
  <si>
    <t>Total contig size</t>
  </si>
  <si>
    <t>Number of contigs (&gt; 1kb)</t>
  </si>
  <si>
    <t>Number of contigs (&gt; 10kb)</t>
  </si>
  <si>
    <t>GC content (%)</t>
  </si>
  <si>
    <t>Reads before and after quality filtering , and GC content obtained from fastqc output</t>
  </si>
  <si>
    <t>Number of contigs, Total contig size and predicted genes from Prokka output (txt)</t>
  </si>
  <si>
    <t>Average contig length= total contig size/number of contigs</t>
  </si>
  <si>
    <t>N50</t>
  </si>
  <si>
    <t>N75</t>
  </si>
  <si>
    <t>N90</t>
  </si>
  <si>
    <t>L50</t>
  </si>
  <si>
    <t>L75</t>
  </si>
  <si>
    <t>L90</t>
  </si>
  <si>
    <t>Number of contigs (&gt;100kb)</t>
  </si>
  <si>
    <t>Average</t>
  </si>
  <si>
    <t>Complete/partial 16S rRNA genes</t>
  </si>
  <si>
    <t>Complete/partial 5S rRNA genes</t>
  </si>
  <si>
    <t>Complete/partial 23S rRNA genes</t>
  </si>
  <si>
    <t>Complete/partial 16S/5S/23S rRNA genes</t>
  </si>
  <si>
    <t>SS1</t>
  </si>
  <si>
    <t>SS2</t>
  </si>
  <si>
    <t>SS3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</si>
</sst>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Fill="1"/>
    <xf numFmtId="0" fontId="0" fillId="0" borderId="0" xfId="0" applyFill="1"/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  <xf numFmtId="1" fontId="0" fillId="0" borderId="0" xfId="0" applyNumberForma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353F8-C971-4DD7-A636-89E9192E5418}">
  <dimension ref="A1:Y34"/>
  <sheetViews>
    <sheetView tabSelected="1" zoomScale="70" zoomScaleNormal="70" workbookViewId="0">
      <selection activeCell="J38" sqref="J38"/>
    </sheetView>
  </sheetViews>
  <sheetFormatPr defaultColWidth="48" defaultRowHeight="15" x14ac:dyDescent="0.25"/>
  <cols>
    <col min="1" max="1" width="100.140625" bestFit="1" customWidth="1"/>
    <col min="2" max="3" width="12.42578125" bestFit="1" customWidth="1"/>
    <col min="4" max="7" width="12" bestFit="1" customWidth="1"/>
    <col min="8" max="8" width="12.42578125" bestFit="1" customWidth="1"/>
    <col min="9" max="10" width="12" bestFit="1" customWidth="1"/>
    <col min="11" max="11" width="12.42578125" bestFit="1" customWidth="1"/>
    <col min="12" max="15" width="12" bestFit="1" customWidth="1"/>
    <col min="16" max="16" width="11.140625" bestFit="1" customWidth="1"/>
    <col min="17" max="17" width="12.42578125" bestFit="1" customWidth="1"/>
    <col min="18" max="18" width="12" bestFit="1" customWidth="1"/>
    <col min="19" max="19" width="12.42578125" bestFit="1" customWidth="1"/>
    <col min="20" max="20" width="12" bestFit="1" customWidth="1"/>
    <col min="21" max="25" width="12.42578125" bestFit="1" customWidth="1"/>
  </cols>
  <sheetData>
    <row r="1" spans="1:25" x14ac:dyDescent="0.25">
      <c r="A1" s="1"/>
      <c r="B1" s="11" t="s">
        <v>4</v>
      </c>
      <c r="C1" s="11"/>
      <c r="D1" s="11"/>
      <c r="E1" s="11"/>
      <c r="F1" s="11" t="s">
        <v>3</v>
      </c>
      <c r="G1" s="11"/>
      <c r="H1" s="11"/>
      <c r="I1" s="11"/>
      <c r="J1" s="11" t="s">
        <v>5</v>
      </c>
      <c r="K1" s="11"/>
      <c r="L1" s="11"/>
      <c r="M1" s="11"/>
      <c r="N1" s="11" t="s">
        <v>6</v>
      </c>
      <c r="O1" s="11"/>
      <c r="P1" s="11"/>
      <c r="Q1" s="11"/>
      <c r="R1" s="11" t="s">
        <v>7</v>
      </c>
      <c r="S1" s="11"/>
      <c r="T1" s="11"/>
      <c r="U1" s="11"/>
      <c r="V1" s="11" t="s">
        <v>8</v>
      </c>
      <c r="W1" s="11"/>
      <c r="X1" s="11"/>
      <c r="Y1" s="11"/>
    </row>
    <row r="2" spans="1:25" x14ac:dyDescent="0.25">
      <c r="A2" s="1"/>
      <c r="B2" s="2" t="s">
        <v>9</v>
      </c>
      <c r="C2" s="2" t="s">
        <v>10</v>
      </c>
      <c r="D2" s="2" t="s">
        <v>11</v>
      </c>
      <c r="E2" s="9" t="s">
        <v>46</v>
      </c>
      <c r="F2" s="2" t="s">
        <v>12</v>
      </c>
      <c r="G2" s="2" t="s">
        <v>13</v>
      </c>
      <c r="H2" s="2" t="s">
        <v>14</v>
      </c>
      <c r="I2" s="9" t="s">
        <v>46</v>
      </c>
      <c r="J2" s="2" t="s">
        <v>15</v>
      </c>
      <c r="K2" s="2" t="s">
        <v>16</v>
      </c>
      <c r="L2" s="2" t="s">
        <v>17</v>
      </c>
      <c r="M2" s="9" t="s">
        <v>46</v>
      </c>
      <c r="N2" s="2" t="s">
        <v>18</v>
      </c>
      <c r="O2" s="2" t="s">
        <v>19</v>
      </c>
      <c r="P2" s="2" t="s">
        <v>20</v>
      </c>
      <c r="Q2" s="9" t="s">
        <v>46</v>
      </c>
      <c r="R2" s="2" t="s">
        <v>51</v>
      </c>
      <c r="S2" s="2" t="s">
        <v>52</v>
      </c>
      <c r="T2" s="2" t="s">
        <v>53</v>
      </c>
      <c r="U2" s="9" t="s">
        <v>46</v>
      </c>
      <c r="V2" s="2" t="s">
        <v>21</v>
      </c>
      <c r="W2" s="2" t="s">
        <v>22</v>
      </c>
      <c r="X2" s="2" t="s">
        <v>23</v>
      </c>
      <c r="Y2" s="9" t="s">
        <v>46</v>
      </c>
    </row>
    <row r="3" spans="1:25" s="5" customFormat="1" x14ac:dyDescent="0.25">
      <c r="A3" s="4" t="s">
        <v>27</v>
      </c>
      <c r="B3" s="6">
        <v>67439444</v>
      </c>
      <c r="C3" s="6">
        <v>61145700</v>
      </c>
      <c r="D3" s="6">
        <v>59373278</v>
      </c>
      <c r="E3" s="6">
        <f>AVERAGE(B3:D3)</f>
        <v>62652807.333333336</v>
      </c>
      <c r="F3" s="6">
        <v>62879708</v>
      </c>
      <c r="G3" s="6">
        <v>62159856</v>
      </c>
      <c r="H3" s="6">
        <v>61660034</v>
      </c>
      <c r="I3" s="6">
        <f>AVERAGE(F3:H3)</f>
        <v>62233199.333333336</v>
      </c>
      <c r="J3" s="6">
        <v>61652666</v>
      </c>
      <c r="K3" s="6">
        <v>54471172</v>
      </c>
      <c r="L3" s="6">
        <v>58035176</v>
      </c>
      <c r="M3" s="6">
        <f>AVERAGE(J3:L3)</f>
        <v>58053004.666666664</v>
      </c>
      <c r="N3" s="6">
        <v>58839648</v>
      </c>
      <c r="O3" s="6">
        <v>57520586</v>
      </c>
      <c r="P3" s="6">
        <v>65916908</v>
      </c>
      <c r="Q3" s="6">
        <f>AVERAGE(N3:P3)</f>
        <v>60759047.333333336</v>
      </c>
      <c r="R3" s="6">
        <v>59829102</v>
      </c>
      <c r="S3" s="6">
        <v>57171452</v>
      </c>
      <c r="T3" s="6">
        <v>61799460</v>
      </c>
      <c r="U3" s="6">
        <f>AVERAGE(R3:T3)</f>
        <v>59600004.666666664</v>
      </c>
      <c r="V3" s="6">
        <v>57734894</v>
      </c>
      <c r="W3" s="6">
        <v>69002626</v>
      </c>
      <c r="X3" s="6">
        <v>77333068</v>
      </c>
      <c r="Y3" s="6">
        <f>AVERAGE(V3:X3)</f>
        <v>68023529.333333328</v>
      </c>
    </row>
    <row r="4" spans="1:25" s="5" customFormat="1" x14ac:dyDescent="0.25">
      <c r="A4" s="4" t="s">
        <v>24</v>
      </c>
      <c r="B4" s="6">
        <v>47034393</v>
      </c>
      <c r="C4" s="6">
        <v>46222653</v>
      </c>
      <c r="D4" s="6">
        <v>33285395</v>
      </c>
      <c r="E4" s="6">
        <f t="shared" ref="E4:E23" si="0">AVERAGE(B4:D4)</f>
        <v>42180813.666666664</v>
      </c>
      <c r="F4" s="6">
        <v>43696861</v>
      </c>
      <c r="G4" s="6">
        <v>36564877</v>
      </c>
      <c r="H4" s="6">
        <v>31963307</v>
      </c>
      <c r="I4" s="6">
        <f t="shared" ref="I4:I23" si="1">AVERAGE(F4:H4)</f>
        <v>37408348.333333336</v>
      </c>
      <c r="J4" s="6">
        <v>31157182</v>
      </c>
      <c r="K4" s="6">
        <v>29026503</v>
      </c>
      <c r="L4" s="6">
        <v>26775626</v>
      </c>
      <c r="M4" s="6">
        <f t="shared" ref="M4:M23" si="2">AVERAGE(J4:L4)</f>
        <v>28986437</v>
      </c>
      <c r="N4" s="6">
        <v>8357629</v>
      </c>
      <c r="O4" s="6">
        <v>7994642</v>
      </c>
      <c r="P4" s="6">
        <v>9942075</v>
      </c>
      <c r="Q4" s="6">
        <f t="shared" ref="Q4:Q23" si="3">AVERAGE(N4:P4)</f>
        <v>8764782</v>
      </c>
      <c r="R4" s="6">
        <v>7318418</v>
      </c>
      <c r="S4" s="6">
        <v>6207993</v>
      </c>
      <c r="T4" s="6">
        <v>6712987</v>
      </c>
      <c r="U4" s="6">
        <f t="shared" ref="U4:U22" si="4">AVERAGE(R4:T4)</f>
        <v>6746466</v>
      </c>
      <c r="V4" s="6">
        <v>7745455</v>
      </c>
      <c r="W4" s="6">
        <v>7053318</v>
      </c>
      <c r="X4" s="6">
        <v>6805788</v>
      </c>
      <c r="Y4" s="6">
        <f t="shared" ref="Y4:Y23" si="5">AVERAGE(V4:X4)</f>
        <v>7201520.333333333</v>
      </c>
    </row>
    <row r="5" spans="1:25" s="5" customFormat="1" x14ac:dyDescent="0.25">
      <c r="A5" s="4" t="s">
        <v>28</v>
      </c>
      <c r="B5" s="6">
        <f>B4/B3*100</f>
        <v>69.74315061079092</v>
      </c>
      <c r="C5" s="6">
        <f t="shared" ref="C5:X5" si="6">C4/C3*100</f>
        <v>75.594282181739686</v>
      </c>
      <c r="D5" s="6">
        <f t="shared" si="6"/>
        <v>56.061238525519855</v>
      </c>
      <c r="E5" s="6">
        <f>AVERAGE(B5:D5)</f>
        <v>67.132890439350149</v>
      </c>
      <c r="F5" s="6">
        <f t="shared" si="6"/>
        <v>69.492786130622619</v>
      </c>
      <c r="G5" s="6">
        <f t="shared" si="6"/>
        <v>58.823940969232616</v>
      </c>
      <c r="H5" s="6">
        <f t="shared" si="6"/>
        <v>51.837965253149235</v>
      </c>
      <c r="I5" s="6">
        <f>AVERAGE(F5:H5)</f>
        <v>60.051564117668157</v>
      </c>
      <c r="J5" s="6">
        <f t="shared" si="6"/>
        <v>50.536633728053218</v>
      </c>
      <c r="K5" s="6">
        <f t="shared" si="6"/>
        <v>53.287825347323171</v>
      </c>
      <c r="L5" s="6">
        <f t="shared" si="6"/>
        <v>46.136891184753196</v>
      </c>
      <c r="M5" s="6">
        <f>AVERAGE(J5:L5)</f>
        <v>49.987116753376519</v>
      </c>
      <c r="N5" s="6">
        <f t="shared" si="6"/>
        <v>14.204077155594133</v>
      </c>
      <c r="O5" s="6">
        <f t="shared" si="6"/>
        <v>13.898749223451931</v>
      </c>
      <c r="P5" s="6">
        <f t="shared" si="6"/>
        <v>15.082738710984442</v>
      </c>
      <c r="Q5" s="6">
        <f>AVERAGE(N5:P5)</f>
        <v>14.395188363343502</v>
      </c>
      <c r="R5" s="6">
        <f t="shared" si="6"/>
        <v>12.232204320900554</v>
      </c>
      <c r="S5" s="6">
        <f t="shared" si="6"/>
        <v>10.858554020982361</v>
      </c>
      <c r="T5" s="6">
        <f t="shared" si="6"/>
        <v>10.862533426667483</v>
      </c>
      <c r="U5" s="6">
        <f>AVERAGE(R5:T5)</f>
        <v>11.317763922850133</v>
      </c>
      <c r="V5" s="6">
        <f t="shared" si="6"/>
        <v>13.415552473344801</v>
      </c>
      <c r="W5" s="6">
        <f t="shared" si="6"/>
        <v>10.221810978614061</v>
      </c>
      <c r="X5" s="6">
        <f t="shared" si="6"/>
        <v>8.800618126258744</v>
      </c>
      <c r="Y5" s="6">
        <f>AVERAGE(V5:X5)</f>
        <v>10.812660526072534</v>
      </c>
    </row>
    <row r="6" spans="1:25" s="5" customFormat="1" x14ac:dyDescent="0.25">
      <c r="A6" s="4" t="s">
        <v>26</v>
      </c>
      <c r="B6" s="6">
        <v>57590008</v>
      </c>
      <c r="C6" s="6">
        <v>52414968</v>
      </c>
      <c r="D6" s="6">
        <v>52720454</v>
      </c>
      <c r="E6" s="6">
        <f t="shared" si="0"/>
        <v>54241810</v>
      </c>
      <c r="F6" s="6">
        <v>53694848</v>
      </c>
      <c r="G6" s="6">
        <v>52616544</v>
      </c>
      <c r="H6" s="6">
        <v>51961844</v>
      </c>
      <c r="I6" s="6">
        <f>AVERAGE(F6:H6)</f>
        <v>52757745.333333336</v>
      </c>
      <c r="J6" s="6">
        <v>52343660</v>
      </c>
      <c r="K6" s="6">
        <v>45345102</v>
      </c>
      <c r="L6" s="6">
        <v>48787870</v>
      </c>
      <c r="M6" s="6">
        <f>AVERAGE(J6:L6)</f>
        <v>48825544</v>
      </c>
      <c r="N6" s="6">
        <v>49729750</v>
      </c>
      <c r="O6" s="6">
        <v>48202380</v>
      </c>
      <c r="P6" s="6">
        <v>55433330</v>
      </c>
      <c r="Q6" s="6">
        <f>AVERAGE(N6:P6)</f>
        <v>51121820</v>
      </c>
      <c r="R6" s="6">
        <v>51281158</v>
      </c>
      <c r="S6" s="6">
        <v>49670788</v>
      </c>
      <c r="T6" s="6">
        <v>53386090</v>
      </c>
      <c r="U6" s="6">
        <f>AVERAGE(R6:T6)</f>
        <v>51446012</v>
      </c>
      <c r="V6" s="6">
        <v>50590734</v>
      </c>
      <c r="W6" s="6">
        <v>60016698</v>
      </c>
      <c r="X6" s="6">
        <v>66105382</v>
      </c>
      <c r="Y6" s="6">
        <f>AVERAGE(V6:X6)</f>
        <v>58904271.333333336</v>
      </c>
    </row>
    <row r="7" spans="1:25" s="5" customFormat="1" x14ac:dyDescent="0.25">
      <c r="A7" s="4" t="s">
        <v>25</v>
      </c>
      <c r="B7" s="6">
        <v>40367677</v>
      </c>
      <c r="C7" s="6">
        <v>40572807</v>
      </c>
      <c r="D7" s="6">
        <v>27032641</v>
      </c>
      <c r="E7" s="6">
        <f t="shared" si="0"/>
        <v>35991041.666666664</v>
      </c>
      <c r="F7" s="6">
        <v>39155925</v>
      </c>
      <c r="G7" s="6">
        <v>31197907</v>
      </c>
      <c r="H7" s="6">
        <v>25583265</v>
      </c>
      <c r="I7" s="6">
        <f t="shared" si="1"/>
        <v>31979032.333333332</v>
      </c>
      <c r="J7" s="6">
        <v>25723858</v>
      </c>
      <c r="K7" s="6">
        <v>24478936</v>
      </c>
      <c r="L7" s="6">
        <v>22882765</v>
      </c>
      <c r="M7" s="6">
        <f t="shared" si="2"/>
        <v>24361853</v>
      </c>
      <c r="N7" s="6">
        <v>3133053</v>
      </c>
      <c r="O7" s="6">
        <v>2802412</v>
      </c>
      <c r="P7" s="6">
        <v>3658230</v>
      </c>
      <c r="Q7" s="6">
        <f t="shared" si="3"/>
        <v>3197898.3333333335</v>
      </c>
      <c r="R7" s="6">
        <v>3160286</v>
      </c>
      <c r="S7" s="6">
        <v>2318710</v>
      </c>
      <c r="T7" s="6">
        <v>2711886</v>
      </c>
      <c r="U7" s="6">
        <f t="shared" si="4"/>
        <v>2730294</v>
      </c>
      <c r="V7" s="6">
        <v>3768662</v>
      </c>
      <c r="W7" s="6">
        <v>2980088</v>
      </c>
      <c r="X7" s="6">
        <v>2493232</v>
      </c>
      <c r="Y7" s="6">
        <f t="shared" si="5"/>
        <v>3080660.6666666665</v>
      </c>
    </row>
    <row r="8" spans="1:25" x14ac:dyDescent="0.25">
      <c r="A8" s="1" t="s">
        <v>29</v>
      </c>
      <c r="B8" s="7">
        <f>B7/B6*100</f>
        <v>70.094932093081141</v>
      </c>
      <c r="C8" s="7">
        <f t="shared" ref="C8:X8" si="7">C7/C6*100</f>
        <v>77.406909797216699</v>
      </c>
      <c r="D8" s="7">
        <f t="shared" si="7"/>
        <v>51.275432870892956</v>
      </c>
      <c r="E8" s="6">
        <f t="shared" si="0"/>
        <v>66.259091587063594</v>
      </c>
      <c r="F8" s="7">
        <f t="shared" si="7"/>
        <v>72.92305772054705</v>
      </c>
      <c r="G8" s="7">
        <f t="shared" si="7"/>
        <v>59.292961164458077</v>
      </c>
      <c r="H8" s="7">
        <f t="shared" si="7"/>
        <v>49.234713456281497</v>
      </c>
      <c r="I8" s="6">
        <f t="shared" si="1"/>
        <v>60.483577447095541</v>
      </c>
      <c r="J8" s="7">
        <f t="shared" si="7"/>
        <v>49.144171424008185</v>
      </c>
      <c r="K8" s="7">
        <f t="shared" si="7"/>
        <v>53.983638629812759</v>
      </c>
      <c r="L8" s="7">
        <f t="shared" si="7"/>
        <v>46.902570249531287</v>
      </c>
      <c r="M8" s="6">
        <f t="shared" si="2"/>
        <v>50.01012676778408</v>
      </c>
      <c r="N8" s="7">
        <f t="shared" si="7"/>
        <v>6.3001583559137142</v>
      </c>
      <c r="O8" s="7">
        <f t="shared" si="7"/>
        <v>5.8138457063738347</v>
      </c>
      <c r="P8" s="7">
        <f t="shared" si="7"/>
        <v>6.5993329284024611</v>
      </c>
      <c r="Q8" s="6">
        <f t="shared" si="3"/>
        <v>6.2377789968966697</v>
      </c>
      <c r="R8" s="7">
        <f t="shared" si="7"/>
        <v>6.1626650474624611</v>
      </c>
      <c r="S8" s="7">
        <f t="shared" si="7"/>
        <v>4.6681562611811191</v>
      </c>
      <c r="T8" s="7">
        <f t="shared" si="7"/>
        <v>5.0797614135067768</v>
      </c>
      <c r="U8" s="6">
        <f t="shared" si="4"/>
        <v>5.3035275740501193</v>
      </c>
      <c r="V8" s="7">
        <f t="shared" si="7"/>
        <v>7.4493127535963408</v>
      </c>
      <c r="W8" s="7">
        <f t="shared" si="7"/>
        <v>4.9654314537597521</v>
      </c>
      <c r="X8" s="7">
        <f t="shared" si="7"/>
        <v>3.7716021367216364</v>
      </c>
      <c r="Y8" s="6">
        <f t="shared" si="5"/>
        <v>5.3954487813592431</v>
      </c>
    </row>
    <row r="9" spans="1:25" s="5" customFormat="1" x14ac:dyDescent="0.25">
      <c r="A9" s="4" t="s">
        <v>0</v>
      </c>
      <c r="B9" s="6">
        <v>451765</v>
      </c>
      <c r="C9" s="6">
        <v>296916</v>
      </c>
      <c r="D9" s="6">
        <v>649729</v>
      </c>
      <c r="E9" s="6">
        <f t="shared" si="0"/>
        <v>466136.66666666669</v>
      </c>
      <c r="F9" s="6">
        <v>373407</v>
      </c>
      <c r="G9" s="6">
        <v>541079</v>
      </c>
      <c r="H9" s="6">
        <v>686307</v>
      </c>
      <c r="I9" s="6">
        <f t="shared" si="1"/>
        <v>533597.66666666663</v>
      </c>
      <c r="J9" s="6">
        <v>686986</v>
      </c>
      <c r="K9" s="6">
        <v>463896</v>
      </c>
      <c r="L9" s="6">
        <v>615893</v>
      </c>
      <c r="M9" s="6">
        <f t="shared" si="2"/>
        <v>588925</v>
      </c>
      <c r="N9" s="6">
        <v>573394</v>
      </c>
      <c r="O9" s="6">
        <v>622387</v>
      </c>
      <c r="P9" s="6">
        <v>815977</v>
      </c>
      <c r="Q9" s="6">
        <f t="shared" si="3"/>
        <v>670586</v>
      </c>
      <c r="R9" s="6">
        <v>695859</v>
      </c>
      <c r="S9" s="6">
        <v>670510</v>
      </c>
      <c r="T9" s="6">
        <v>536696</v>
      </c>
      <c r="U9" s="6">
        <f t="shared" si="4"/>
        <v>634355</v>
      </c>
      <c r="V9" s="6">
        <v>601559</v>
      </c>
      <c r="W9" s="6">
        <v>782925</v>
      </c>
      <c r="X9" s="6">
        <v>721591</v>
      </c>
      <c r="Y9" s="6">
        <f t="shared" si="5"/>
        <v>702025</v>
      </c>
    </row>
    <row r="10" spans="1:25" x14ac:dyDescent="0.25">
      <c r="A10" s="1" t="s">
        <v>33</v>
      </c>
      <c r="B10" s="7">
        <v>94651</v>
      </c>
      <c r="C10" s="7">
        <v>65770</v>
      </c>
      <c r="D10" s="7">
        <v>120734</v>
      </c>
      <c r="E10" s="6">
        <f t="shared" si="0"/>
        <v>93718.333333333328</v>
      </c>
      <c r="F10" s="7">
        <v>80864</v>
      </c>
      <c r="G10" s="7">
        <v>100159</v>
      </c>
      <c r="H10" s="7">
        <v>119819</v>
      </c>
      <c r="I10" s="6">
        <f t="shared" si="1"/>
        <v>100280.66666666667</v>
      </c>
      <c r="J10" s="7">
        <v>135648</v>
      </c>
      <c r="K10" s="7">
        <v>66960</v>
      </c>
      <c r="L10" s="7">
        <v>96474</v>
      </c>
      <c r="M10" s="6">
        <f t="shared" si="2"/>
        <v>99694</v>
      </c>
      <c r="N10" s="7">
        <v>34056</v>
      </c>
      <c r="O10" s="7">
        <v>44195</v>
      </c>
      <c r="P10" s="7">
        <v>70463</v>
      </c>
      <c r="Q10" s="6">
        <f t="shared" si="3"/>
        <v>49571.333333333336</v>
      </c>
      <c r="R10" s="7">
        <v>50652</v>
      </c>
      <c r="S10" s="7">
        <v>48351</v>
      </c>
      <c r="T10" s="7">
        <v>26469</v>
      </c>
      <c r="U10" s="6">
        <f t="shared" si="4"/>
        <v>41824</v>
      </c>
      <c r="V10" s="7">
        <v>68847</v>
      </c>
      <c r="W10" s="7">
        <v>58309</v>
      </c>
      <c r="X10" s="7">
        <v>37397</v>
      </c>
      <c r="Y10" s="6">
        <f t="shared" si="5"/>
        <v>54851</v>
      </c>
    </row>
    <row r="11" spans="1:25" x14ac:dyDescent="0.25">
      <c r="A11" s="1" t="s">
        <v>34</v>
      </c>
      <c r="B11" s="7">
        <v>2280</v>
      </c>
      <c r="C11" s="7">
        <v>2020</v>
      </c>
      <c r="D11" s="7">
        <v>2714</v>
      </c>
      <c r="E11" s="6">
        <f t="shared" si="0"/>
        <v>2338</v>
      </c>
      <c r="F11" s="7">
        <v>2483</v>
      </c>
      <c r="G11" s="7">
        <v>2297</v>
      </c>
      <c r="H11" s="7">
        <v>1990</v>
      </c>
      <c r="I11" s="6">
        <f t="shared" si="1"/>
        <v>2256.6666666666665</v>
      </c>
      <c r="J11" s="7">
        <v>3530</v>
      </c>
      <c r="K11" s="7">
        <v>3152</v>
      </c>
      <c r="L11" s="7">
        <v>3673</v>
      </c>
      <c r="M11" s="6">
        <f t="shared" si="2"/>
        <v>3451.6666666666665</v>
      </c>
      <c r="N11" s="7">
        <v>219</v>
      </c>
      <c r="O11" s="7">
        <v>90</v>
      </c>
      <c r="P11" s="7">
        <v>195</v>
      </c>
      <c r="Q11" s="6">
        <f t="shared" si="3"/>
        <v>168</v>
      </c>
      <c r="R11" s="7">
        <v>64</v>
      </c>
      <c r="S11" s="7">
        <v>11</v>
      </c>
      <c r="T11" s="7">
        <v>217</v>
      </c>
      <c r="U11" s="6">
        <f t="shared" si="4"/>
        <v>97.333333333333329</v>
      </c>
      <c r="V11" s="7">
        <v>456</v>
      </c>
      <c r="W11" s="7">
        <v>191</v>
      </c>
      <c r="X11" s="7">
        <v>147</v>
      </c>
      <c r="Y11" s="6">
        <f t="shared" si="5"/>
        <v>264.66666666666669</v>
      </c>
    </row>
    <row r="12" spans="1:25" x14ac:dyDescent="0.25">
      <c r="A12" s="1" t="s">
        <v>45</v>
      </c>
      <c r="B12" s="7">
        <v>6</v>
      </c>
      <c r="C12" s="7">
        <v>8</v>
      </c>
      <c r="D12" s="7">
        <v>4</v>
      </c>
      <c r="E12" s="6">
        <f t="shared" si="0"/>
        <v>6</v>
      </c>
      <c r="F12" s="7">
        <v>18</v>
      </c>
      <c r="G12" s="7">
        <v>16</v>
      </c>
      <c r="H12" s="7">
        <v>5</v>
      </c>
      <c r="I12" s="6">
        <f t="shared" si="1"/>
        <v>13</v>
      </c>
      <c r="J12" s="7">
        <v>27</v>
      </c>
      <c r="K12" s="7">
        <v>36</v>
      </c>
      <c r="L12" s="7">
        <v>44</v>
      </c>
      <c r="M12" s="6">
        <f t="shared" si="2"/>
        <v>35.666666666666664</v>
      </c>
      <c r="N12" s="7">
        <v>0</v>
      </c>
      <c r="O12" s="7">
        <v>0</v>
      </c>
      <c r="P12" s="7">
        <v>0</v>
      </c>
      <c r="Q12" s="6">
        <f t="shared" si="3"/>
        <v>0</v>
      </c>
      <c r="R12" s="7">
        <v>0</v>
      </c>
      <c r="S12" s="7">
        <v>0</v>
      </c>
      <c r="T12" s="7">
        <v>3</v>
      </c>
      <c r="U12" s="6">
        <f t="shared" si="4"/>
        <v>1</v>
      </c>
      <c r="V12" s="7">
        <v>0</v>
      </c>
      <c r="W12" s="7">
        <v>0</v>
      </c>
      <c r="X12" s="7">
        <v>5</v>
      </c>
      <c r="Y12" s="6">
        <f t="shared" si="5"/>
        <v>1.6666666666666667</v>
      </c>
    </row>
    <row r="13" spans="1:25" x14ac:dyDescent="0.25">
      <c r="A13" s="1" t="s">
        <v>1</v>
      </c>
      <c r="B13" s="7">
        <v>191115</v>
      </c>
      <c r="C13" s="7">
        <v>209485</v>
      </c>
      <c r="D13" s="7">
        <v>174925</v>
      </c>
      <c r="E13" s="6">
        <f t="shared" si="0"/>
        <v>191841.66666666666</v>
      </c>
      <c r="F13" s="7">
        <v>333045</v>
      </c>
      <c r="G13" s="7">
        <v>308355</v>
      </c>
      <c r="H13" s="7">
        <v>163942</v>
      </c>
      <c r="I13" s="6">
        <f t="shared" si="1"/>
        <v>268447.33333333331</v>
      </c>
      <c r="J13" s="7">
        <v>323674</v>
      </c>
      <c r="K13" s="7">
        <v>267130</v>
      </c>
      <c r="L13" s="7">
        <v>249187</v>
      </c>
      <c r="M13" s="6">
        <f t="shared" si="2"/>
        <v>279997</v>
      </c>
      <c r="N13" s="7">
        <v>56802</v>
      </c>
      <c r="O13" s="7">
        <v>32563</v>
      </c>
      <c r="P13" s="7">
        <v>35404</v>
      </c>
      <c r="Q13" s="6">
        <f t="shared" si="3"/>
        <v>41589.666666666664</v>
      </c>
      <c r="R13" s="7">
        <v>19269</v>
      </c>
      <c r="S13" s="7">
        <v>14156</v>
      </c>
      <c r="T13" s="7">
        <v>128414</v>
      </c>
      <c r="U13" s="6">
        <f t="shared" si="4"/>
        <v>53946.333333333336</v>
      </c>
      <c r="V13" s="7">
        <v>99488</v>
      </c>
      <c r="W13" s="7">
        <v>98507</v>
      </c>
      <c r="X13" s="7">
        <v>178220</v>
      </c>
      <c r="Y13" s="6">
        <f t="shared" si="5"/>
        <v>125405</v>
      </c>
    </row>
    <row r="14" spans="1:25" s="5" customFormat="1" x14ac:dyDescent="0.25">
      <c r="A14" s="4" t="s">
        <v>32</v>
      </c>
      <c r="B14" s="6">
        <v>422955626</v>
      </c>
      <c r="C14" s="6">
        <v>298838673</v>
      </c>
      <c r="D14" s="6">
        <v>565360124</v>
      </c>
      <c r="E14" s="6">
        <f t="shared" si="0"/>
        <v>429051474.33333331</v>
      </c>
      <c r="F14" s="6">
        <v>369030316</v>
      </c>
      <c r="G14" s="6">
        <v>474048198</v>
      </c>
      <c r="H14" s="6">
        <v>564585572</v>
      </c>
      <c r="I14" s="6">
        <f t="shared" si="1"/>
        <v>469221362</v>
      </c>
      <c r="J14" s="6">
        <v>636883221</v>
      </c>
      <c r="K14" s="6">
        <v>404866626</v>
      </c>
      <c r="L14" s="6">
        <v>534694312</v>
      </c>
      <c r="M14" s="6">
        <f t="shared" si="2"/>
        <v>525481386.33333331</v>
      </c>
      <c r="N14" s="6">
        <v>316565772</v>
      </c>
      <c r="O14" s="6">
        <v>348501697</v>
      </c>
      <c r="P14" s="6">
        <v>481160419</v>
      </c>
      <c r="Q14" s="6">
        <f t="shared" si="3"/>
        <v>382075962.66666669</v>
      </c>
      <c r="R14" s="6">
        <v>389154557</v>
      </c>
      <c r="S14" s="6">
        <v>376634599</v>
      </c>
      <c r="T14" s="6">
        <v>285852104</v>
      </c>
      <c r="U14" s="6">
        <f t="shared" si="4"/>
        <v>350547086.66666669</v>
      </c>
      <c r="V14" s="6">
        <v>389957868</v>
      </c>
      <c r="W14" s="6">
        <v>446098455</v>
      </c>
      <c r="X14" s="6">
        <v>380038293</v>
      </c>
      <c r="Y14" s="6">
        <f t="shared" si="5"/>
        <v>405364872</v>
      </c>
    </row>
    <row r="15" spans="1:25" s="5" customFormat="1" x14ac:dyDescent="0.25">
      <c r="A15" s="4" t="s">
        <v>31</v>
      </c>
      <c r="B15" s="6">
        <v>936.22929177780395</v>
      </c>
      <c r="C15" s="6">
        <v>1006.4754779129401</v>
      </c>
      <c r="D15" s="6">
        <v>870.14759076476503</v>
      </c>
      <c r="E15" s="6">
        <f t="shared" si="0"/>
        <v>937.61745348516968</v>
      </c>
      <c r="F15" s="6">
        <v>988.27905207990204</v>
      </c>
      <c r="G15" s="6">
        <v>876.116422925302</v>
      </c>
      <c r="H15" s="6">
        <v>822.64288722102503</v>
      </c>
      <c r="I15" s="6">
        <f t="shared" si="1"/>
        <v>895.67945407540958</v>
      </c>
      <c r="J15" s="6">
        <v>927.068704456859</v>
      </c>
      <c r="K15" s="6">
        <v>872.75300067256399</v>
      </c>
      <c r="L15" s="6">
        <v>868.16104745467101</v>
      </c>
      <c r="M15" s="6">
        <f t="shared" si="2"/>
        <v>889.32758419469792</v>
      </c>
      <c r="N15" s="6">
        <v>552.09118337478196</v>
      </c>
      <c r="O15" s="6">
        <v>559.94372793776199</v>
      </c>
      <c r="P15" s="6">
        <v>589.67399693863899</v>
      </c>
      <c r="Q15" s="6">
        <f t="shared" si="3"/>
        <v>567.23630275039432</v>
      </c>
      <c r="R15" s="6">
        <v>559.24340563246199</v>
      </c>
      <c r="S15" s="6">
        <v>561.71361948367598</v>
      </c>
      <c r="T15" s="6">
        <v>532.61456019795196</v>
      </c>
      <c r="U15" s="6">
        <f t="shared" si="4"/>
        <v>551.19052843803001</v>
      </c>
      <c r="V15" s="6">
        <v>648.24542231102805</v>
      </c>
      <c r="W15" s="6">
        <v>569.78440463645904</v>
      </c>
      <c r="X15" s="6">
        <v>526.66717434114298</v>
      </c>
      <c r="Y15" s="6">
        <f t="shared" si="5"/>
        <v>581.56566709620995</v>
      </c>
    </row>
    <row r="16" spans="1:25" s="5" customFormat="1" x14ac:dyDescent="0.25">
      <c r="A16" s="4" t="s">
        <v>35</v>
      </c>
      <c r="B16" s="6">
        <v>65</v>
      </c>
      <c r="C16" s="6">
        <v>65</v>
      </c>
      <c r="D16" s="6">
        <v>66</v>
      </c>
      <c r="E16" s="6">
        <f t="shared" si="0"/>
        <v>65.333333333333329</v>
      </c>
      <c r="F16" s="6">
        <v>62</v>
      </c>
      <c r="G16" s="6">
        <v>62</v>
      </c>
      <c r="H16" s="6">
        <v>63</v>
      </c>
      <c r="I16" s="6">
        <f t="shared" si="1"/>
        <v>62.333333333333336</v>
      </c>
      <c r="J16" s="6">
        <v>62</v>
      </c>
      <c r="K16" s="6">
        <v>64</v>
      </c>
      <c r="L16" s="6">
        <v>61</v>
      </c>
      <c r="M16" s="6">
        <f t="shared" si="2"/>
        <v>62.333333333333336</v>
      </c>
      <c r="N16" s="6">
        <v>66</v>
      </c>
      <c r="O16" s="6">
        <v>66</v>
      </c>
      <c r="P16" s="6">
        <v>66</v>
      </c>
      <c r="Q16" s="6">
        <f t="shared" si="3"/>
        <v>66</v>
      </c>
      <c r="R16" s="6">
        <v>61</v>
      </c>
      <c r="S16" s="6">
        <v>61</v>
      </c>
      <c r="T16" s="6">
        <v>61</v>
      </c>
      <c r="U16" s="6">
        <f t="shared" si="4"/>
        <v>61</v>
      </c>
      <c r="V16" s="6">
        <v>62</v>
      </c>
      <c r="W16" s="6">
        <v>59</v>
      </c>
      <c r="X16" s="6">
        <v>59</v>
      </c>
      <c r="Y16" s="6">
        <f t="shared" si="5"/>
        <v>60</v>
      </c>
    </row>
    <row r="17" spans="1:25" s="5" customFormat="1" x14ac:dyDescent="0.25">
      <c r="A17" s="4" t="s">
        <v>39</v>
      </c>
      <c r="B17" s="6">
        <v>1253</v>
      </c>
      <c r="C17" s="6">
        <v>1500</v>
      </c>
      <c r="D17" s="6">
        <v>1080</v>
      </c>
      <c r="E17" s="6">
        <f t="shared" si="0"/>
        <v>1277.6666666666667</v>
      </c>
      <c r="F17" s="6">
        <v>1436</v>
      </c>
      <c r="G17" s="6">
        <v>1099</v>
      </c>
      <c r="H17" s="6">
        <v>980</v>
      </c>
      <c r="I17" s="6">
        <f t="shared" si="1"/>
        <v>1171.6666666666667</v>
      </c>
      <c r="J17" s="6">
        <v>1215</v>
      </c>
      <c r="K17" s="6">
        <v>1091</v>
      </c>
      <c r="L17" s="6">
        <v>1063</v>
      </c>
      <c r="M17" s="6">
        <f t="shared" si="2"/>
        <v>1123</v>
      </c>
      <c r="N17" s="6">
        <v>542</v>
      </c>
      <c r="O17" s="6">
        <v>559</v>
      </c>
      <c r="P17" s="6">
        <v>601</v>
      </c>
      <c r="Q17" s="6">
        <f t="shared" si="3"/>
        <v>567.33333333333337</v>
      </c>
      <c r="R17" s="6">
        <v>549</v>
      </c>
      <c r="S17" s="6">
        <v>568</v>
      </c>
      <c r="T17" s="6">
        <v>524</v>
      </c>
      <c r="U17" s="6">
        <f t="shared" si="4"/>
        <v>547</v>
      </c>
      <c r="V17" s="6">
        <v>677</v>
      </c>
      <c r="W17" s="6">
        <v>573</v>
      </c>
      <c r="X17" s="6">
        <v>518</v>
      </c>
      <c r="Y17" s="6">
        <f t="shared" si="5"/>
        <v>589.33333333333337</v>
      </c>
    </row>
    <row r="18" spans="1:25" x14ac:dyDescent="0.25">
      <c r="A18" s="1" t="s">
        <v>40</v>
      </c>
      <c r="B18" s="7">
        <v>588</v>
      </c>
      <c r="C18" s="7">
        <v>625</v>
      </c>
      <c r="D18" s="7">
        <v>554</v>
      </c>
      <c r="E18" s="6">
        <f t="shared" si="0"/>
        <v>589</v>
      </c>
      <c r="F18" s="7">
        <v>622</v>
      </c>
      <c r="G18" s="7">
        <v>552</v>
      </c>
      <c r="H18" s="7">
        <v>529</v>
      </c>
      <c r="I18" s="6">
        <f t="shared" si="1"/>
        <v>567.66666666666663</v>
      </c>
      <c r="J18" s="7">
        <v>579</v>
      </c>
      <c r="K18" s="7">
        <v>510</v>
      </c>
      <c r="L18" s="7">
        <v>529</v>
      </c>
      <c r="M18" s="6">
        <f t="shared" si="2"/>
        <v>539.33333333333337</v>
      </c>
      <c r="N18" s="7">
        <v>399</v>
      </c>
      <c r="O18" s="7">
        <v>408</v>
      </c>
      <c r="P18" s="7">
        <v>423</v>
      </c>
      <c r="Q18" s="6">
        <f t="shared" si="3"/>
        <v>410</v>
      </c>
      <c r="R18" s="7">
        <v>407</v>
      </c>
      <c r="S18" s="7">
        <v>411</v>
      </c>
      <c r="T18" s="7">
        <v>391</v>
      </c>
      <c r="U18" s="6">
        <f t="shared" si="4"/>
        <v>403</v>
      </c>
      <c r="V18" s="7">
        <v>438</v>
      </c>
      <c r="W18" s="7">
        <v>410</v>
      </c>
      <c r="X18" s="7">
        <v>391</v>
      </c>
      <c r="Y18" s="6">
        <f t="shared" si="5"/>
        <v>413</v>
      </c>
    </row>
    <row r="19" spans="1:25" x14ac:dyDescent="0.25">
      <c r="A19" s="1" t="s">
        <v>41</v>
      </c>
      <c r="B19" s="7">
        <v>398</v>
      </c>
      <c r="C19" s="7">
        <v>404</v>
      </c>
      <c r="D19" s="7">
        <v>384</v>
      </c>
      <c r="E19" s="6">
        <f t="shared" si="0"/>
        <v>395.33333333333331</v>
      </c>
      <c r="F19" s="7">
        <v>395</v>
      </c>
      <c r="G19" s="7">
        <v>384</v>
      </c>
      <c r="H19" s="7">
        <v>376</v>
      </c>
      <c r="I19" s="6">
        <f t="shared" si="1"/>
        <v>385</v>
      </c>
      <c r="J19" s="7">
        <v>394</v>
      </c>
      <c r="K19" s="7">
        <v>373</v>
      </c>
      <c r="L19" s="7">
        <v>375</v>
      </c>
      <c r="M19" s="6">
        <f t="shared" si="2"/>
        <v>380.66666666666669</v>
      </c>
      <c r="N19" s="7">
        <v>337</v>
      </c>
      <c r="O19" s="7">
        <v>340</v>
      </c>
      <c r="P19" s="7">
        <v>345</v>
      </c>
      <c r="Q19" s="6">
        <f t="shared" si="3"/>
        <v>340.66666666666669</v>
      </c>
      <c r="R19" s="7">
        <v>341</v>
      </c>
      <c r="S19" s="7">
        <v>341</v>
      </c>
      <c r="T19" s="7">
        <v>334</v>
      </c>
      <c r="U19" s="6">
        <f t="shared" si="4"/>
        <v>338.66666666666669</v>
      </c>
      <c r="V19" s="7">
        <v>348</v>
      </c>
      <c r="W19" s="7">
        <v>341</v>
      </c>
      <c r="X19" s="7">
        <v>334</v>
      </c>
      <c r="Y19" s="6">
        <f t="shared" si="5"/>
        <v>341</v>
      </c>
    </row>
    <row r="20" spans="1:25" x14ac:dyDescent="0.25">
      <c r="A20" s="1" t="s">
        <v>42</v>
      </c>
      <c r="B20" s="7">
        <v>68597</v>
      </c>
      <c r="C20" s="7">
        <v>38956</v>
      </c>
      <c r="D20" s="7">
        <v>107375</v>
      </c>
      <c r="E20" s="6">
        <f t="shared" si="0"/>
        <v>71642.666666666672</v>
      </c>
      <c r="F20" s="7">
        <v>49844</v>
      </c>
      <c r="G20" s="7">
        <v>87029</v>
      </c>
      <c r="H20" s="7">
        <v>123605</v>
      </c>
      <c r="I20" s="6">
        <f>AVERAGE(F20:H20)</f>
        <v>86826</v>
      </c>
      <c r="J20" s="7">
        <v>102237</v>
      </c>
      <c r="K20" s="7">
        <v>58544</v>
      </c>
      <c r="L20" s="7">
        <v>87380</v>
      </c>
      <c r="M20" s="6">
        <f>AVERAGE(J20:L20)</f>
        <v>82720.333333333328</v>
      </c>
      <c r="N20" s="7">
        <v>173184</v>
      </c>
      <c r="O20" s="7">
        <v>189437</v>
      </c>
      <c r="P20" s="7">
        <v>236978</v>
      </c>
      <c r="Q20" s="6">
        <f>AVERAGE(N20:P20)</f>
        <v>199866.33333333334</v>
      </c>
      <c r="R20" s="7">
        <v>210034</v>
      </c>
      <c r="S20" s="7">
        <v>206035</v>
      </c>
      <c r="T20" s="7">
        <v>168241</v>
      </c>
      <c r="U20" s="6">
        <f>AVERAGE(R20:T20)</f>
        <v>194770</v>
      </c>
      <c r="V20" s="7">
        <v>149191</v>
      </c>
      <c r="W20" s="7">
        <v>232715</v>
      </c>
      <c r="X20" s="7">
        <v>231193</v>
      </c>
      <c r="Y20" s="6">
        <f>AVERAGE(V20:X20)</f>
        <v>204366.33333333334</v>
      </c>
    </row>
    <row r="21" spans="1:25" x14ac:dyDescent="0.25">
      <c r="A21" s="1" t="s">
        <v>43</v>
      </c>
      <c r="B21" s="7">
        <v>196658</v>
      </c>
      <c r="C21" s="7">
        <v>120029</v>
      </c>
      <c r="D21" s="7">
        <v>297685</v>
      </c>
      <c r="E21" s="6">
        <f t="shared" si="0"/>
        <v>204790.66666666666</v>
      </c>
      <c r="F21" s="7">
        <v>152301</v>
      </c>
      <c r="G21" s="7">
        <v>245786</v>
      </c>
      <c r="H21" s="7">
        <v>326367</v>
      </c>
      <c r="I21" s="6">
        <f t="shared" si="1"/>
        <v>241484.66666666666</v>
      </c>
      <c r="J21" s="7">
        <v>300876</v>
      </c>
      <c r="K21" s="7">
        <v>203259</v>
      </c>
      <c r="L21" s="7">
        <v>275074</v>
      </c>
      <c r="M21" s="6">
        <f t="shared" si="2"/>
        <v>259736.33333333334</v>
      </c>
      <c r="N21" s="7">
        <v>344154</v>
      </c>
      <c r="O21" s="7">
        <v>372889</v>
      </c>
      <c r="P21" s="7">
        <v>476876</v>
      </c>
      <c r="Q21" s="6">
        <f t="shared" si="3"/>
        <v>397973</v>
      </c>
      <c r="R21" s="7">
        <v>417285</v>
      </c>
      <c r="S21" s="7">
        <v>401803</v>
      </c>
      <c r="T21" s="7">
        <v>327509</v>
      </c>
      <c r="U21" s="6">
        <f t="shared" si="4"/>
        <v>382199</v>
      </c>
      <c r="V21" s="7">
        <v>330547</v>
      </c>
      <c r="W21" s="7">
        <v>464099</v>
      </c>
      <c r="X21" s="7">
        <v>443497</v>
      </c>
      <c r="Y21" s="6">
        <f t="shared" si="5"/>
        <v>412714.33333333331</v>
      </c>
    </row>
    <row r="22" spans="1:25" x14ac:dyDescent="0.25">
      <c r="A22" s="1" t="s">
        <v>44</v>
      </c>
      <c r="B22" s="7">
        <v>328418</v>
      </c>
      <c r="C22" s="7">
        <v>209724</v>
      </c>
      <c r="D22" s="7">
        <v>482402</v>
      </c>
      <c r="E22" s="6">
        <f t="shared" si="0"/>
        <v>340181.33333333331</v>
      </c>
      <c r="F22" s="7">
        <v>265296</v>
      </c>
      <c r="G22" s="7">
        <v>400892</v>
      </c>
      <c r="H22" s="7">
        <v>517345</v>
      </c>
      <c r="I22" s="6">
        <f t="shared" si="1"/>
        <v>394511</v>
      </c>
      <c r="J22" s="7">
        <v>501369</v>
      </c>
      <c r="K22" s="7">
        <v>342764</v>
      </c>
      <c r="L22" s="7">
        <v>456252</v>
      </c>
      <c r="M22" s="6">
        <f t="shared" si="2"/>
        <v>433461.66666666669</v>
      </c>
      <c r="N22" s="7">
        <v>473847</v>
      </c>
      <c r="O22" s="7">
        <v>513394</v>
      </c>
      <c r="P22" s="7">
        <v>666386</v>
      </c>
      <c r="Q22" s="6">
        <f t="shared" si="3"/>
        <v>551209</v>
      </c>
      <c r="R22" s="7">
        <v>574295</v>
      </c>
      <c r="S22" s="7">
        <v>552860</v>
      </c>
      <c r="T22" s="7">
        <v>446393</v>
      </c>
      <c r="U22" s="6">
        <f t="shared" si="4"/>
        <v>524516</v>
      </c>
      <c r="V22" s="7">
        <v>480858</v>
      </c>
      <c r="W22" s="7">
        <v>643459</v>
      </c>
      <c r="X22" s="7">
        <v>601561</v>
      </c>
      <c r="Y22" s="6">
        <f t="shared" si="5"/>
        <v>575292.66666666663</v>
      </c>
    </row>
    <row r="23" spans="1:25" s="5" customFormat="1" x14ac:dyDescent="0.25">
      <c r="A23" s="4" t="s">
        <v>2</v>
      </c>
      <c r="B23" s="10">
        <v>407692</v>
      </c>
      <c r="C23" s="10">
        <v>294941</v>
      </c>
      <c r="D23" s="10">
        <v>543422</v>
      </c>
      <c r="E23" s="6">
        <f t="shared" si="0"/>
        <v>415351.66666666669</v>
      </c>
      <c r="F23" s="10">
        <v>343301</v>
      </c>
      <c r="G23" s="10">
        <v>442743</v>
      </c>
      <c r="H23" s="10">
        <v>536120</v>
      </c>
      <c r="I23" s="6">
        <f t="shared" si="1"/>
        <v>440721.33333333331</v>
      </c>
      <c r="J23" s="10">
        <v>605018</v>
      </c>
      <c r="K23" s="10">
        <v>386615</v>
      </c>
      <c r="L23" s="10">
        <v>500761</v>
      </c>
      <c r="M23" s="6">
        <f t="shared" si="2"/>
        <v>497464.66666666669</v>
      </c>
      <c r="N23" s="10">
        <v>271230</v>
      </c>
      <c r="O23" s="10">
        <v>305081</v>
      </c>
      <c r="P23" s="10">
        <v>430010</v>
      </c>
      <c r="Q23" s="6">
        <f t="shared" si="3"/>
        <v>335440.33333333331</v>
      </c>
      <c r="R23" s="10">
        <v>348865</v>
      </c>
      <c r="S23" s="10">
        <v>344601</v>
      </c>
      <c r="T23" s="10">
        <v>245575</v>
      </c>
      <c r="U23" s="6">
        <f>AVERAGE(R23:T23)</f>
        <v>313013.66666666669</v>
      </c>
      <c r="V23" s="10">
        <v>356293</v>
      </c>
      <c r="W23" s="10">
        <v>387674</v>
      </c>
      <c r="X23" s="10">
        <v>311450</v>
      </c>
      <c r="Y23" s="6">
        <f t="shared" si="5"/>
        <v>351805.66666666669</v>
      </c>
    </row>
    <row r="24" spans="1:25" x14ac:dyDescent="0.25">
      <c r="A24" s="1" t="s">
        <v>47</v>
      </c>
      <c r="B24">
        <v>68</v>
      </c>
      <c r="C24">
        <v>65</v>
      </c>
      <c r="D24">
        <v>120</v>
      </c>
      <c r="E24" s="8">
        <f>AVERAGE(B24:D24)</f>
        <v>84.333333333333329</v>
      </c>
      <c r="F24">
        <v>91</v>
      </c>
      <c r="G24">
        <v>111</v>
      </c>
      <c r="H24">
        <v>123</v>
      </c>
      <c r="I24" s="8">
        <f>AVERAGE(F24:H24)</f>
        <v>108.33333333333333</v>
      </c>
      <c r="J24">
        <v>149</v>
      </c>
      <c r="K24">
        <v>96</v>
      </c>
      <c r="L24">
        <v>135</v>
      </c>
      <c r="M24" s="8">
        <f>AVERAGE(J24:L24)</f>
        <v>126.66666666666667</v>
      </c>
      <c r="N24">
        <v>173</v>
      </c>
      <c r="O24">
        <v>174</v>
      </c>
      <c r="P24">
        <v>186</v>
      </c>
      <c r="Q24" s="8">
        <f>AVERAGE(N24:P24)</f>
        <v>177.66666666666666</v>
      </c>
      <c r="R24">
        <v>143</v>
      </c>
      <c r="S24">
        <v>158</v>
      </c>
      <c r="T24">
        <v>167</v>
      </c>
      <c r="U24" s="8">
        <f>AVERAGE(R24:T24)</f>
        <v>156</v>
      </c>
      <c r="V24">
        <v>176</v>
      </c>
      <c r="W24">
        <v>200</v>
      </c>
      <c r="X24">
        <v>206</v>
      </c>
      <c r="Y24" s="8">
        <f>AVERAGE(V24:X24)</f>
        <v>194</v>
      </c>
    </row>
    <row r="25" spans="1:25" x14ac:dyDescent="0.25">
      <c r="A25" s="1" t="s">
        <v>48</v>
      </c>
      <c r="B25">
        <v>78</v>
      </c>
      <c r="C25">
        <v>67</v>
      </c>
      <c r="D25">
        <v>91</v>
      </c>
      <c r="E25" s="8">
        <f>AVERAGE(B25:D25)</f>
        <v>78.666666666666671</v>
      </c>
      <c r="F25">
        <v>80</v>
      </c>
      <c r="G25">
        <v>88</v>
      </c>
      <c r="H25">
        <v>109</v>
      </c>
      <c r="I25" s="8">
        <f>AVERAGE(F25:H25)</f>
        <v>92.333333333333329</v>
      </c>
      <c r="J25">
        <v>94</v>
      </c>
      <c r="K25">
        <v>67</v>
      </c>
      <c r="L25">
        <v>80</v>
      </c>
      <c r="M25" s="8">
        <f>AVERAGE(J25:L25)</f>
        <v>80.333333333333329</v>
      </c>
      <c r="N25">
        <v>100</v>
      </c>
      <c r="O25">
        <v>71</v>
      </c>
      <c r="P25">
        <v>107</v>
      </c>
      <c r="Q25" s="8">
        <f>AVERAGE(N25:P25)</f>
        <v>92.666666666666671</v>
      </c>
      <c r="R25">
        <v>69</v>
      </c>
      <c r="S25">
        <v>68</v>
      </c>
      <c r="T25">
        <v>71</v>
      </c>
      <c r="U25" s="8">
        <f>AVERAGE(R25:T25)</f>
        <v>69.333333333333329</v>
      </c>
      <c r="V25">
        <v>77</v>
      </c>
      <c r="W25">
        <v>83</v>
      </c>
      <c r="X25">
        <v>67</v>
      </c>
      <c r="Y25" s="8">
        <f>AVERAGE(V25:X25)</f>
        <v>75.666666666666671</v>
      </c>
    </row>
    <row r="26" spans="1:25" x14ac:dyDescent="0.25">
      <c r="A26" s="1" t="s">
        <v>49</v>
      </c>
      <c r="B26">
        <v>70</v>
      </c>
      <c r="C26">
        <v>67</v>
      </c>
      <c r="D26">
        <v>98</v>
      </c>
      <c r="E26" s="8">
        <f>AVERAGE(B26:D26)</f>
        <v>78.333333333333329</v>
      </c>
      <c r="F26">
        <v>77</v>
      </c>
      <c r="G26">
        <v>85</v>
      </c>
      <c r="H26">
        <v>99</v>
      </c>
      <c r="I26" s="8">
        <f>AVERAGE(F26:H26)</f>
        <v>87</v>
      </c>
      <c r="J26">
        <v>132</v>
      </c>
      <c r="K26">
        <v>91</v>
      </c>
      <c r="L26">
        <v>107</v>
      </c>
      <c r="M26" s="8">
        <f>AVERAGE(J26:L26)</f>
        <v>110</v>
      </c>
      <c r="N26">
        <v>135</v>
      </c>
      <c r="O26">
        <v>104</v>
      </c>
      <c r="P26">
        <v>140</v>
      </c>
      <c r="Q26" s="8">
        <f>AVERAGE(N26:P26)</f>
        <v>126.33333333333333</v>
      </c>
      <c r="R26">
        <v>91</v>
      </c>
      <c r="S26">
        <v>115</v>
      </c>
      <c r="T26">
        <v>109</v>
      </c>
      <c r="U26" s="8">
        <f>AVERAGE(R26:T26)</f>
        <v>105</v>
      </c>
      <c r="V26">
        <v>116</v>
      </c>
      <c r="W26">
        <v>137</v>
      </c>
      <c r="X26">
        <v>142</v>
      </c>
      <c r="Y26" s="8">
        <f>AVERAGE(V26:X26)</f>
        <v>131.66666666666666</v>
      </c>
    </row>
    <row r="27" spans="1:25" x14ac:dyDescent="0.25">
      <c r="A27" s="1" t="s">
        <v>50</v>
      </c>
      <c r="B27">
        <f>SUM(B24:B26)</f>
        <v>216</v>
      </c>
      <c r="C27">
        <f t="shared" ref="C27:X27" si="8">SUM(C24:C26)</f>
        <v>199</v>
      </c>
      <c r="D27">
        <f t="shared" si="8"/>
        <v>309</v>
      </c>
      <c r="E27" s="8">
        <f>AVERAGE(B27:D27)</f>
        <v>241.33333333333334</v>
      </c>
      <c r="F27">
        <f t="shared" si="8"/>
        <v>248</v>
      </c>
      <c r="G27">
        <f t="shared" si="8"/>
        <v>284</v>
      </c>
      <c r="H27">
        <f t="shared" si="8"/>
        <v>331</v>
      </c>
      <c r="I27" s="8">
        <f>AVERAGE(F27:H27)</f>
        <v>287.66666666666669</v>
      </c>
      <c r="J27">
        <f t="shared" si="8"/>
        <v>375</v>
      </c>
      <c r="K27">
        <f t="shared" si="8"/>
        <v>254</v>
      </c>
      <c r="L27">
        <f t="shared" si="8"/>
        <v>322</v>
      </c>
      <c r="M27" s="8">
        <f>AVERAGE(J27:L27)</f>
        <v>317</v>
      </c>
      <c r="N27">
        <f t="shared" si="8"/>
        <v>408</v>
      </c>
      <c r="O27">
        <f t="shared" si="8"/>
        <v>349</v>
      </c>
      <c r="P27">
        <f t="shared" si="8"/>
        <v>433</v>
      </c>
      <c r="Q27" s="8">
        <f>AVERAGE(N27:P27)</f>
        <v>396.66666666666669</v>
      </c>
      <c r="R27">
        <f t="shared" si="8"/>
        <v>303</v>
      </c>
      <c r="S27">
        <f t="shared" si="8"/>
        <v>341</v>
      </c>
      <c r="T27">
        <f t="shared" si="8"/>
        <v>347</v>
      </c>
      <c r="U27" s="8">
        <f>AVERAGE(R27:T27)</f>
        <v>330.33333333333331</v>
      </c>
      <c r="V27">
        <f t="shared" si="8"/>
        <v>369</v>
      </c>
      <c r="W27">
        <f t="shared" si="8"/>
        <v>420</v>
      </c>
      <c r="X27">
        <f t="shared" si="8"/>
        <v>415</v>
      </c>
      <c r="Y27" s="8">
        <f>AVERAGE(V27:X27)</f>
        <v>401.33333333333331</v>
      </c>
    </row>
    <row r="28" spans="1:25" x14ac:dyDescent="0.25">
      <c r="A28" s="1"/>
    </row>
    <row r="29" spans="1:25" x14ac:dyDescent="0.25">
      <c r="A29" s="1"/>
    </row>
    <row r="31" spans="1:25" ht="18.75" x14ac:dyDescent="0.3">
      <c r="A31" s="1" t="s">
        <v>30</v>
      </c>
      <c r="J31" s="3"/>
    </row>
    <row r="32" spans="1:25" ht="18.75" x14ac:dyDescent="0.3">
      <c r="A32" s="1" t="s">
        <v>36</v>
      </c>
      <c r="J32" s="3"/>
    </row>
    <row r="33" spans="1:3" ht="18.75" x14ac:dyDescent="0.3">
      <c r="A33" s="1" t="s">
        <v>37</v>
      </c>
      <c r="C33" s="3"/>
    </row>
    <row r="34" spans="1:3" ht="18.75" x14ac:dyDescent="0.3">
      <c r="A34" s="1" t="s">
        <v>38</v>
      </c>
      <c r="C34" s="3"/>
    </row>
  </sheetData>
  <mergeCells count="6">
    <mergeCell ref="V1:Y1"/>
    <mergeCell ref="B1:E1"/>
    <mergeCell ref="F1:I1"/>
    <mergeCell ref="J1:M1"/>
    <mergeCell ref="N1:Q1"/>
    <mergeCell ref="R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Frankham</dc:creator>
  <cp:lastModifiedBy>Angelique Ray</cp:lastModifiedBy>
  <dcterms:created xsi:type="dcterms:W3CDTF">2020-04-29T06:28:13Z</dcterms:created>
  <dcterms:modified xsi:type="dcterms:W3CDTF">2021-06-16T01:27:20Z</dcterms:modified>
</cp:coreProperties>
</file>