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87\Desktop\数据与模型\总数据表0311\"/>
    </mc:Choice>
  </mc:AlternateContent>
  <xr:revisionPtr revIDLastSave="0" documentId="13_ncr:1_{0BF1E327-8E2F-4D27-BC18-4CA0F61CDF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ular diseases" sheetId="6" r:id="rId1"/>
    <sheet name="gastric carcinoma" sheetId="7" r:id="rId2"/>
    <sheet name="lung cancer" sheetId="8" r:id="rId3"/>
    <sheet name="age and gender distribution" sheetId="9" r:id="rId4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7" l="1"/>
  <c r="J12" i="7"/>
  <c r="J11" i="7"/>
  <c r="J10" i="7"/>
  <c r="J9" i="7"/>
  <c r="J8" i="7"/>
  <c r="K8" i="7"/>
  <c r="J7" i="7"/>
  <c r="J6" i="7"/>
  <c r="J5" i="7"/>
  <c r="J4" i="7"/>
  <c r="J3" i="7"/>
  <c r="J2" i="7"/>
  <c r="J14" i="7"/>
  <c r="K2" i="7"/>
  <c r="H8" i="7"/>
  <c r="G13" i="7" s="1"/>
  <c r="G5" i="7"/>
  <c r="G4" i="7"/>
  <c r="G3" i="7"/>
  <c r="G2" i="7"/>
  <c r="G7" i="7"/>
  <c r="H2" i="7"/>
  <c r="G6" i="7" s="1"/>
  <c r="K7" i="8" l="1"/>
  <c r="K2" i="8"/>
  <c r="K10" i="8" l="1"/>
  <c r="H10" i="8"/>
  <c r="J7" i="8"/>
  <c r="J6" i="8"/>
  <c r="H2" i="8"/>
  <c r="G6" i="8" s="1"/>
  <c r="H18" i="7"/>
  <c r="G24" i="7" s="1"/>
  <c r="K18" i="7"/>
  <c r="J26" i="7" s="1"/>
  <c r="K14" i="7"/>
  <c r="J15" i="7" s="1"/>
  <c r="G12" i="7"/>
  <c r="G24" i="6"/>
  <c r="H30" i="6"/>
  <c r="G34" i="6" s="1"/>
  <c r="H27" i="6"/>
  <c r="G29" i="6" s="1"/>
  <c r="H38" i="6"/>
  <c r="G44" i="6" s="1"/>
  <c r="H17" i="6"/>
  <c r="G21" i="6" s="1"/>
  <c r="H22" i="6"/>
  <c r="G26" i="6" s="1"/>
  <c r="H12" i="6"/>
  <c r="G12" i="6" s="1"/>
  <c r="H7" i="6"/>
  <c r="G11" i="6" s="1"/>
  <c r="H2" i="6"/>
  <c r="G5" i="6" s="1"/>
  <c r="G13" i="6" l="1"/>
  <c r="G10" i="6"/>
  <c r="J2" i="8"/>
  <c r="G14" i="6"/>
  <c r="G15" i="6"/>
  <c r="G16" i="6"/>
  <c r="G22" i="6"/>
  <c r="G23" i="6"/>
  <c r="G27" i="6"/>
  <c r="G6" i="6"/>
  <c r="G28" i="6"/>
  <c r="G7" i="6"/>
  <c r="G35" i="6"/>
  <c r="G38" i="6"/>
  <c r="G8" i="6"/>
  <c r="G36" i="6"/>
  <c r="G9" i="6"/>
  <c r="G37" i="6"/>
  <c r="J24" i="7"/>
  <c r="G5" i="8"/>
  <c r="G39" i="6"/>
  <c r="G40" i="6"/>
  <c r="G30" i="6"/>
  <c r="G17" i="6"/>
  <c r="G41" i="6"/>
  <c r="G2" i="6"/>
  <c r="G31" i="6"/>
  <c r="G18" i="6"/>
  <c r="G42" i="6"/>
  <c r="G18" i="7"/>
  <c r="G3" i="6"/>
  <c r="G32" i="6"/>
  <c r="G19" i="6"/>
  <c r="G43" i="6"/>
  <c r="G4" i="6"/>
  <c r="G33" i="6"/>
  <c r="G25" i="6"/>
  <c r="G20" i="6"/>
  <c r="G45" i="6"/>
  <c r="G20" i="7"/>
  <c r="G19" i="7"/>
  <c r="G22" i="7"/>
  <c r="G26" i="7"/>
  <c r="G21" i="7"/>
  <c r="G23" i="7"/>
  <c r="G25" i="7"/>
  <c r="G2" i="8"/>
  <c r="J10" i="8"/>
  <c r="G3" i="8"/>
  <c r="G4" i="8"/>
  <c r="J3" i="8"/>
  <c r="J8" i="8"/>
  <c r="G11" i="8"/>
  <c r="J4" i="8"/>
  <c r="J9" i="8"/>
  <c r="J11" i="8"/>
  <c r="G12" i="8"/>
  <c r="J5" i="8"/>
  <c r="J12" i="8"/>
  <c r="G10" i="8"/>
  <c r="G8" i="7"/>
  <c r="G9" i="7"/>
  <c r="G10" i="7"/>
  <c r="G11" i="7"/>
  <c r="J21" i="7"/>
  <c r="J20" i="7"/>
  <c r="J25" i="7"/>
  <c r="J18" i="7"/>
  <c r="J19" i="7"/>
  <c r="J16" i="7"/>
  <c r="J22" i="7"/>
  <c r="J17" i="7"/>
  <c r="J23" i="7"/>
</calcChain>
</file>

<file path=xl/sharedStrings.xml><?xml version="1.0" encoding="utf-8"?>
<sst xmlns="http://schemas.openxmlformats.org/spreadsheetml/2006/main" count="192" uniqueCount="103">
  <si>
    <t>Dataset</t>
  </si>
  <si>
    <t>A1</t>
    <phoneticPr fontId="1" type="noConversion"/>
  </si>
  <si>
    <t>Disease</t>
    <phoneticPr fontId="1" type="noConversion"/>
  </si>
  <si>
    <t>Number of samples</t>
    <phoneticPr fontId="1" type="noConversion"/>
  </si>
  <si>
    <t>Moderate DR</t>
    <phoneticPr fontId="1" type="noConversion"/>
  </si>
  <si>
    <t>Severe DR</t>
    <phoneticPr fontId="1" type="noConversion"/>
  </si>
  <si>
    <t>Proliferative DR</t>
    <phoneticPr fontId="1" type="noConversion"/>
  </si>
  <si>
    <t>Early glaucoma</t>
    <phoneticPr fontId="1" type="noConversion"/>
  </si>
  <si>
    <t>Name</t>
    <phoneticPr fontId="1" type="noConversion"/>
  </si>
  <si>
    <t>Eyepacs</t>
    <phoneticPr fontId="1" type="noConversion"/>
  </si>
  <si>
    <t>A2</t>
    <phoneticPr fontId="1" type="noConversion"/>
  </si>
  <si>
    <t>IDRiD</t>
    <phoneticPr fontId="1" type="noConversion"/>
  </si>
  <si>
    <t>SynFundus-1M</t>
    <phoneticPr fontId="1" type="noConversion"/>
  </si>
  <si>
    <t>AOD</t>
    <phoneticPr fontId="1" type="noConversion"/>
  </si>
  <si>
    <t>APTOS-2019</t>
    <phoneticPr fontId="1" type="noConversion"/>
  </si>
  <si>
    <t>Glaucoma Fundus</t>
    <phoneticPr fontId="1" type="noConversion"/>
  </si>
  <si>
    <t>A3</t>
    <phoneticPr fontId="1" type="noConversion"/>
  </si>
  <si>
    <t>A4</t>
    <phoneticPr fontId="1" type="noConversion"/>
  </si>
  <si>
    <t>A5</t>
    <phoneticPr fontId="1" type="noConversion"/>
  </si>
  <si>
    <t>A6</t>
    <phoneticPr fontId="1" type="noConversion"/>
  </si>
  <si>
    <t>A7</t>
    <phoneticPr fontId="1" type="noConversion"/>
  </si>
  <si>
    <t>A8</t>
    <phoneticPr fontId="1" type="noConversion"/>
  </si>
  <si>
    <t>RetinalOCT</t>
    <phoneticPr fontId="1" type="noConversion"/>
  </si>
  <si>
    <t>AMD</t>
  </si>
  <si>
    <t>Cataract</t>
    <phoneticPr fontId="1" type="noConversion"/>
  </si>
  <si>
    <t>Diabetes</t>
    <phoneticPr fontId="1" type="noConversion"/>
  </si>
  <si>
    <t>Glaucoma</t>
    <phoneticPr fontId="1" type="noConversion"/>
  </si>
  <si>
    <t>Hypertension</t>
    <phoneticPr fontId="1" type="noConversion"/>
  </si>
  <si>
    <t>Myopia</t>
    <phoneticPr fontId="1" type="noConversion"/>
  </si>
  <si>
    <t>Other</t>
    <phoneticPr fontId="1" type="noConversion"/>
  </si>
  <si>
    <t>Advanced glaucoma</t>
    <phoneticPr fontId="1" type="noConversion"/>
  </si>
  <si>
    <t>CNV</t>
  </si>
  <si>
    <t>CSR</t>
    <phoneticPr fontId="1" type="noConversion"/>
  </si>
  <si>
    <t>DME</t>
  </si>
  <si>
    <t>DR</t>
  </si>
  <si>
    <t>DRUSEN</t>
  </si>
  <si>
    <t>MH</t>
  </si>
  <si>
    <t>Total</t>
    <phoneticPr fontId="1" type="noConversion"/>
  </si>
  <si>
    <t>Proportion</t>
    <phoneticPr fontId="1" type="noConversion"/>
  </si>
  <si>
    <t>GasFMD</t>
    <phoneticPr fontId="1" type="noConversion"/>
  </si>
  <si>
    <t>TJH-HUST</t>
    <phoneticPr fontId="1" type="noConversion"/>
  </si>
  <si>
    <t>Well differentiated</t>
  </si>
  <si>
    <t>Moderately well differentiated</t>
    <phoneticPr fontId="1" type="noConversion"/>
  </si>
  <si>
    <t>Moderately differentiated</t>
    <phoneticPr fontId="1" type="noConversion"/>
  </si>
  <si>
    <t>Poorly differentiated</t>
  </si>
  <si>
    <t>Moderately poorly differentiated</t>
  </si>
  <si>
    <t>Number of patients</t>
    <phoneticPr fontId="1" type="noConversion"/>
  </si>
  <si>
    <t>Number of patches</t>
    <phoneticPr fontId="1" type="noConversion"/>
  </si>
  <si>
    <t>JZCH</t>
  </si>
  <si>
    <t>B1</t>
    <phoneticPr fontId="1" type="noConversion"/>
  </si>
  <si>
    <t>B2</t>
    <phoneticPr fontId="1" type="noConversion"/>
  </si>
  <si>
    <t>Benign</t>
  </si>
  <si>
    <t>PD</t>
  </si>
  <si>
    <t>WD</t>
    <phoneticPr fontId="1" type="noConversion"/>
  </si>
  <si>
    <t xml:space="preserve">MD </t>
    <phoneticPr fontId="1" type="noConversion"/>
  </si>
  <si>
    <t>KBSMC</t>
    <phoneticPr fontId="1" type="noConversion"/>
  </si>
  <si>
    <t>PatchGastricADC22</t>
    <phoneticPr fontId="1" type="noConversion"/>
  </si>
  <si>
    <t>Moderately differentiated tubular adenocarcinoma</t>
  </si>
  <si>
    <t>Well differentiated tubular adenocarcinoma</t>
  </si>
  <si>
    <t>Papillary adenocarcinoma</t>
  </si>
  <si>
    <t>Poorly differentiated adenocarcinoma, solid type</t>
  </si>
  <si>
    <t>Moderately to poorly differentiated adenocarcinoma</t>
  </si>
  <si>
    <t>Poorly differentiated adenocarcinoma, non-solid type</t>
  </si>
  <si>
    <t>Well to moderately differentiated tubular adenocarcinoma</t>
  </si>
  <si>
    <t>Signet ring cell carcinoma</t>
  </si>
  <si>
    <t>Mucinous adenocarcinoma</t>
  </si>
  <si>
    <t>C1</t>
    <phoneticPr fontId="1" type="noConversion"/>
  </si>
  <si>
    <t>C2</t>
    <phoneticPr fontId="1" type="noConversion"/>
  </si>
  <si>
    <t>PulFMD</t>
    <phoneticPr fontId="1" type="noConversion"/>
  </si>
  <si>
    <t>Small cell carcinoma</t>
  </si>
  <si>
    <t>Squamous cell carcinoma</t>
    <phoneticPr fontId="1" type="noConversion"/>
  </si>
  <si>
    <t>Adenocarcinoma</t>
    <phoneticPr fontId="1" type="noConversion"/>
  </si>
  <si>
    <t>Number of images</t>
    <phoneticPr fontId="1" type="noConversion"/>
  </si>
  <si>
    <t>Lung-pet-ct-dx</t>
    <phoneticPr fontId="1" type="noConversion"/>
  </si>
  <si>
    <t>N/A</t>
  </si>
  <si>
    <t>N/A</t>
    <phoneticPr fontId="1" type="noConversion"/>
  </si>
  <si>
    <t>Age</t>
    <phoneticPr fontId="1" type="noConversion"/>
  </si>
  <si>
    <t>Male</t>
    <phoneticPr fontId="1" type="noConversion"/>
  </si>
  <si>
    <t>Female</t>
    <phoneticPr fontId="1" type="noConversion"/>
  </si>
  <si>
    <t>Small cell carcinoma</t>
    <phoneticPr fontId="1" type="noConversion"/>
  </si>
  <si>
    <t>Mild DR</t>
  </si>
  <si>
    <t>Messdior-2</t>
    <phoneticPr fontId="1" type="noConversion"/>
  </si>
  <si>
    <t>Proportion(%)</t>
    <phoneticPr fontId="1" type="noConversion"/>
  </si>
  <si>
    <t>Country of origin</t>
    <phoneticPr fontId="1" type="noConversion"/>
  </si>
  <si>
    <t>South Korea</t>
    <phoneticPr fontId="1" type="noConversion"/>
  </si>
  <si>
    <t>India</t>
    <phoneticPr fontId="1" type="noConversion"/>
  </si>
  <si>
    <t>China</t>
    <phoneticPr fontId="1" type="noConversion"/>
  </si>
  <si>
    <t>Imaging devices</t>
    <phoneticPr fontId="1" type="noConversion"/>
  </si>
  <si>
    <t>Aperio digital slide scanner
(Leica Biosystems)</t>
    <phoneticPr fontId="1" type="noConversion"/>
  </si>
  <si>
    <t>Japan</t>
    <phoneticPr fontId="1" type="noConversion"/>
  </si>
  <si>
    <t>Leica Aperio AT2 Digital Whole Slide Scanner</t>
    <phoneticPr fontId="1" type="noConversion"/>
  </si>
  <si>
    <t>France</t>
    <phoneticPr fontId="1" type="noConversion"/>
  </si>
  <si>
    <t>Imaging devices</t>
  </si>
  <si>
    <t>VX-10 alpha digital fundus camera (Kowa)</t>
    <phoneticPr fontId="1" type="noConversion"/>
  </si>
  <si>
    <t>TRC-NW6 non-mydriatic fundus camera (Topcon)</t>
    <phoneticPr fontId="1" type="noConversion"/>
  </si>
  <si>
    <t>A variety of camera models, not specified</t>
    <phoneticPr fontId="1" type="noConversion"/>
  </si>
  <si>
    <t>AFC-330 non-mydriatic auto fundus camera (Nidek)</t>
    <phoneticPr fontId="1" type="noConversion"/>
  </si>
  <si>
    <t>Lung cancer</t>
    <phoneticPr fontId="1" type="noConversion"/>
  </si>
  <si>
    <t>Control</t>
    <phoneticPr fontId="1" type="noConversion"/>
  </si>
  <si>
    <t>Moderately differentiated</t>
  </si>
  <si>
    <t>Unknown</t>
    <phoneticPr fontId="1" type="noConversion"/>
  </si>
  <si>
    <t>Unlabelled</t>
  </si>
  <si>
    <t>Unlabelled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</si>
</sst>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000_);[Red]\(0.000000\)"/>
    <numFmt numFmtId="178" formatCode="0.000000"/>
  </numFmts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 applyAlignment="1">
      <alignment vertical="center"/>
    </xf>
    <xf numFmtId="10" fontId="0" fillId="0" borderId="0" xfId="0" applyNumberFormat="1" applyFill="1" applyAlignment="1">
      <alignment horizontal="left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177" fontId="3" fillId="0" borderId="1" xfId="0" applyNumberFormat="1" applyFont="1" applyBorder="1" applyAlignment="1">
      <alignment horizontal="center" vertical="top"/>
    </xf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F7C6-FF31-4EB1-8811-EAC6E4EA6140}">
  <dimension ref="A1:H45"/>
  <sheetViews>
    <sheetView tabSelected="1" workbookViewId="0">
      <selection activeCell="J38" sqref="J38"/>
    </sheetView>
  </sheetViews>
  <sheetFormatPr defaultRowHeight="13.8" x14ac:dyDescent="0.25"/>
  <cols>
    <col min="1" max="1" width="15" customWidth="1"/>
    <col min="2" max="2" width="19.88671875" customWidth="1"/>
    <col min="3" max="3" width="19.88671875" style="3" customWidth="1"/>
    <col min="4" max="4" width="19.88671875" style="11" customWidth="1"/>
    <col min="5" max="5" width="22.33203125" customWidth="1"/>
    <col min="6" max="6" width="25.6640625" customWidth="1"/>
    <col min="7" max="7" width="11.6640625" style="4" customWidth="1"/>
  </cols>
  <sheetData>
    <row r="1" spans="1:8" x14ac:dyDescent="0.25">
      <c r="A1" s="1" t="s">
        <v>0</v>
      </c>
      <c r="B1" s="1" t="s">
        <v>8</v>
      </c>
      <c r="C1" s="9" t="s">
        <v>83</v>
      </c>
      <c r="D1" s="10" t="s">
        <v>87</v>
      </c>
      <c r="E1" t="s">
        <v>2</v>
      </c>
      <c r="F1" t="s">
        <v>3</v>
      </c>
      <c r="G1" s="4" t="s">
        <v>38</v>
      </c>
      <c r="H1" t="s">
        <v>37</v>
      </c>
    </row>
    <row r="2" spans="1:8" x14ac:dyDescent="0.25">
      <c r="A2" s="17" t="s">
        <v>1</v>
      </c>
      <c r="B2" s="17" t="s">
        <v>9</v>
      </c>
      <c r="C2" s="16"/>
      <c r="D2" s="15"/>
      <c r="E2" t="s">
        <v>80</v>
      </c>
      <c r="F2" s="2">
        <v>2443</v>
      </c>
      <c r="G2" s="4">
        <f>F2/($H$2)</f>
        <v>6.9549621363092867E-2</v>
      </c>
      <c r="H2" s="16">
        <f>F2+F3+F4+F5+F6</f>
        <v>35126</v>
      </c>
    </row>
    <row r="3" spans="1:8" x14ac:dyDescent="0.25">
      <c r="A3" s="17"/>
      <c r="B3" s="17"/>
      <c r="C3" s="16"/>
      <c r="D3" s="15"/>
      <c r="E3" t="s">
        <v>4</v>
      </c>
      <c r="F3" s="2">
        <v>5292</v>
      </c>
      <c r="G3" s="4">
        <f>F3/($H$2)</f>
        <v>0.1506576325229175</v>
      </c>
      <c r="H3" s="16"/>
    </row>
    <row r="4" spans="1:8" x14ac:dyDescent="0.25">
      <c r="A4" s="17"/>
      <c r="B4" s="17"/>
      <c r="C4" s="16"/>
      <c r="D4" s="15"/>
      <c r="E4" t="s">
        <v>5</v>
      </c>
      <c r="F4" s="2">
        <v>873</v>
      </c>
      <c r="G4" s="4">
        <f>F4/($H$2)</f>
        <v>2.4853384957011899E-2</v>
      </c>
      <c r="H4" s="16"/>
    </row>
    <row r="5" spans="1:8" x14ac:dyDescent="0.25">
      <c r="A5" s="17"/>
      <c r="B5" s="17"/>
      <c r="C5" s="16"/>
      <c r="D5" s="15"/>
      <c r="E5" t="s">
        <v>6</v>
      </c>
      <c r="F5" s="2">
        <v>708</v>
      </c>
      <c r="G5" s="4">
        <f>F5/($H$2)</f>
        <v>2.0156009793315492E-2</v>
      </c>
      <c r="H5" s="16"/>
    </row>
    <row r="6" spans="1:8" x14ac:dyDescent="0.25">
      <c r="A6" s="17"/>
      <c r="B6" s="17"/>
      <c r="C6" s="16"/>
      <c r="D6" s="15"/>
      <c r="E6" t="s">
        <v>98</v>
      </c>
      <c r="F6" s="2">
        <v>25810</v>
      </c>
      <c r="G6" s="4">
        <f>F6/($H$2)</f>
        <v>0.73478335136366224</v>
      </c>
      <c r="H6" s="16"/>
    </row>
    <row r="7" spans="1:8" x14ac:dyDescent="0.25">
      <c r="A7" s="17" t="s">
        <v>10</v>
      </c>
      <c r="B7" s="17" t="s">
        <v>11</v>
      </c>
      <c r="C7" s="16" t="s">
        <v>85</v>
      </c>
      <c r="D7" s="15" t="s">
        <v>93</v>
      </c>
      <c r="E7" t="s">
        <v>80</v>
      </c>
      <c r="F7" s="2">
        <v>25</v>
      </c>
      <c r="G7" s="4">
        <f>F7/($H$7)</f>
        <v>4.8449612403100778E-2</v>
      </c>
      <c r="H7" s="16">
        <f>F7+F8+F9+F10+F11</f>
        <v>516</v>
      </c>
    </row>
    <row r="8" spans="1:8" x14ac:dyDescent="0.25">
      <c r="A8" s="17"/>
      <c r="B8" s="17"/>
      <c r="C8" s="16"/>
      <c r="D8" s="15"/>
      <c r="E8" t="s">
        <v>4</v>
      </c>
      <c r="F8" s="2">
        <v>168</v>
      </c>
      <c r="G8" s="4">
        <f>F8/($H$7)</f>
        <v>0.32558139534883723</v>
      </c>
      <c r="H8" s="16"/>
    </row>
    <row r="9" spans="1:8" x14ac:dyDescent="0.25">
      <c r="A9" s="17"/>
      <c r="B9" s="17"/>
      <c r="C9" s="16"/>
      <c r="D9" s="15"/>
      <c r="E9" t="s">
        <v>5</v>
      </c>
      <c r="F9" s="2">
        <v>93</v>
      </c>
      <c r="G9" s="4">
        <f>F9/($H$7)</f>
        <v>0.18023255813953487</v>
      </c>
      <c r="H9" s="16"/>
    </row>
    <row r="10" spans="1:8" x14ac:dyDescent="0.25">
      <c r="A10" s="17"/>
      <c r="B10" s="17"/>
      <c r="C10" s="16"/>
      <c r="D10" s="15"/>
      <c r="E10" t="s">
        <v>6</v>
      </c>
      <c r="F10" s="2">
        <v>62</v>
      </c>
      <c r="G10" s="4">
        <f>F10/($H$7)</f>
        <v>0.12015503875968993</v>
      </c>
      <c r="H10" s="16"/>
    </row>
    <row r="11" spans="1:8" x14ac:dyDescent="0.25">
      <c r="A11" s="17"/>
      <c r="B11" s="17"/>
      <c r="C11" s="16"/>
      <c r="D11" s="15"/>
      <c r="E11" t="s">
        <v>98</v>
      </c>
      <c r="F11" s="2">
        <v>168</v>
      </c>
      <c r="G11" s="4">
        <f>F11/($H$7)</f>
        <v>0.32558139534883723</v>
      </c>
      <c r="H11" s="16"/>
    </row>
    <row r="12" spans="1:8" x14ac:dyDescent="0.25">
      <c r="A12" s="17" t="s">
        <v>16</v>
      </c>
      <c r="B12" s="17" t="s">
        <v>12</v>
      </c>
      <c r="C12" s="16"/>
      <c r="D12" s="15"/>
      <c r="E12" t="s">
        <v>80</v>
      </c>
      <c r="F12" s="2">
        <v>56</v>
      </c>
      <c r="G12" s="4">
        <f>F12/($H$12)</f>
        <v>5.5998992018143671E-5</v>
      </c>
      <c r="H12" s="16">
        <f>F12+F13+F14+F15+F16</f>
        <v>1000018</v>
      </c>
    </row>
    <row r="13" spans="1:8" x14ac:dyDescent="0.25">
      <c r="A13" s="17"/>
      <c r="B13" s="17"/>
      <c r="C13" s="16"/>
      <c r="D13" s="15"/>
      <c r="E13" t="s">
        <v>4</v>
      </c>
      <c r="F13" s="2">
        <v>97882</v>
      </c>
      <c r="G13" s="4">
        <f>F13/($H$12)</f>
        <v>9.7880238155713201E-2</v>
      </c>
      <c r="H13" s="16"/>
    </row>
    <row r="14" spans="1:8" x14ac:dyDescent="0.25">
      <c r="A14" s="17"/>
      <c r="B14" s="17"/>
      <c r="C14" s="16"/>
      <c r="D14" s="15"/>
      <c r="E14" t="s">
        <v>5</v>
      </c>
      <c r="F14" s="2">
        <v>51971</v>
      </c>
      <c r="G14" s="4">
        <f>F14/($H$12)</f>
        <v>5.1970064538838304E-2</v>
      </c>
      <c r="H14" s="16"/>
    </row>
    <row r="15" spans="1:8" x14ac:dyDescent="0.25">
      <c r="A15" s="17"/>
      <c r="B15" s="17"/>
      <c r="C15" s="16"/>
      <c r="D15" s="15"/>
      <c r="E15" t="s">
        <v>6</v>
      </c>
      <c r="F15" s="2">
        <v>45667</v>
      </c>
      <c r="G15" s="4">
        <f>F15/($H$12)</f>
        <v>4.5666178008795841E-2</v>
      </c>
      <c r="H15" s="16"/>
    </row>
    <row r="16" spans="1:8" x14ac:dyDescent="0.25">
      <c r="A16" s="17"/>
      <c r="B16" s="17"/>
      <c r="C16" s="16"/>
      <c r="D16" s="15"/>
      <c r="E16" t="s">
        <v>98</v>
      </c>
      <c r="F16" s="2">
        <v>804442</v>
      </c>
      <c r="G16" s="4">
        <f>F16/($H$12)</f>
        <v>0.80442752030463449</v>
      </c>
      <c r="H16" s="16"/>
    </row>
    <row r="17" spans="1:8" x14ac:dyDescent="0.25">
      <c r="A17" s="17" t="s">
        <v>17</v>
      </c>
      <c r="B17" s="17" t="s">
        <v>81</v>
      </c>
      <c r="C17" s="16" t="s">
        <v>91</v>
      </c>
      <c r="D17" s="15" t="s">
        <v>94</v>
      </c>
      <c r="E17" t="s">
        <v>80</v>
      </c>
      <c r="F17" s="2">
        <v>270</v>
      </c>
      <c r="G17" s="4">
        <f>F17/($H$17)</f>
        <v>0.15481651376146788</v>
      </c>
      <c r="H17" s="16">
        <f>F17+F18+F19+F20+F21</f>
        <v>1744</v>
      </c>
    </row>
    <row r="18" spans="1:8" x14ac:dyDescent="0.25">
      <c r="A18" s="17"/>
      <c r="B18" s="17"/>
      <c r="C18" s="16"/>
      <c r="D18" s="15"/>
      <c r="E18" t="s">
        <v>4</v>
      </c>
      <c r="F18" s="2">
        <v>347</v>
      </c>
      <c r="G18" s="4">
        <f>F18/($H$17)</f>
        <v>0.19896788990825687</v>
      </c>
      <c r="H18" s="16"/>
    </row>
    <row r="19" spans="1:8" x14ac:dyDescent="0.25">
      <c r="A19" s="17"/>
      <c r="B19" s="17"/>
      <c r="C19" s="16"/>
      <c r="D19" s="15"/>
      <c r="E19" t="s">
        <v>5</v>
      </c>
      <c r="F19" s="2">
        <v>75</v>
      </c>
      <c r="G19" s="4">
        <f>F19/($H$17)</f>
        <v>4.3004587155963302E-2</v>
      </c>
      <c r="H19" s="16"/>
    </row>
    <row r="20" spans="1:8" x14ac:dyDescent="0.25">
      <c r="A20" s="17"/>
      <c r="B20" s="17"/>
      <c r="C20" s="16"/>
      <c r="D20" s="15"/>
      <c r="E20" t="s">
        <v>6</v>
      </c>
      <c r="F20" s="2">
        <v>35</v>
      </c>
      <c r="G20" s="4">
        <f>F20/($H$17)</f>
        <v>2.0068807339449542E-2</v>
      </c>
      <c r="H20" s="16"/>
    </row>
    <row r="21" spans="1:8" x14ac:dyDescent="0.25">
      <c r="A21" s="17"/>
      <c r="B21" s="17"/>
      <c r="C21" s="16"/>
      <c r="D21" s="15"/>
      <c r="E21" t="s">
        <v>98</v>
      </c>
      <c r="F21" s="2">
        <v>1017</v>
      </c>
      <c r="G21" s="4">
        <f>F21/($H$17)</f>
        <v>0.58314220183486243</v>
      </c>
      <c r="H21" s="16"/>
    </row>
    <row r="22" spans="1:8" x14ac:dyDescent="0.25">
      <c r="A22" s="17" t="s">
        <v>18</v>
      </c>
      <c r="B22" s="17" t="s">
        <v>14</v>
      </c>
      <c r="C22" s="16" t="s">
        <v>85</v>
      </c>
      <c r="D22" s="15" t="s">
        <v>95</v>
      </c>
      <c r="E22" t="s">
        <v>80</v>
      </c>
      <c r="F22" s="2">
        <v>370</v>
      </c>
      <c r="G22" s="4">
        <f>F22/($H$22)</f>
        <v>0.10103768432550519</v>
      </c>
      <c r="H22" s="16">
        <f>F22+F23+F24+F25+F26</f>
        <v>3662</v>
      </c>
    </row>
    <row r="23" spans="1:8" x14ac:dyDescent="0.25">
      <c r="A23" s="17"/>
      <c r="B23" s="17"/>
      <c r="C23" s="16"/>
      <c r="D23" s="15"/>
      <c r="E23" t="s">
        <v>4</v>
      </c>
      <c r="F23" s="2">
        <v>999</v>
      </c>
      <c r="G23" s="4">
        <f>F23/($H$22)</f>
        <v>0.272801747678864</v>
      </c>
      <c r="H23" s="16"/>
    </row>
    <row r="24" spans="1:8" x14ac:dyDescent="0.25">
      <c r="A24" s="17"/>
      <c r="B24" s="17"/>
      <c r="C24" s="16"/>
      <c r="D24" s="15"/>
      <c r="E24" t="s">
        <v>5</v>
      </c>
      <c r="F24" s="2">
        <v>193</v>
      </c>
      <c r="G24" s="4">
        <f>F24/($H$22)</f>
        <v>5.2703440742763515E-2</v>
      </c>
      <c r="H24" s="16"/>
    </row>
    <row r="25" spans="1:8" x14ac:dyDescent="0.25">
      <c r="A25" s="17"/>
      <c r="B25" s="17"/>
      <c r="C25" s="16"/>
      <c r="D25" s="15"/>
      <c r="E25" t="s">
        <v>6</v>
      </c>
      <c r="F25" s="2">
        <v>295</v>
      </c>
      <c r="G25" s="4">
        <f>F25/($H$22)</f>
        <v>8.055707263790278E-2</v>
      </c>
      <c r="H25" s="16"/>
    </row>
    <row r="26" spans="1:8" x14ac:dyDescent="0.25">
      <c r="A26" s="17"/>
      <c r="B26" s="17"/>
      <c r="C26" s="16"/>
      <c r="D26" s="15"/>
      <c r="E26" t="s">
        <v>98</v>
      </c>
      <c r="F26" s="2">
        <v>1805</v>
      </c>
      <c r="G26" s="4">
        <f>F26/($H$22)</f>
        <v>0.4929000546149645</v>
      </c>
      <c r="H26" s="16"/>
    </row>
    <row r="27" spans="1:8" x14ac:dyDescent="0.25">
      <c r="A27" s="17" t="s">
        <v>19</v>
      </c>
      <c r="B27" s="17" t="s">
        <v>15</v>
      </c>
      <c r="C27" s="16" t="s">
        <v>84</v>
      </c>
      <c r="D27" s="15" t="s">
        <v>96</v>
      </c>
      <c r="E27" t="s">
        <v>7</v>
      </c>
      <c r="F27" s="2">
        <v>289</v>
      </c>
      <c r="G27" s="4">
        <f>F27/($H$27)</f>
        <v>0.18717616580310881</v>
      </c>
      <c r="H27" s="16">
        <f>F27+F29+F28</f>
        <v>1544</v>
      </c>
    </row>
    <row r="28" spans="1:8" x14ac:dyDescent="0.25">
      <c r="A28" s="17"/>
      <c r="B28" s="17"/>
      <c r="C28" s="16"/>
      <c r="D28" s="15"/>
      <c r="E28" t="s">
        <v>30</v>
      </c>
      <c r="F28" s="2">
        <v>467</v>
      </c>
      <c r="G28" s="4">
        <f>F28/($H$27)</f>
        <v>0.30246113989637308</v>
      </c>
      <c r="H28" s="16"/>
    </row>
    <row r="29" spans="1:8" x14ac:dyDescent="0.25">
      <c r="A29" s="17"/>
      <c r="B29" s="17"/>
      <c r="C29" s="16"/>
      <c r="D29" s="15"/>
      <c r="E29" t="s">
        <v>98</v>
      </c>
      <c r="F29" s="2">
        <v>788</v>
      </c>
      <c r="G29" s="4">
        <f>F29/($H$27)</f>
        <v>0.51036269430051817</v>
      </c>
      <c r="H29" s="16"/>
    </row>
    <row r="30" spans="1:8" x14ac:dyDescent="0.25">
      <c r="A30" s="17" t="s">
        <v>20</v>
      </c>
      <c r="B30" s="17" t="s">
        <v>13</v>
      </c>
      <c r="C30" s="16"/>
      <c r="D30" s="15"/>
      <c r="E30" t="s">
        <v>23</v>
      </c>
      <c r="F30" s="2">
        <v>2128</v>
      </c>
      <c r="G30" s="4">
        <f t="shared" ref="G30:G37" si="0">F30/($H$30)</f>
        <v>0.14365759805576184</v>
      </c>
      <c r="H30" s="16">
        <f>F30+F31+F32+F33+F34+F35+F36+F37</f>
        <v>14813</v>
      </c>
    </row>
    <row r="31" spans="1:8" x14ac:dyDescent="0.25">
      <c r="A31" s="17"/>
      <c r="B31" s="17"/>
      <c r="C31" s="16"/>
      <c r="D31" s="15"/>
      <c r="E31" t="s">
        <v>24</v>
      </c>
      <c r="F31" s="2">
        <v>2344</v>
      </c>
      <c r="G31" s="4">
        <f t="shared" si="0"/>
        <v>0.15823938432457976</v>
      </c>
      <c r="H31" s="16"/>
    </row>
    <row r="32" spans="1:8" x14ac:dyDescent="0.25">
      <c r="A32" s="17"/>
      <c r="B32" s="17"/>
      <c r="C32" s="16"/>
      <c r="D32" s="15"/>
      <c r="E32" t="s">
        <v>25</v>
      </c>
      <c r="F32" s="2">
        <v>1608</v>
      </c>
      <c r="G32" s="4">
        <f t="shared" si="0"/>
        <v>0.10855329777897793</v>
      </c>
      <c r="H32" s="16"/>
    </row>
    <row r="33" spans="1:8" x14ac:dyDescent="0.25">
      <c r="A33" s="17"/>
      <c r="B33" s="17"/>
      <c r="C33" s="16"/>
      <c r="D33" s="15"/>
      <c r="E33" t="s">
        <v>26</v>
      </c>
      <c r="F33" s="2">
        <v>2272</v>
      </c>
      <c r="G33" s="4">
        <f t="shared" si="0"/>
        <v>0.15337878890164044</v>
      </c>
      <c r="H33" s="16"/>
    </row>
    <row r="34" spans="1:8" x14ac:dyDescent="0.25">
      <c r="A34" s="17"/>
      <c r="B34" s="17"/>
      <c r="C34" s="16"/>
      <c r="D34" s="15"/>
      <c r="E34" t="s">
        <v>27</v>
      </c>
      <c r="F34" s="2">
        <v>1024</v>
      </c>
      <c r="G34" s="4">
        <f t="shared" si="0"/>
        <v>6.9128468237359075E-2</v>
      </c>
      <c r="H34" s="16"/>
    </row>
    <row r="35" spans="1:8" x14ac:dyDescent="0.25">
      <c r="A35" s="17"/>
      <c r="B35" s="17"/>
      <c r="C35" s="16"/>
      <c r="D35" s="15"/>
      <c r="E35" t="s">
        <v>28</v>
      </c>
      <c r="F35" s="2">
        <v>1856</v>
      </c>
      <c r="G35" s="4">
        <f t="shared" si="0"/>
        <v>0.12529534868021333</v>
      </c>
      <c r="H35" s="16"/>
    </row>
    <row r="36" spans="1:8" x14ac:dyDescent="0.25">
      <c r="A36" s="17"/>
      <c r="B36" s="17"/>
      <c r="C36" s="16"/>
      <c r="D36" s="15"/>
      <c r="E36" t="s">
        <v>29</v>
      </c>
      <c r="F36" s="2">
        <v>708</v>
      </c>
      <c r="G36" s="4">
        <f t="shared" si="0"/>
        <v>4.7795854992236549E-2</v>
      </c>
      <c r="H36" s="16"/>
    </row>
    <row r="37" spans="1:8" x14ac:dyDescent="0.25">
      <c r="A37" s="17"/>
      <c r="B37" s="17"/>
      <c r="C37" s="16"/>
      <c r="D37" s="15"/>
      <c r="E37" t="s">
        <v>98</v>
      </c>
      <c r="F37" s="2">
        <v>2873</v>
      </c>
      <c r="G37" s="4">
        <f t="shared" si="0"/>
        <v>0.19395125902923108</v>
      </c>
      <c r="H37" s="16"/>
    </row>
    <row r="38" spans="1:8" x14ac:dyDescent="0.25">
      <c r="A38" s="17" t="s">
        <v>21</v>
      </c>
      <c r="B38" s="17" t="s">
        <v>22</v>
      </c>
      <c r="C38" s="16" t="s">
        <v>85</v>
      </c>
      <c r="D38" s="15"/>
      <c r="E38" t="s">
        <v>23</v>
      </c>
      <c r="F38" s="2">
        <v>3000</v>
      </c>
      <c r="G38" s="4">
        <f t="shared" ref="G38:G45" si="1">F38/($H$38)</f>
        <v>0.125</v>
      </c>
      <c r="H38" s="16">
        <f>F38+F40+F39+F41+F42+F43+F44+F45</f>
        <v>24000</v>
      </c>
    </row>
    <row r="39" spans="1:8" x14ac:dyDescent="0.25">
      <c r="A39" s="17"/>
      <c r="B39" s="17"/>
      <c r="C39" s="16"/>
      <c r="D39" s="15"/>
      <c r="E39" t="s">
        <v>31</v>
      </c>
      <c r="F39" s="2">
        <v>3000</v>
      </c>
      <c r="G39" s="4">
        <f t="shared" si="1"/>
        <v>0.125</v>
      </c>
      <c r="H39" s="16"/>
    </row>
    <row r="40" spans="1:8" x14ac:dyDescent="0.25">
      <c r="A40" s="17"/>
      <c r="B40" s="17"/>
      <c r="C40" s="16"/>
      <c r="D40" s="15"/>
      <c r="E40" t="s">
        <v>32</v>
      </c>
      <c r="F40" s="2">
        <v>3000</v>
      </c>
      <c r="G40" s="4">
        <f t="shared" si="1"/>
        <v>0.125</v>
      </c>
      <c r="H40" s="16"/>
    </row>
    <row r="41" spans="1:8" x14ac:dyDescent="0.25">
      <c r="A41" s="17"/>
      <c r="B41" s="17"/>
      <c r="C41" s="16"/>
      <c r="D41" s="15"/>
      <c r="E41" t="s">
        <v>33</v>
      </c>
      <c r="F41" s="2">
        <v>3000</v>
      </c>
      <c r="G41" s="4">
        <f t="shared" si="1"/>
        <v>0.125</v>
      </c>
      <c r="H41" s="16"/>
    </row>
    <row r="42" spans="1:8" x14ac:dyDescent="0.25">
      <c r="A42" s="17"/>
      <c r="B42" s="17"/>
      <c r="C42" s="16"/>
      <c r="D42" s="15"/>
      <c r="E42" s="2" t="s">
        <v>34</v>
      </c>
      <c r="F42" s="2">
        <v>3000</v>
      </c>
      <c r="G42" s="4">
        <f t="shared" si="1"/>
        <v>0.125</v>
      </c>
      <c r="H42" s="16"/>
    </row>
    <row r="43" spans="1:8" x14ac:dyDescent="0.25">
      <c r="A43" s="17"/>
      <c r="B43" s="17"/>
      <c r="C43" s="16"/>
      <c r="D43" s="15"/>
      <c r="E43" s="2" t="s">
        <v>35</v>
      </c>
      <c r="F43" s="2">
        <v>3000</v>
      </c>
      <c r="G43" s="4">
        <f t="shared" si="1"/>
        <v>0.125</v>
      </c>
      <c r="H43" s="16"/>
    </row>
    <row r="44" spans="1:8" x14ac:dyDescent="0.25">
      <c r="A44" s="17"/>
      <c r="B44" s="17"/>
      <c r="C44" s="16"/>
      <c r="D44" s="15"/>
      <c r="E44" s="2" t="s">
        <v>36</v>
      </c>
      <c r="F44" s="2">
        <v>3000</v>
      </c>
      <c r="G44" s="4">
        <f t="shared" si="1"/>
        <v>0.125</v>
      </c>
      <c r="H44" s="16"/>
    </row>
    <row r="45" spans="1:8" x14ac:dyDescent="0.25">
      <c r="A45" s="17"/>
      <c r="B45" s="17"/>
      <c r="C45" s="16"/>
      <c r="D45" s="15"/>
      <c r="E45" t="s">
        <v>98</v>
      </c>
      <c r="F45" s="2">
        <v>3000</v>
      </c>
      <c r="G45" s="4">
        <f t="shared" si="1"/>
        <v>0.125</v>
      </c>
      <c r="H45" s="16"/>
    </row>
  </sheetData>
  <mergeCells count="40">
    <mergeCell ref="C27:C29"/>
    <mergeCell ref="C17:C21"/>
    <mergeCell ref="C38:C45"/>
    <mergeCell ref="C2:C6"/>
    <mergeCell ref="C7:C11"/>
    <mergeCell ref="C12:C16"/>
    <mergeCell ref="C30:C37"/>
    <mergeCell ref="C22:C26"/>
    <mergeCell ref="B38:B45"/>
    <mergeCell ref="A38:A45"/>
    <mergeCell ref="A22:A26"/>
    <mergeCell ref="B22:B26"/>
    <mergeCell ref="A2:A6"/>
    <mergeCell ref="B2:B6"/>
    <mergeCell ref="A7:A11"/>
    <mergeCell ref="B7:B11"/>
    <mergeCell ref="A12:A16"/>
    <mergeCell ref="B12:B16"/>
    <mergeCell ref="A17:A21"/>
    <mergeCell ref="B17:B21"/>
    <mergeCell ref="A30:A37"/>
    <mergeCell ref="B30:B37"/>
    <mergeCell ref="A27:A29"/>
    <mergeCell ref="B27:B29"/>
    <mergeCell ref="H17:H21"/>
    <mergeCell ref="H38:H45"/>
    <mergeCell ref="H2:H6"/>
    <mergeCell ref="H7:H11"/>
    <mergeCell ref="H12:H16"/>
    <mergeCell ref="H30:H37"/>
    <mergeCell ref="H22:H26"/>
    <mergeCell ref="H27:H29"/>
    <mergeCell ref="D27:D29"/>
    <mergeCell ref="D17:D21"/>
    <mergeCell ref="D38:D45"/>
    <mergeCell ref="D2:D6"/>
    <mergeCell ref="D7:D11"/>
    <mergeCell ref="D12:D16"/>
    <mergeCell ref="D30:D37"/>
    <mergeCell ref="D22:D2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8503-6626-4560-8825-3EA44D307073}">
  <dimension ref="A1:M26"/>
  <sheetViews>
    <sheetView topLeftCell="D1" zoomScaleNormal="100" workbookViewId="0">
      <selection activeCell="J21" sqref="J21"/>
    </sheetView>
  </sheetViews>
  <sheetFormatPr defaultRowHeight="13.8" x14ac:dyDescent="0.25"/>
  <cols>
    <col min="1" max="1" width="15" customWidth="1"/>
    <col min="2" max="4" width="19.88671875" customWidth="1"/>
    <col min="5" max="5" width="52.33203125" customWidth="1"/>
    <col min="6" max="6" width="23.33203125" style="3" customWidth="1"/>
    <col min="7" max="7" width="16.88671875" style="4" customWidth="1"/>
    <col min="8" max="8" width="11.33203125" style="3" customWidth="1"/>
    <col min="9" max="9" width="18.88671875" customWidth="1"/>
    <col min="10" max="10" width="15.33203125" style="4" customWidth="1"/>
    <col min="11" max="11" width="11.6640625" style="3" customWidth="1"/>
  </cols>
  <sheetData>
    <row r="1" spans="1:13" x14ac:dyDescent="0.25">
      <c r="A1" s="1" t="s">
        <v>0</v>
      </c>
      <c r="B1" s="1" t="s">
        <v>8</v>
      </c>
      <c r="C1" s="8" t="s">
        <v>83</v>
      </c>
      <c r="D1" s="8" t="s">
        <v>92</v>
      </c>
      <c r="E1" t="s">
        <v>2</v>
      </c>
      <c r="F1" s="3" t="s">
        <v>46</v>
      </c>
      <c r="G1" s="4" t="s">
        <v>38</v>
      </c>
      <c r="H1" s="3" t="s">
        <v>37</v>
      </c>
      <c r="I1" t="s">
        <v>47</v>
      </c>
      <c r="J1" s="4" t="s">
        <v>38</v>
      </c>
      <c r="K1" s="3" t="s">
        <v>37</v>
      </c>
    </row>
    <row r="2" spans="1:13" x14ac:dyDescent="0.25">
      <c r="A2" s="17" t="s">
        <v>39</v>
      </c>
      <c r="B2" s="17" t="s">
        <v>40</v>
      </c>
      <c r="C2" s="17" t="s">
        <v>86</v>
      </c>
      <c r="D2" s="17"/>
      <c r="E2" t="s">
        <v>41</v>
      </c>
      <c r="F2" s="3">
        <v>4</v>
      </c>
      <c r="G2" s="4">
        <f t="shared" ref="G2:G7" si="0">F2/($H$2)</f>
        <v>4.3010752688172046E-2</v>
      </c>
      <c r="H2" s="16">
        <f>F2+F3+F4+F5+F6+F7</f>
        <v>93</v>
      </c>
      <c r="I2" s="13">
        <v>33154</v>
      </c>
      <c r="J2" s="6">
        <f t="shared" ref="J2:J7" si="1">I2/$K$2</f>
        <v>5.5042459760764356E-2</v>
      </c>
      <c r="K2" s="18">
        <f>I2+I3+I4+I5+I6+I7</f>
        <v>602335</v>
      </c>
    </row>
    <row r="3" spans="1:13" x14ac:dyDescent="0.25">
      <c r="A3" s="17"/>
      <c r="B3" s="17"/>
      <c r="C3" s="17"/>
      <c r="D3" s="17"/>
      <c r="E3" t="s">
        <v>42</v>
      </c>
      <c r="F3" s="3">
        <v>2</v>
      </c>
      <c r="G3" s="4">
        <f t="shared" si="0"/>
        <v>2.1505376344086023E-2</v>
      </c>
      <c r="H3" s="16"/>
      <c r="I3" s="13">
        <v>9768</v>
      </c>
      <c r="J3" s="6">
        <f t="shared" si="1"/>
        <v>1.6216889272580873E-2</v>
      </c>
      <c r="K3" s="18"/>
    </row>
    <row r="4" spans="1:13" x14ac:dyDescent="0.25">
      <c r="A4" s="17"/>
      <c r="B4" s="17"/>
      <c r="C4" s="17"/>
      <c r="D4" s="17"/>
      <c r="E4" t="s">
        <v>43</v>
      </c>
      <c r="F4" s="3">
        <v>14</v>
      </c>
      <c r="G4" s="4">
        <f t="shared" si="0"/>
        <v>0.15053763440860216</v>
      </c>
      <c r="H4" s="16"/>
      <c r="I4" s="13">
        <v>125626</v>
      </c>
      <c r="J4" s="6">
        <f t="shared" si="1"/>
        <v>0.20856500120364913</v>
      </c>
      <c r="K4" s="18"/>
    </row>
    <row r="5" spans="1:13" x14ac:dyDescent="0.25">
      <c r="A5" s="17"/>
      <c r="B5" s="17"/>
      <c r="C5" s="17"/>
      <c r="D5" s="17"/>
      <c r="E5" t="s">
        <v>45</v>
      </c>
      <c r="F5" s="3">
        <v>31</v>
      </c>
      <c r="G5" s="4">
        <f t="shared" si="0"/>
        <v>0.33333333333333331</v>
      </c>
      <c r="H5" s="16"/>
      <c r="I5" s="13">
        <v>202326</v>
      </c>
      <c r="J5" s="6">
        <f t="shared" si="1"/>
        <v>0.3359027783542381</v>
      </c>
      <c r="K5" s="18"/>
      <c r="M5" s="5"/>
    </row>
    <row r="6" spans="1:13" x14ac:dyDescent="0.25">
      <c r="A6" s="17"/>
      <c r="B6" s="17"/>
      <c r="C6" s="17"/>
      <c r="D6" s="17"/>
      <c r="E6" t="s">
        <v>44</v>
      </c>
      <c r="F6" s="3">
        <v>40</v>
      </c>
      <c r="G6" s="4">
        <f t="shared" si="0"/>
        <v>0.43010752688172044</v>
      </c>
      <c r="H6" s="16"/>
      <c r="I6" s="13">
        <v>221860</v>
      </c>
      <c r="J6" s="6">
        <f t="shared" si="1"/>
        <v>0.36833323648800087</v>
      </c>
      <c r="K6" s="18"/>
      <c r="M6" s="5"/>
    </row>
    <row r="7" spans="1:13" x14ac:dyDescent="0.25">
      <c r="A7" s="17"/>
      <c r="B7" s="17"/>
      <c r="C7" s="17"/>
      <c r="D7" s="17"/>
      <c r="E7" t="s">
        <v>101</v>
      </c>
      <c r="F7" s="3">
        <v>2</v>
      </c>
      <c r="G7" s="4">
        <f t="shared" si="0"/>
        <v>2.1505376344086023E-2</v>
      </c>
      <c r="H7" s="16"/>
      <c r="I7" s="13">
        <v>9601</v>
      </c>
      <c r="J7" s="6">
        <f t="shared" si="1"/>
        <v>1.5939634920766683E-2</v>
      </c>
      <c r="K7" s="18"/>
      <c r="M7" s="5"/>
    </row>
    <row r="8" spans="1:13" x14ac:dyDescent="0.25">
      <c r="A8" s="17"/>
      <c r="B8" s="17" t="s">
        <v>48</v>
      </c>
      <c r="C8" s="17" t="s">
        <v>86</v>
      </c>
      <c r="D8" s="17"/>
      <c r="E8" t="s">
        <v>41</v>
      </c>
      <c r="F8" s="3">
        <v>18</v>
      </c>
      <c r="G8" s="4">
        <f t="shared" ref="G8:G13" si="2">F8/($H$8)</f>
        <v>3.7267080745341616E-2</v>
      </c>
      <c r="H8" s="16">
        <f>F8+F9+F10+F11+F12+F13</f>
        <v>483</v>
      </c>
      <c r="I8" s="13">
        <v>22212</v>
      </c>
      <c r="J8" s="6">
        <f t="shared" ref="J8:J13" si="3">I8/$K$8</f>
        <v>8.0808521784685242E-2</v>
      </c>
      <c r="K8" s="18">
        <f>I8+I9+I10+I11+I12+I13</f>
        <v>274872</v>
      </c>
    </row>
    <row r="9" spans="1:13" x14ac:dyDescent="0.25">
      <c r="A9" s="17"/>
      <c r="B9" s="17"/>
      <c r="C9" s="17"/>
      <c r="D9" s="17"/>
      <c r="E9" t="s">
        <v>42</v>
      </c>
      <c r="F9" s="3">
        <v>12</v>
      </c>
      <c r="G9" s="4">
        <f t="shared" si="2"/>
        <v>2.4844720496894408E-2</v>
      </c>
      <c r="H9" s="16"/>
      <c r="I9" s="13">
        <v>16390</v>
      </c>
      <c r="J9" s="6">
        <f t="shared" si="3"/>
        <v>5.9627754009138799E-2</v>
      </c>
      <c r="K9" s="18"/>
    </row>
    <row r="10" spans="1:13" x14ac:dyDescent="0.25">
      <c r="A10" s="17"/>
      <c r="B10" s="17"/>
      <c r="C10" s="17"/>
      <c r="D10" s="17"/>
      <c r="E10" t="s">
        <v>43</v>
      </c>
      <c r="F10" s="3">
        <v>51</v>
      </c>
      <c r="G10" s="4">
        <f t="shared" si="2"/>
        <v>0.10559006211180125</v>
      </c>
      <c r="H10" s="16"/>
      <c r="I10" s="13">
        <v>41280</v>
      </c>
      <c r="J10" s="6">
        <f t="shared" si="3"/>
        <v>0.150178992403737</v>
      </c>
      <c r="K10" s="18"/>
    </row>
    <row r="11" spans="1:13" x14ac:dyDescent="0.25">
      <c r="A11" s="17"/>
      <c r="B11" s="17"/>
      <c r="C11" s="17"/>
      <c r="D11" s="17"/>
      <c r="E11" t="s">
        <v>45</v>
      </c>
      <c r="F11" s="3">
        <v>59</v>
      </c>
      <c r="G11" s="4">
        <f t="shared" si="2"/>
        <v>0.12215320910973085</v>
      </c>
      <c r="H11" s="16"/>
      <c r="I11" s="13">
        <v>53114</v>
      </c>
      <c r="J11" s="6">
        <f t="shared" si="3"/>
        <v>0.19323175878226956</v>
      </c>
      <c r="K11" s="18"/>
    </row>
    <row r="12" spans="1:13" x14ac:dyDescent="0.25">
      <c r="A12" s="17"/>
      <c r="B12" s="17"/>
      <c r="C12" s="17"/>
      <c r="D12" s="17"/>
      <c r="E12" t="s">
        <v>44</v>
      </c>
      <c r="F12" s="3">
        <v>206</v>
      </c>
      <c r="G12" s="4">
        <f t="shared" si="2"/>
        <v>0.42650103519668736</v>
      </c>
      <c r="H12" s="16"/>
      <c r="I12" s="13">
        <v>104864</v>
      </c>
      <c r="J12" s="6">
        <f t="shared" si="3"/>
        <v>0.38150120783491953</v>
      </c>
      <c r="K12" s="18"/>
    </row>
    <row r="13" spans="1:13" x14ac:dyDescent="0.25">
      <c r="A13" s="17"/>
      <c r="B13" s="17"/>
      <c r="C13" s="17"/>
      <c r="D13" s="17"/>
      <c r="E13" t="s">
        <v>101</v>
      </c>
      <c r="F13" s="3">
        <v>137</v>
      </c>
      <c r="G13" s="4">
        <f t="shared" si="2"/>
        <v>0.28364389233954451</v>
      </c>
      <c r="H13" s="16"/>
      <c r="I13" s="13">
        <v>37012</v>
      </c>
      <c r="J13" s="6">
        <f t="shared" si="3"/>
        <v>0.13465176518524985</v>
      </c>
      <c r="K13" s="18"/>
    </row>
    <row r="14" spans="1:13" x14ac:dyDescent="0.25">
      <c r="A14" s="17" t="s">
        <v>49</v>
      </c>
      <c r="B14" s="17" t="s">
        <v>55</v>
      </c>
      <c r="C14" s="17" t="s">
        <v>84</v>
      </c>
      <c r="D14" s="15" t="s">
        <v>88</v>
      </c>
      <c r="E14" t="s">
        <v>51</v>
      </c>
      <c r="F14" s="4" t="s">
        <v>74</v>
      </c>
      <c r="G14" s="4" t="s">
        <v>74</v>
      </c>
      <c r="H14" s="16">
        <v>98</v>
      </c>
      <c r="I14" s="2">
        <v>37271</v>
      </c>
      <c r="J14" s="4">
        <f>I14/($K$14)</f>
        <v>0.32454437004205816</v>
      </c>
      <c r="K14" s="16">
        <f>I14+I15+I16+I17</f>
        <v>114841</v>
      </c>
    </row>
    <row r="15" spans="1:13" x14ac:dyDescent="0.25">
      <c r="A15" s="17"/>
      <c r="B15" s="17"/>
      <c r="C15" s="17"/>
      <c r="D15" s="17"/>
      <c r="E15" t="s">
        <v>52</v>
      </c>
      <c r="F15" s="4" t="s">
        <v>74</v>
      </c>
      <c r="G15" s="4" t="s">
        <v>74</v>
      </c>
      <c r="H15" s="16"/>
      <c r="I15" s="2">
        <v>33642</v>
      </c>
      <c r="J15" s="4">
        <f>I15/($K$14)</f>
        <v>0.29294415757438547</v>
      </c>
      <c r="K15" s="16"/>
    </row>
    <row r="16" spans="1:13" x14ac:dyDescent="0.25">
      <c r="A16" s="17"/>
      <c r="B16" s="17"/>
      <c r="C16" s="17"/>
      <c r="D16" s="17"/>
      <c r="E16" t="s">
        <v>53</v>
      </c>
      <c r="F16" s="4" t="s">
        <v>74</v>
      </c>
      <c r="G16" s="4" t="s">
        <v>74</v>
      </c>
      <c r="H16" s="16"/>
      <c r="I16" s="2">
        <v>18285</v>
      </c>
      <c r="J16" s="4">
        <f>I16/($K$14)</f>
        <v>0.15922013914891023</v>
      </c>
      <c r="K16" s="16"/>
    </row>
    <row r="17" spans="1:11" x14ac:dyDescent="0.25">
      <c r="A17" s="17"/>
      <c r="B17" s="17"/>
      <c r="C17" s="17"/>
      <c r="D17" s="17"/>
      <c r="E17" t="s">
        <v>54</v>
      </c>
      <c r="F17" s="4" t="s">
        <v>74</v>
      </c>
      <c r="G17" s="4" t="s">
        <v>74</v>
      </c>
      <c r="H17" s="16"/>
      <c r="I17" s="2">
        <v>25643</v>
      </c>
      <c r="J17" s="4">
        <f>I17/($K$14)</f>
        <v>0.22329133323464617</v>
      </c>
      <c r="K17" s="16"/>
    </row>
    <row r="18" spans="1:11" x14ac:dyDescent="0.25">
      <c r="A18" s="17" t="s">
        <v>50</v>
      </c>
      <c r="B18" s="17" t="s">
        <v>56</v>
      </c>
      <c r="C18" s="17" t="s">
        <v>89</v>
      </c>
      <c r="D18" s="15" t="s">
        <v>90</v>
      </c>
      <c r="E18" t="s">
        <v>57</v>
      </c>
      <c r="F18" s="3">
        <v>265</v>
      </c>
      <c r="G18" s="4">
        <f t="shared" ref="G18:G26" si="4">F18/($H$18)</f>
        <v>0.26740665993945512</v>
      </c>
      <c r="H18" s="16">
        <f>F18+F19+F20+F21+F22+F23+F24+F25+F26</f>
        <v>991</v>
      </c>
      <c r="I18" s="2">
        <v>73336</v>
      </c>
      <c r="J18" s="4">
        <f t="shared" ref="J18:J26" si="5">I18/($K$18)</f>
        <v>0.27908074146519674</v>
      </c>
      <c r="K18" s="16">
        <f>I18+I19+I20+I21+I22+I23+I24+I25+I26</f>
        <v>262777</v>
      </c>
    </row>
    <row r="19" spans="1:11" x14ac:dyDescent="0.25">
      <c r="A19" s="17"/>
      <c r="B19" s="17"/>
      <c r="C19" s="17"/>
      <c r="D19" s="15"/>
      <c r="E19" t="s">
        <v>58</v>
      </c>
      <c r="F19" s="3">
        <v>283</v>
      </c>
      <c r="G19" s="4">
        <f t="shared" si="4"/>
        <v>0.28557013118062563</v>
      </c>
      <c r="H19" s="16"/>
      <c r="I19" s="2">
        <v>60490</v>
      </c>
      <c r="J19" s="4">
        <f t="shared" si="5"/>
        <v>0.23019518451005985</v>
      </c>
      <c r="K19" s="16"/>
    </row>
    <row r="20" spans="1:11" x14ac:dyDescent="0.25">
      <c r="A20" s="17"/>
      <c r="B20" s="17"/>
      <c r="C20" s="17"/>
      <c r="D20" s="15"/>
      <c r="E20" t="s">
        <v>59</v>
      </c>
      <c r="F20" s="3">
        <v>135</v>
      </c>
      <c r="G20" s="4">
        <f t="shared" si="4"/>
        <v>0.136226034308779</v>
      </c>
      <c r="H20" s="16"/>
      <c r="I20" s="2">
        <v>37454</v>
      </c>
      <c r="J20" s="4">
        <f t="shared" si="5"/>
        <v>0.14253150009323495</v>
      </c>
      <c r="K20" s="16"/>
    </row>
    <row r="21" spans="1:11" x14ac:dyDescent="0.25">
      <c r="A21" s="17"/>
      <c r="B21" s="17"/>
      <c r="C21" s="17"/>
      <c r="D21" s="15"/>
      <c r="E21" t="s">
        <v>60</v>
      </c>
      <c r="F21" s="3">
        <v>68</v>
      </c>
      <c r="G21" s="4">
        <f t="shared" si="4"/>
        <v>6.8617558022199793E-2</v>
      </c>
      <c r="H21" s="16"/>
      <c r="I21" s="2">
        <v>24466</v>
      </c>
      <c r="J21" s="4">
        <f t="shared" si="5"/>
        <v>9.3105560988975447E-2</v>
      </c>
      <c r="K21" s="16"/>
    </row>
    <row r="22" spans="1:11" x14ac:dyDescent="0.25">
      <c r="A22" s="17"/>
      <c r="B22" s="17"/>
      <c r="C22" s="17"/>
      <c r="D22" s="15"/>
      <c r="E22" t="s">
        <v>61</v>
      </c>
      <c r="F22" s="3">
        <v>81</v>
      </c>
      <c r="G22" s="4">
        <f t="shared" si="4"/>
        <v>8.1735620585267413E-2</v>
      </c>
      <c r="H22" s="16"/>
      <c r="I22" s="2">
        <v>24378</v>
      </c>
      <c r="J22" s="4">
        <f t="shared" si="5"/>
        <v>9.27706762768431E-2</v>
      </c>
      <c r="K22" s="16"/>
    </row>
    <row r="23" spans="1:11" x14ac:dyDescent="0.25">
      <c r="A23" s="17"/>
      <c r="B23" s="17"/>
      <c r="C23" s="17"/>
      <c r="D23" s="15"/>
      <c r="E23" t="s">
        <v>62</v>
      </c>
      <c r="F23" s="3">
        <v>78</v>
      </c>
      <c r="G23" s="4">
        <f t="shared" si="4"/>
        <v>7.8708375378405651E-2</v>
      </c>
      <c r="H23" s="16"/>
      <c r="I23" s="2">
        <v>21080</v>
      </c>
      <c r="J23" s="4">
        <f t="shared" si="5"/>
        <v>8.0220110588065163E-2</v>
      </c>
      <c r="K23" s="16"/>
    </row>
    <row r="24" spans="1:11" x14ac:dyDescent="0.25">
      <c r="A24" s="17"/>
      <c r="B24" s="17"/>
      <c r="C24" s="17"/>
      <c r="D24" s="15"/>
      <c r="E24" t="s">
        <v>63</v>
      </c>
      <c r="F24" s="3">
        <v>61</v>
      </c>
      <c r="G24" s="4">
        <f t="shared" si="4"/>
        <v>6.1553985872855703E-2</v>
      </c>
      <c r="H24" s="16"/>
      <c r="I24" s="2">
        <v>18775</v>
      </c>
      <c r="J24" s="4">
        <f t="shared" si="5"/>
        <v>7.1448414435053301E-2</v>
      </c>
      <c r="K24" s="16"/>
    </row>
    <row r="25" spans="1:11" x14ac:dyDescent="0.25">
      <c r="A25" s="17"/>
      <c r="B25" s="17"/>
      <c r="C25" s="17"/>
      <c r="D25" s="15"/>
      <c r="E25" t="s">
        <v>64</v>
      </c>
      <c r="F25" s="3">
        <v>17</v>
      </c>
      <c r="G25" s="4">
        <f t="shared" si="4"/>
        <v>1.7154389505549948E-2</v>
      </c>
      <c r="H25" s="16"/>
      <c r="I25" s="2">
        <v>2046</v>
      </c>
      <c r="J25" s="4">
        <f t="shared" si="5"/>
        <v>7.7860695570769129E-3</v>
      </c>
      <c r="K25" s="16"/>
    </row>
    <row r="26" spans="1:11" x14ac:dyDescent="0.25">
      <c r="A26" s="17"/>
      <c r="B26" s="17"/>
      <c r="C26" s="17"/>
      <c r="D26" s="15"/>
      <c r="E26" t="s">
        <v>65</v>
      </c>
      <c r="F26" s="3">
        <v>3</v>
      </c>
      <c r="G26" s="4">
        <f t="shared" si="4"/>
        <v>3.0272452068617556E-3</v>
      </c>
      <c r="H26" s="16"/>
      <c r="I26" s="2">
        <v>752</v>
      </c>
      <c r="J26" s="4">
        <f t="shared" si="5"/>
        <v>2.8617420854945446E-3</v>
      </c>
      <c r="K26" s="16"/>
    </row>
  </sheetData>
  <mergeCells count="23">
    <mergeCell ref="C8:C13"/>
    <mergeCell ref="C14:C17"/>
    <mergeCell ref="C18:C26"/>
    <mergeCell ref="D2:D7"/>
    <mergeCell ref="D8:D13"/>
    <mergeCell ref="D14:D17"/>
    <mergeCell ref="D18:D26"/>
    <mergeCell ref="A2:A13"/>
    <mergeCell ref="K18:K26"/>
    <mergeCell ref="H14:H17"/>
    <mergeCell ref="K14:K17"/>
    <mergeCell ref="B2:B7"/>
    <mergeCell ref="K2:K7"/>
    <mergeCell ref="B8:B13"/>
    <mergeCell ref="K8:K13"/>
    <mergeCell ref="H2:H7"/>
    <mergeCell ref="H8:H13"/>
    <mergeCell ref="A14:A17"/>
    <mergeCell ref="B14:B17"/>
    <mergeCell ref="B18:B26"/>
    <mergeCell ref="A18:A26"/>
    <mergeCell ref="H18:H26"/>
    <mergeCell ref="C2:C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6F0F-90C8-4166-86FC-69D57F897D90}">
  <dimension ref="A1:M21"/>
  <sheetViews>
    <sheetView topLeftCell="D1" zoomScaleNormal="100" workbookViewId="0">
      <selection activeCell="G21" sqref="G21"/>
    </sheetView>
  </sheetViews>
  <sheetFormatPr defaultRowHeight="13.8" x14ac:dyDescent="0.25"/>
  <cols>
    <col min="1" max="1" width="15" customWidth="1"/>
    <col min="2" max="4" width="19.88671875" customWidth="1"/>
    <col min="5" max="5" width="52.33203125" customWidth="1"/>
    <col min="6" max="6" width="23.33203125" style="3" customWidth="1"/>
    <col min="7" max="7" width="16.88671875" style="4" customWidth="1"/>
    <col min="8" max="8" width="11.33203125" style="3" customWidth="1"/>
    <col min="9" max="9" width="18.88671875" customWidth="1"/>
    <col min="10" max="10" width="15.33203125" style="4" customWidth="1"/>
    <col min="11" max="11" width="11.6640625" style="3" customWidth="1"/>
    <col min="12" max="12" width="26.33203125" customWidth="1"/>
  </cols>
  <sheetData>
    <row r="1" spans="1:13" x14ac:dyDescent="0.25">
      <c r="A1" s="1" t="s">
        <v>0</v>
      </c>
      <c r="B1" s="1" t="s">
        <v>8</v>
      </c>
      <c r="C1" s="8" t="s">
        <v>83</v>
      </c>
      <c r="D1" s="8" t="s">
        <v>87</v>
      </c>
      <c r="E1" t="s">
        <v>2</v>
      </c>
      <c r="F1" s="3" t="s">
        <v>46</v>
      </c>
      <c r="G1" s="4" t="s">
        <v>38</v>
      </c>
      <c r="H1" s="3" t="s">
        <v>37</v>
      </c>
      <c r="I1" s="12" t="s">
        <v>72</v>
      </c>
      <c r="J1" s="4" t="s">
        <v>38</v>
      </c>
      <c r="K1" s="3" t="s">
        <v>37</v>
      </c>
    </row>
    <row r="2" spans="1:13" x14ac:dyDescent="0.25">
      <c r="A2" s="17" t="s">
        <v>68</v>
      </c>
      <c r="B2" s="17" t="s">
        <v>40</v>
      </c>
      <c r="C2" s="17" t="s">
        <v>86</v>
      </c>
      <c r="D2" s="17"/>
      <c r="E2" t="s">
        <v>70</v>
      </c>
      <c r="F2" s="3">
        <v>1182</v>
      </c>
      <c r="G2" s="4">
        <f>F2/($H$2)</f>
        <v>0.56909003370245548</v>
      </c>
      <c r="H2" s="16">
        <f>F2+F3+F4+F5+F6</f>
        <v>2077</v>
      </c>
      <c r="I2" s="12">
        <v>215800</v>
      </c>
      <c r="J2" s="6">
        <f>I2/($K$2)</f>
        <v>0.19524588042954094</v>
      </c>
      <c r="K2" s="18">
        <f>I2+I3+I4+I5+I6</f>
        <v>1105273</v>
      </c>
    </row>
    <row r="3" spans="1:13" x14ac:dyDescent="0.25">
      <c r="A3" s="17"/>
      <c r="B3" s="17"/>
      <c r="C3" s="17"/>
      <c r="D3" s="17"/>
      <c r="E3" t="s">
        <v>71</v>
      </c>
      <c r="F3" s="3">
        <v>597</v>
      </c>
      <c r="G3" s="4">
        <f>F3/($H$2)</f>
        <v>0.28743379874819452</v>
      </c>
      <c r="H3" s="16"/>
      <c r="I3" s="12">
        <v>770110</v>
      </c>
      <c r="J3" s="6">
        <f>I3/($K$2)</f>
        <v>0.69675998599441047</v>
      </c>
      <c r="K3" s="18"/>
    </row>
    <row r="4" spans="1:13" x14ac:dyDescent="0.25">
      <c r="A4" s="17"/>
      <c r="B4" s="17"/>
      <c r="C4" s="17"/>
      <c r="D4" s="17"/>
      <c r="E4" t="s">
        <v>79</v>
      </c>
      <c r="F4" s="3">
        <v>217</v>
      </c>
      <c r="G4" s="4">
        <f>F4/($H$2)</f>
        <v>0.1044776119402985</v>
      </c>
      <c r="H4" s="16"/>
      <c r="I4" s="12">
        <v>41227</v>
      </c>
      <c r="J4" s="6">
        <f>I4/($K$2)</f>
        <v>3.7300286897445245E-2</v>
      </c>
      <c r="K4" s="18"/>
    </row>
    <row r="5" spans="1:13" x14ac:dyDescent="0.25">
      <c r="A5" s="17"/>
      <c r="B5" s="17"/>
      <c r="C5" s="17"/>
      <c r="D5" s="17"/>
      <c r="E5" t="s">
        <v>29</v>
      </c>
      <c r="F5" s="3">
        <v>34</v>
      </c>
      <c r="G5" s="4">
        <f>F5/($H$2)</f>
        <v>1.6369764082811749E-2</v>
      </c>
      <c r="H5" s="16"/>
      <c r="I5" s="12">
        <v>5788</v>
      </c>
      <c r="J5" s="6">
        <f>I5/($K$2)</f>
        <v>5.2367152730592352E-3</v>
      </c>
      <c r="K5" s="18"/>
      <c r="M5" s="5"/>
    </row>
    <row r="6" spans="1:13" x14ac:dyDescent="0.25">
      <c r="A6" s="17"/>
      <c r="B6" s="17"/>
      <c r="C6" s="17"/>
      <c r="D6" s="17"/>
      <c r="E6" t="s">
        <v>98</v>
      </c>
      <c r="F6" s="3">
        <v>47</v>
      </c>
      <c r="G6" s="4">
        <f>F6/($H$2)</f>
        <v>2.2628791526239769E-2</v>
      </c>
      <c r="H6" s="16"/>
      <c r="I6" s="12">
        <v>72348</v>
      </c>
      <c r="J6" s="6">
        <f>I6/($K$2)</f>
        <v>6.5457131405544156E-2</v>
      </c>
      <c r="K6" s="18"/>
      <c r="M6" s="5"/>
    </row>
    <row r="7" spans="1:13" x14ac:dyDescent="0.25">
      <c r="A7" s="17" t="s">
        <v>66</v>
      </c>
      <c r="B7" s="17" t="s">
        <v>97</v>
      </c>
      <c r="C7" s="17"/>
      <c r="D7" s="17"/>
      <c r="E7" t="s">
        <v>70</v>
      </c>
      <c r="F7" s="4" t="s">
        <v>74</v>
      </c>
      <c r="G7" s="4" t="s">
        <v>74</v>
      </c>
      <c r="H7" s="16" t="s">
        <v>75</v>
      </c>
      <c r="I7" s="12">
        <v>5000</v>
      </c>
      <c r="J7" s="4">
        <f>I7/($K$7)</f>
        <v>0.33333333333333331</v>
      </c>
      <c r="K7" s="16">
        <f>I7+I8+I9</f>
        <v>15000</v>
      </c>
    </row>
    <row r="8" spans="1:13" x14ac:dyDescent="0.25">
      <c r="A8" s="17"/>
      <c r="B8" s="17"/>
      <c r="C8" s="17"/>
      <c r="D8" s="17"/>
      <c r="E8" s="4" t="s">
        <v>71</v>
      </c>
      <c r="F8" s="4" t="s">
        <v>74</v>
      </c>
      <c r="G8" s="4" t="s">
        <v>74</v>
      </c>
      <c r="H8" s="16"/>
      <c r="I8" s="12">
        <v>5000</v>
      </c>
      <c r="J8" s="4">
        <f>I8/($K$7)</f>
        <v>0.33333333333333331</v>
      </c>
      <c r="K8" s="16"/>
    </row>
    <row r="9" spans="1:13" x14ac:dyDescent="0.25">
      <c r="A9" s="17"/>
      <c r="B9" s="17"/>
      <c r="C9" s="17"/>
      <c r="D9" s="17"/>
      <c r="E9" t="s">
        <v>98</v>
      </c>
      <c r="F9" s="4" t="s">
        <v>74</v>
      </c>
      <c r="G9" s="4" t="s">
        <v>74</v>
      </c>
      <c r="H9" s="16"/>
      <c r="I9" s="2">
        <v>5000</v>
      </c>
      <c r="J9" s="4">
        <f>I9/($K$7)</f>
        <v>0.33333333333333331</v>
      </c>
      <c r="K9" s="16"/>
    </row>
    <row r="10" spans="1:13" x14ac:dyDescent="0.25">
      <c r="A10" s="17" t="s">
        <v>67</v>
      </c>
      <c r="B10" s="17" t="s">
        <v>73</v>
      </c>
      <c r="C10" s="17" t="s">
        <v>86</v>
      </c>
      <c r="D10" s="17"/>
      <c r="E10" t="s">
        <v>70</v>
      </c>
      <c r="F10" s="3">
        <v>61</v>
      </c>
      <c r="G10" s="4">
        <f>F10/($H$10)</f>
        <v>0.17428571428571429</v>
      </c>
      <c r="H10" s="16">
        <f>F10+F11+F12</f>
        <v>350</v>
      </c>
      <c r="I10" s="2">
        <v>16265</v>
      </c>
      <c r="J10" s="4">
        <f>I10/($K$10)</f>
        <v>0.24442106844992112</v>
      </c>
      <c r="K10" s="16">
        <f>I10+I11+I12</f>
        <v>66545</v>
      </c>
    </row>
    <row r="11" spans="1:13" x14ac:dyDescent="0.25">
      <c r="A11" s="17"/>
      <c r="B11" s="17"/>
      <c r="C11" s="17"/>
      <c r="D11" s="17"/>
      <c r="E11" t="s">
        <v>71</v>
      </c>
      <c r="F11" s="3">
        <v>251</v>
      </c>
      <c r="G11" s="4">
        <f>F11/($H$10)</f>
        <v>0.71714285714285719</v>
      </c>
      <c r="H11" s="16"/>
      <c r="I11" s="2">
        <v>40156</v>
      </c>
      <c r="J11" s="4">
        <f>I11/($K$10)</f>
        <v>0.60344128033661437</v>
      </c>
      <c r="K11" s="16"/>
    </row>
    <row r="12" spans="1:13" x14ac:dyDescent="0.25">
      <c r="A12" s="17"/>
      <c r="B12" s="17"/>
      <c r="C12" s="17"/>
      <c r="D12" s="17"/>
      <c r="E12" t="s">
        <v>69</v>
      </c>
      <c r="F12" s="3">
        <v>38</v>
      </c>
      <c r="G12" s="4">
        <f>F12/($H$10)</f>
        <v>0.10857142857142857</v>
      </c>
      <c r="H12" s="16"/>
      <c r="I12" s="2">
        <v>10124</v>
      </c>
      <c r="J12" s="4">
        <f>I12/($K$10)</f>
        <v>0.15213765121346456</v>
      </c>
      <c r="K12" s="16"/>
    </row>
    <row r="18" spans="9:9" x14ac:dyDescent="0.25">
      <c r="I18" s="12"/>
    </row>
    <row r="19" spans="9:9" x14ac:dyDescent="0.25">
      <c r="I19" s="12"/>
    </row>
    <row r="20" spans="9:9" x14ac:dyDescent="0.25">
      <c r="I20" s="12"/>
    </row>
    <row r="21" spans="9:9" x14ac:dyDescent="0.25">
      <c r="I21" s="12"/>
    </row>
  </sheetData>
  <mergeCells count="18">
    <mergeCell ref="D10:D12"/>
    <mergeCell ref="A10:A12"/>
    <mergeCell ref="H10:H12"/>
    <mergeCell ref="K10:K12"/>
    <mergeCell ref="B10:B12"/>
    <mergeCell ref="C10:C12"/>
    <mergeCell ref="A2:A6"/>
    <mergeCell ref="H2:H6"/>
    <mergeCell ref="K2:K6"/>
    <mergeCell ref="H7:H9"/>
    <mergeCell ref="K7:K9"/>
    <mergeCell ref="B2:B6"/>
    <mergeCell ref="B7:B9"/>
    <mergeCell ref="A7:A9"/>
    <mergeCell ref="C2:C6"/>
    <mergeCell ref="C7:C9"/>
    <mergeCell ref="D2:D6"/>
    <mergeCell ref="D7:D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DDC3-ECC9-40E3-A9B6-A93AEB4DDD59}">
  <dimension ref="A1:H365"/>
  <sheetViews>
    <sheetView zoomScaleNormal="100" workbookViewId="0">
      <pane ySplit="1" topLeftCell="A2" activePane="bottomLeft" state="frozen"/>
      <selection pane="bottomLeft" activeCell="G199" sqref="G199:G365"/>
    </sheetView>
  </sheetViews>
  <sheetFormatPr defaultRowHeight="13.8" x14ac:dyDescent="0.25"/>
  <cols>
    <col min="1" max="1" width="11.6640625" customWidth="1"/>
    <col min="2" max="2" width="22.44140625" style="3" customWidth="1"/>
    <col min="3" max="3" width="9.109375" style="19" customWidth="1"/>
    <col min="4" max="6" width="8.88671875" style="19"/>
    <col min="7" max="7" width="14.88671875" style="22" customWidth="1"/>
  </cols>
  <sheetData>
    <row r="1" spans="1:8" ht="14.4" x14ac:dyDescent="0.25">
      <c r="A1" s="1" t="s">
        <v>0</v>
      </c>
      <c r="B1" s="3" t="s">
        <v>2</v>
      </c>
      <c r="C1" s="19" t="s">
        <v>76</v>
      </c>
      <c r="D1" s="20" t="s">
        <v>78</v>
      </c>
      <c r="E1" s="20" t="s">
        <v>77</v>
      </c>
      <c r="F1" s="20" t="s">
        <v>37</v>
      </c>
      <c r="G1" s="21" t="s">
        <v>82</v>
      </c>
      <c r="H1" s="7"/>
    </row>
    <row r="2" spans="1:8" x14ac:dyDescent="0.25">
      <c r="A2" t="s">
        <v>68</v>
      </c>
      <c r="B2" s="16" t="s">
        <v>70</v>
      </c>
      <c r="C2" s="19">
        <v>31</v>
      </c>
      <c r="D2" s="19">
        <v>0</v>
      </c>
      <c r="E2" s="19">
        <v>1</v>
      </c>
      <c r="F2" s="19">
        <v>1</v>
      </c>
      <c r="G2" s="22">
        <v>8.4961767204757857E-2</v>
      </c>
    </row>
    <row r="3" spans="1:8" x14ac:dyDescent="0.25">
      <c r="B3" s="16"/>
      <c r="C3" s="19">
        <v>33</v>
      </c>
      <c r="D3" s="19">
        <v>1</v>
      </c>
      <c r="E3" s="19">
        <v>0</v>
      </c>
      <c r="F3" s="19">
        <v>1</v>
      </c>
      <c r="G3" s="22">
        <v>8.4961767204757857E-2</v>
      </c>
    </row>
    <row r="4" spans="1:8" x14ac:dyDescent="0.25">
      <c r="B4" s="16"/>
      <c r="C4" s="19">
        <v>34</v>
      </c>
      <c r="D4" s="19">
        <v>0</v>
      </c>
      <c r="E4" s="19">
        <v>1</v>
      </c>
      <c r="F4" s="19">
        <v>1</v>
      </c>
      <c r="G4" s="22">
        <v>8.4961767204757857E-2</v>
      </c>
    </row>
    <row r="5" spans="1:8" x14ac:dyDescent="0.25">
      <c r="B5" s="16"/>
      <c r="C5" s="19">
        <v>35</v>
      </c>
      <c r="D5" s="19">
        <v>2</v>
      </c>
      <c r="E5" s="19">
        <v>0</v>
      </c>
      <c r="F5" s="19">
        <v>2</v>
      </c>
      <c r="G5" s="22">
        <v>0.16992353440951569</v>
      </c>
    </row>
    <row r="6" spans="1:8" x14ac:dyDescent="0.25">
      <c r="B6" s="16"/>
      <c r="C6" s="19">
        <v>36</v>
      </c>
      <c r="D6" s="19">
        <v>0</v>
      </c>
      <c r="E6" s="19">
        <v>1</v>
      </c>
      <c r="F6" s="19">
        <v>1</v>
      </c>
      <c r="G6" s="22">
        <v>8.4961767204757857E-2</v>
      </c>
    </row>
    <row r="7" spans="1:8" x14ac:dyDescent="0.25">
      <c r="B7" s="16"/>
      <c r="C7" s="19">
        <v>39</v>
      </c>
      <c r="D7" s="19">
        <v>1</v>
      </c>
      <c r="E7" s="19">
        <v>0</v>
      </c>
      <c r="F7" s="19">
        <v>1</v>
      </c>
      <c r="G7" s="22">
        <v>8.4961767204757857E-2</v>
      </c>
    </row>
    <row r="8" spans="1:8" x14ac:dyDescent="0.25">
      <c r="B8" s="16"/>
      <c r="C8" s="19">
        <v>40</v>
      </c>
      <c r="D8" s="19">
        <v>0</v>
      </c>
      <c r="E8" s="19">
        <v>1</v>
      </c>
      <c r="F8" s="19">
        <v>1</v>
      </c>
      <c r="G8" s="22">
        <v>8.4961767204757857E-2</v>
      </c>
    </row>
    <row r="9" spans="1:8" x14ac:dyDescent="0.25">
      <c r="B9" s="16"/>
      <c r="C9" s="19">
        <v>42</v>
      </c>
      <c r="D9" s="19">
        <v>1</v>
      </c>
      <c r="E9" s="19">
        <v>2</v>
      </c>
      <c r="F9" s="19">
        <v>3</v>
      </c>
      <c r="G9" s="22">
        <v>0.25488530161427359</v>
      </c>
    </row>
    <row r="10" spans="1:8" x14ac:dyDescent="0.25">
      <c r="B10" s="16"/>
      <c r="C10" s="19">
        <v>43</v>
      </c>
      <c r="D10" s="19">
        <v>1</v>
      </c>
      <c r="E10" s="19">
        <v>2</v>
      </c>
      <c r="F10" s="19">
        <v>3</v>
      </c>
      <c r="G10" s="22">
        <v>0.25488530161427359</v>
      </c>
    </row>
    <row r="11" spans="1:8" x14ac:dyDescent="0.25">
      <c r="B11" s="16"/>
      <c r="C11" s="19">
        <v>44</v>
      </c>
      <c r="D11" s="19">
        <v>0</v>
      </c>
      <c r="E11" s="19">
        <v>3</v>
      </c>
      <c r="F11" s="19">
        <v>3</v>
      </c>
      <c r="G11" s="22">
        <v>0.25488530161427359</v>
      </c>
    </row>
    <row r="12" spans="1:8" x14ac:dyDescent="0.25">
      <c r="B12" s="16"/>
      <c r="C12" s="19">
        <v>45</v>
      </c>
      <c r="D12" s="19">
        <v>2</v>
      </c>
      <c r="E12" s="19">
        <v>6</v>
      </c>
      <c r="F12" s="19">
        <v>8</v>
      </c>
      <c r="G12" s="22">
        <v>0.67969413763806286</v>
      </c>
    </row>
    <row r="13" spans="1:8" x14ac:dyDescent="0.25">
      <c r="B13" s="16"/>
      <c r="C13" s="19">
        <v>46</v>
      </c>
      <c r="D13" s="19">
        <v>0</v>
      </c>
      <c r="E13" s="19">
        <v>3</v>
      </c>
      <c r="F13" s="19">
        <v>3</v>
      </c>
      <c r="G13" s="22">
        <v>0.25488530161427359</v>
      </c>
    </row>
    <row r="14" spans="1:8" x14ac:dyDescent="0.25">
      <c r="B14" s="16"/>
      <c r="C14" s="19">
        <v>47</v>
      </c>
      <c r="D14" s="19">
        <v>0</v>
      </c>
      <c r="E14" s="19">
        <v>5</v>
      </c>
      <c r="F14" s="19">
        <v>5</v>
      </c>
      <c r="G14" s="22">
        <v>0.42480883602378933</v>
      </c>
    </row>
    <row r="15" spans="1:8" x14ac:dyDescent="0.25">
      <c r="B15" s="16"/>
      <c r="C15" s="19">
        <v>48</v>
      </c>
      <c r="D15" s="19">
        <v>1</v>
      </c>
      <c r="E15" s="19">
        <v>5</v>
      </c>
      <c r="F15" s="19">
        <v>6</v>
      </c>
      <c r="G15" s="22">
        <v>0.50977060322854717</v>
      </c>
    </row>
    <row r="16" spans="1:8" x14ac:dyDescent="0.25">
      <c r="B16" s="16"/>
      <c r="C16" s="19">
        <v>49</v>
      </c>
      <c r="D16" s="19">
        <v>3</v>
      </c>
      <c r="E16" s="19">
        <v>2</v>
      </c>
      <c r="F16" s="19">
        <v>5</v>
      </c>
      <c r="G16" s="22">
        <v>0.42480883602378933</v>
      </c>
    </row>
    <row r="17" spans="2:7" x14ac:dyDescent="0.25">
      <c r="B17" s="16"/>
      <c r="C17" s="19">
        <v>50</v>
      </c>
      <c r="D17" s="19">
        <v>2</v>
      </c>
      <c r="E17" s="19">
        <v>13</v>
      </c>
      <c r="F17" s="19">
        <v>15</v>
      </c>
      <c r="G17" s="22">
        <v>1.2744265080713679</v>
      </c>
    </row>
    <row r="18" spans="2:7" x14ac:dyDescent="0.25">
      <c r="B18" s="16"/>
      <c r="C18" s="19">
        <v>51</v>
      </c>
      <c r="D18" s="19">
        <v>0</v>
      </c>
      <c r="E18" s="19">
        <v>8</v>
      </c>
      <c r="F18" s="19">
        <v>8</v>
      </c>
      <c r="G18" s="22">
        <v>0.67969413763806286</v>
      </c>
    </row>
    <row r="19" spans="2:7" x14ac:dyDescent="0.25">
      <c r="B19" s="16"/>
      <c r="C19" s="19">
        <v>52</v>
      </c>
      <c r="D19" s="19">
        <v>4</v>
      </c>
      <c r="E19" s="19">
        <v>11</v>
      </c>
      <c r="F19" s="19">
        <v>15</v>
      </c>
      <c r="G19" s="22">
        <v>1.2744265080713679</v>
      </c>
    </row>
    <row r="20" spans="2:7" x14ac:dyDescent="0.25">
      <c r="B20" s="16"/>
      <c r="C20" s="19">
        <v>53</v>
      </c>
      <c r="D20" s="19">
        <v>4</v>
      </c>
      <c r="E20" s="19">
        <v>21</v>
      </c>
      <c r="F20" s="19">
        <v>25</v>
      </c>
      <c r="G20" s="22">
        <v>2.124044180118946</v>
      </c>
    </row>
    <row r="21" spans="2:7" x14ac:dyDescent="0.25">
      <c r="B21" s="16"/>
      <c r="C21" s="19">
        <v>54</v>
      </c>
      <c r="D21" s="19">
        <v>3</v>
      </c>
      <c r="E21" s="19">
        <v>28</v>
      </c>
      <c r="F21" s="19">
        <v>31</v>
      </c>
      <c r="G21" s="22">
        <v>2.6338147833474941</v>
      </c>
    </row>
    <row r="22" spans="2:7" x14ac:dyDescent="0.25">
      <c r="B22" s="16"/>
      <c r="C22" s="19">
        <v>55</v>
      </c>
      <c r="D22" s="19">
        <v>3</v>
      </c>
      <c r="E22" s="19">
        <v>31</v>
      </c>
      <c r="F22" s="19">
        <v>34</v>
      </c>
      <c r="G22" s="22">
        <v>2.888700084961767</v>
      </c>
    </row>
    <row r="23" spans="2:7" x14ac:dyDescent="0.25">
      <c r="B23" s="16"/>
      <c r="C23" s="19">
        <v>56</v>
      </c>
      <c r="D23" s="19">
        <v>4</v>
      </c>
      <c r="E23" s="19">
        <v>35</v>
      </c>
      <c r="F23" s="19">
        <v>39</v>
      </c>
      <c r="G23" s="22">
        <v>3.3135089209855559</v>
      </c>
    </row>
    <row r="24" spans="2:7" x14ac:dyDescent="0.25">
      <c r="B24" s="16"/>
      <c r="C24" s="19">
        <v>57</v>
      </c>
      <c r="D24" s="19">
        <v>3</v>
      </c>
      <c r="E24" s="19">
        <v>36</v>
      </c>
      <c r="F24" s="19">
        <v>39</v>
      </c>
      <c r="G24" s="22">
        <v>3.3135089209855559</v>
      </c>
    </row>
    <row r="25" spans="2:7" x14ac:dyDescent="0.25">
      <c r="B25" s="16"/>
      <c r="C25" s="19">
        <v>58</v>
      </c>
      <c r="D25" s="19">
        <v>6</v>
      </c>
      <c r="E25" s="19">
        <v>35</v>
      </c>
      <c r="F25" s="19">
        <v>41</v>
      </c>
      <c r="G25" s="22">
        <v>3.483432455395072</v>
      </c>
    </row>
    <row r="26" spans="2:7" x14ac:dyDescent="0.25">
      <c r="B26" s="16"/>
      <c r="C26" s="19">
        <v>59</v>
      </c>
      <c r="D26" s="19">
        <v>6</v>
      </c>
      <c r="E26" s="19">
        <v>50</v>
      </c>
      <c r="F26" s="19">
        <v>56</v>
      </c>
      <c r="G26" s="22">
        <v>4.7578589634664414</v>
      </c>
    </row>
    <row r="27" spans="2:7" x14ac:dyDescent="0.25">
      <c r="B27" s="16"/>
      <c r="C27" s="19">
        <v>60</v>
      </c>
      <c r="D27" s="19">
        <v>2</v>
      </c>
      <c r="E27" s="19">
        <v>57</v>
      </c>
      <c r="F27" s="19">
        <v>59</v>
      </c>
      <c r="G27" s="22">
        <v>5.0127442650807126</v>
      </c>
    </row>
    <row r="28" spans="2:7" x14ac:dyDescent="0.25">
      <c r="B28" s="16"/>
      <c r="C28" s="19">
        <v>61</v>
      </c>
      <c r="D28" s="19">
        <v>4</v>
      </c>
      <c r="E28" s="19">
        <v>36</v>
      </c>
      <c r="F28" s="19">
        <v>40</v>
      </c>
      <c r="G28" s="22">
        <v>3.3984706881903151</v>
      </c>
    </row>
    <row r="29" spans="2:7" x14ac:dyDescent="0.25">
      <c r="B29" s="16"/>
      <c r="C29" s="19">
        <v>62</v>
      </c>
      <c r="D29" s="19">
        <v>2</v>
      </c>
      <c r="E29" s="19">
        <v>51</v>
      </c>
      <c r="F29" s="19">
        <v>53</v>
      </c>
      <c r="G29" s="22">
        <v>4.5029736618521667</v>
      </c>
    </row>
    <row r="30" spans="2:7" x14ac:dyDescent="0.25">
      <c r="B30" s="16"/>
      <c r="C30" s="19">
        <v>63</v>
      </c>
      <c r="D30" s="19">
        <v>3</v>
      </c>
      <c r="E30" s="19">
        <v>50</v>
      </c>
      <c r="F30" s="19">
        <v>53</v>
      </c>
      <c r="G30" s="22">
        <v>4.5029736618521667</v>
      </c>
    </row>
    <row r="31" spans="2:7" x14ac:dyDescent="0.25">
      <c r="B31" s="16"/>
      <c r="C31" s="19">
        <v>64</v>
      </c>
      <c r="D31" s="19">
        <v>2</v>
      </c>
      <c r="E31" s="19">
        <v>51</v>
      </c>
      <c r="F31" s="19">
        <v>53</v>
      </c>
      <c r="G31" s="22">
        <v>4.5029736618521667</v>
      </c>
    </row>
    <row r="32" spans="2:7" x14ac:dyDescent="0.25">
      <c r="B32" s="16"/>
      <c r="C32" s="19">
        <v>65</v>
      </c>
      <c r="D32" s="19">
        <v>1</v>
      </c>
      <c r="E32" s="19">
        <v>54</v>
      </c>
      <c r="F32" s="19">
        <v>55</v>
      </c>
      <c r="G32" s="22">
        <v>4.6728971962616823</v>
      </c>
    </row>
    <row r="33" spans="2:7" x14ac:dyDescent="0.25">
      <c r="B33" s="16"/>
      <c r="C33" s="19">
        <v>66</v>
      </c>
      <c r="D33" s="19">
        <v>3</v>
      </c>
      <c r="E33" s="19">
        <v>55</v>
      </c>
      <c r="F33" s="19">
        <v>58</v>
      </c>
      <c r="G33" s="22">
        <v>4.9277824978759561</v>
      </c>
    </row>
    <row r="34" spans="2:7" x14ac:dyDescent="0.25">
      <c r="B34" s="16"/>
      <c r="C34" s="19">
        <v>67</v>
      </c>
      <c r="D34" s="19">
        <v>2</v>
      </c>
      <c r="E34" s="19">
        <v>50</v>
      </c>
      <c r="F34" s="19">
        <v>52</v>
      </c>
      <c r="G34" s="22">
        <v>4.4180118946474094</v>
      </c>
    </row>
    <row r="35" spans="2:7" x14ac:dyDescent="0.25">
      <c r="B35" s="16"/>
      <c r="C35" s="19">
        <v>68</v>
      </c>
      <c r="D35" s="19">
        <v>5</v>
      </c>
      <c r="E35" s="19">
        <v>49</v>
      </c>
      <c r="F35" s="19">
        <v>54</v>
      </c>
      <c r="G35" s="22">
        <v>4.587935429056925</v>
      </c>
    </row>
    <row r="36" spans="2:7" x14ac:dyDescent="0.25">
      <c r="B36" s="16"/>
      <c r="C36" s="19">
        <v>69</v>
      </c>
      <c r="D36" s="19">
        <v>3</v>
      </c>
      <c r="E36" s="19">
        <v>54</v>
      </c>
      <c r="F36" s="19">
        <v>57</v>
      </c>
      <c r="G36" s="22">
        <v>4.8428207306711979</v>
      </c>
    </row>
    <row r="37" spans="2:7" x14ac:dyDescent="0.25">
      <c r="B37" s="16"/>
      <c r="C37" s="19">
        <v>70</v>
      </c>
      <c r="D37" s="19">
        <v>2</v>
      </c>
      <c r="E37" s="19">
        <v>48</v>
      </c>
      <c r="F37" s="19">
        <v>50</v>
      </c>
      <c r="G37" s="22">
        <v>4.2480883602378929</v>
      </c>
    </row>
    <row r="38" spans="2:7" x14ac:dyDescent="0.25">
      <c r="B38" s="16"/>
      <c r="C38" s="19">
        <v>71</v>
      </c>
      <c r="D38" s="19">
        <v>1</v>
      </c>
      <c r="E38" s="19">
        <v>45</v>
      </c>
      <c r="F38" s="19">
        <v>46</v>
      </c>
      <c r="G38" s="22">
        <v>3.9082412914188618</v>
      </c>
    </row>
    <row r="39" spans="2:7" x14ac:dyDescent="0.25">
      <c r="B39" s="16"/>
      <c r="C39" s="19">
        <v>72</v>
      </c>
      <c r="D39" s="19">
        <v>1</v>
      </c>
      <c r="E39" s="19">
        <v>36</v>
      </c>
      <c r="F39" s="19">
        <v>37</v>
      </c>
      <c r="G39" s="22">
        <v>3.1435853865760408</v>
      </c>
    </row>
    <row r="40" spans="2:7" x14ac:dyDescent="0.25">
      <c r="B40" s="16"/>
      <c r="C40" s="19">
        <v>73</v>
      </c>
      <c r="D40" s="19">
        <v>0</v>
      </c>
      <c r="E40" s="19">
        <v>30</v>
      </c>
      <c r="F40" s="19">
        <v>30</v>
      </c>
      <c r="G40" s="22">
        <v>2.5488530161427359</v>
      </c>
    </row>
    <row r="41" spans="2:7" x14ac:dyDescent="0.25">
      <c r="B41" s="16"/>
      <c r="C41" s="19">
        <v>74</v>
      </c>
      <c r="D41" s="19">
        <v>1</v>
      </c>
      <c r="E41" s="19">
        <v>25</v>
      </c>
      <c r="F41" s="19">
        <v>26</v>
      </c>
      <c r="G41" s="22">
        <v>2.2090059473237038</v>
      </c>
    </row>
    <row r="42" spans="2:7" x14ac:dyDescent="0.25">
      <c r="B42" s="16"/>
      <c r="C42" s="19">
        <v>75</v>
      </c>
      <c r="D42" s="19">
        <v>2</v>
      </c>
      <c r="E42" s="19">
        <v>26</v>
      </c>
      <c r="F42" s="19">
        <v>28</v>
      </c>
      <c r="G42" s="22">
        <v>2.3789294817332198</v>
      </c>
    </row>
    <row r="43" spans="2:7" x14ac:dyDescent="0.25">
      <c r="B43" s="16"/>
      <c r="C43" s="19">
        <v>76</v>
      </c>
      <c r="D43" s="19">
        <v>1</v>
      </c>
      <c r="E43" s="19">
        <v>25</v>
      </c>
      <c r="F43" s="19">
        <v>26</v>
      </c>
      <c r="G43" s="22">
        <v>2.2090059473237038</v>
      </c>
    </row>
    <row r="44" spans="2:7" x14ac:dyDescent="0.25">
      <c r="B44" s="16"/>
      <c r="C44" s="19">
        <v>77</v>
      </c>
      <c r="D44" s="19">
        <v>0</v>
      </c>
      <c r="E44" s="19">
        <v>13</v>
      </c>
      <c r="F44" s="19">
        <v>13</v>
      </c>
      <c r="G44" s="22">
        <v>1.1045029736618519</v>
      </c>
    </row>
    <row r="45" spans="2:7" x14ac:dyDescent="0.25">
      <c r="B45" s="16"/>
      <c r="C45" s="19">
        <v>78</v>
      </c>
      <c r="D45" s="19">
        <v>0</v>
      </c>
      <c r="E45" s="19">
        <v>13</v>
      </c>
      <c r="F45" s="19">
        <v>13</v>
      </c>
      <c r="G45" s="22">
        <v>1.1045029736618519</v>
      </c>
    </row>
    <row r="46" spans="2:7" x14ac:dyDescent="0.25">
      <c r="B46" s="16"/>
      <c r="C46" s="19">
        <v>79</v>
      </c>
      <c r="D46" s="19">
        <v>0</v>
      </c>
      <c r="E46" s="19">
        <v>10</v>
      </c>
      <c r="F46" s="19">
        <v>10</v>
      </c>
      <c r="G46" s="22">
        <v>0.84961767204757865</v>
      </c>
    </row>
    <row r="47" spans="2:7" x14ac:dyDescent="0.25">
      <c r="B47" s="16"/>
      <c r="C47" s="19">
        <v>80</v>
      </c>
      <c r="D47" s="19">
        <v>1</v>
      </c>
      <c r="E47" s="19">
        <v>5</v>
      </c>
      <c r="F47" s="19">
        <v>6</v>
      </c>
      <c r="G47" s="22">
        <v>0.50977060322854717</v>
      </c>
    </row>
    <row r="48" spans="2:7" x14ac:dyDescent="0.25">
      <c r="B48" s="16"/>
      <c r="C48" s="19">
        <v>81</v>
      </c>
      <c r="D48" s="19">
        <v>1</v>
      </c>
      <c r="E48" s="19">
        <v>3</v>
      </c>
      <c r="F48" s="19">
        <v>4</v>
      </c>
      <c r="G48" s="22">
        <v>0.33984706881903137</v>
      </c>
    </row>
    <row r="49" spans="2:8" x14ac:dyDescent="0.25">
      <c r="B49" s="16"/>
      <c r="C49" s="19">
        <v>82</v>
      </c>
      <c r="D49" s="19">
        <v>0</v>
      </c>
      <c r="E49" s="19">
        <v>4</v>
      </c>
      <c r="F49" s="19">
        <v>4</v>
      </c>
      <c r="G49" s="22">
        <v>0.33984706881903137</v>
      </c>
    </row>
    <row r="50" spans="2:8" x14ac:dyDescent="0.25">
      <c r="B50" s="16"/>
      <c r="C50" s="19">
        <v>83</v>
      </c>
      <c r="D50" s="19">
        <v>0</v>
      </c>
      <c r="E50" s="19">
        <v>1</v>
      </c>
      <c r="F50" s="19">
        <v>1</v>
      </c>
      <c r="G50" s="22">
        <v>8.4961767204757857E-2</v>
      </c>
    </row>
    <row r="51" spans="2:8" x14ac:dyDescent="0.25">
      <c r="B51" s="16"/>
      <c r="C51" s="19">
        <v>84</v>
      </c>
      <c r="D51" s="19">
        <v>0</v>
      </c>
      <c r="E51" s="19">
        <v>2</v>
      </c>
      <c r="F51" s="19">
        <v>2</v>
      </c>
      <c r="G51" s="22">
        <v>0.16992353440951569</v>
      </c>
    </row>
    <row r="52" spans="2:8" x14ac:dyDescent="0.25">
      <c r="B52" s="17" t="s">
        <v>71</v>
      </c>
      <c r="C52" s="19">
        <v>23</v>
      </c>
      <c r="D52" s="19">
        <v>1</v>
      </c>
      <c r="E52" s="19">
        <v>0</v>
      </c>
      <c r="F52" s="19">
        <v>1</v>
      </c>
      <c r="G52" s="22">
        <v>0.1675041876046901</v>
      </c>
    </row>
    <row r="53" spans="2:8" x14ac:dyDescent="0.25">
      <c r="B53" s="17"/>
      <c r="C53" s="19">
        <v>25</v>
      </c>
      <c r="D53" s="19">
        <v>0</v>
      </c>
      <c r="E53" s="19">
        <v>1</v>
      </c>
      <c r="F53" s="19">
        <v>1</v>
      </c>
      <c r="G53" s="22">
        <v>0.1675041876046901</v>
      </c>
    </row>
    <row r="54" spans="2:8" x14ac:dyDescent="0.25">
      <c r="B54" s="17"/>
      <c r="C54" s="19">
        <v>28</v>
      </c>
      <c r="D54" s="19">
        <v>0</v>
      </c>
      <c r="E54" s="19">
        <v>2</v>
      </c>
      <c r="F54" s="19">
        <v>2</v>
      </c>
      <c r="G54" s="22">
        <v>0.33500837520938032</v>
      </c>
    </row>
    <row r="55" spans="2:8" x14ac:dyDescent="0.25">
      <c r="B55" s="17"/>
      <c r="C55" s="19">
        <v>29</v>
      </c>
      <c r="D55" s="19">
        <v>2</v>
      </c>
      <c r="E55" s="19">
        <v>0</v>
      </c>
      <c r="F55" s="19">
        <v>2</v>
      </c>
      <c r="G55" s="22">
        <v>0.33500837520938032</v>
      </c>
    </row>
    <row r="56" spans="2:8" x14ac:dyDescent="0.25">
      <c r="B56" s="17"/>
      <c r="C56" s="19">
        <v>30</v>
      </c>
      <c r="D56" s="19">
        <v>1</v>
      </c>
      <c r="E56" s="19">
        <v>1</v>
      </c>
      <c r="F56" s="19">
        <v>2</v>
      </c>
      <c r="G56" s="22">
        <v>0.33500837520938032</v>
      </c>
    </row>
    <row r="57" spans="2:8" x14ac:dyDescent="0.25">
      <c r="B57" s="17"/>
      <c r="C57" s="19">
        <v>31</v>
      </c>
      <c r="D57" s="19">
        <v>4</v>
      </c>
      <c r="E57" s="19">
        <v>1</v>
      </c>
      <c r="F57" s="19">
        <v>5</v>
      </c>
      <c r="G57" s="22">
        <v>0.83752093802345051</v>
      </c>
    </row>
    <row r="58" spans="2:8" x14ac:dyDescent="0.25">
      <c r="B58" s="17"/>
      <c r="C58" s="19">
        <v>32</v>
      </c>
      <c r="D58" s="19">
        <v>2</v>
      </c>
      <c r="E58" s="19">
        <v>0</v>
      </c>
      <c r="F58" s="19">
        <v>2</v>
      </c>
      <c r="G58" s="22">
        <v>0.33500837520938032</v>
      </c>
    </row>
    <row r="59" spans="2:8" x14ac:dyDescent="0.25">
      <c r="B59" s="17"/>
      <c r="C59" s="19">
        <v>33</v>
      </c>
      <c r="D59" s="19">
        <v>5</v>
      </c>
      <c r="E59" s="19">
        <v>4</v>
      </c>
      <c r="F59" s="19">
        <v>9</v>
      </c>
      <c r="G59" s="22">
        <v>1.5075376884422109</v>
      </c>
    </row>
    <row r="60" spans="2:8" x14ac:dyDescent="0.25">
      <c r="B60" s="17"/>
      <c r="C60" s="19">
        <v>34</v>
      </c>
      <c r="D60" s="19">
        <v>4</v>
      </c>
      <c r="E60" s="19">
        <v>0</v>
      </c>
      <c r="F60" s="19">
        <v>4</v>
      </c>
      <c r="G60" s="22">
        <v>0.67001675041876052</v>
      </c>
    </row>
    <row r="61" spans="2:8" x14ac:dyDescent="0.25">
      <c r="B61" s="17"/>
      <c r="C61" s="19">
        <v>35</v>
      </c>
      <c r="D61" s="19">
        <v>1</v>
      </c>
      <c r="E61" s="19">
        <v>3</v>
      </c>
      <c r="F61" s="19">
        <v>4</v>
      </c>
      <c r="G61" s="22">
        <v>0.67001675041876052</v>
      </c>
      <c r="H61" s="3"/>
    </row>
    <row r="62" spans="2:8" x14ac:dyDescent="0.25">
      <c r="B62" s="17"/>
      <c r="C62" s="19">
        <v>36</v>
      </c>
      <c r="D62" s="19">
        <v>2</v>
      </c>
      <c r="E62" s="19">
        <v>2</v>
      </c>
      <c r="F62" s="19">
        <v>4</v>
      </c>
      <c r="G62" s="22">
        <v>0.67001675041876052</v>
      </c>
      <c r="H62" s="3"/>
    </row>
    <row r="63" spans="2:8" x14ac:dyDescent="0.25">
      <c r="B63" s="17"/>
      <c r="C63" s="19">
        <v>37</v>
      </c>
      <c r="D63" s="19">
        <v>4</v>
      </c>
      <c r="E63" s="19">
        <v>1</v>
      </c>
      <c r="F63" s="19">
        <v>5</v>
      </c>
      <c r="G63" s="22">
        <v>0.83752093802345051</v>
      </c>
      <c r="H63" s="3"/>
    </row>
    <row r="64" spans="2:8" x14ac:dyDescent="0.25">
      <c r="B64" s="17"/>
      <c r="C64" s="19">
        <v>38</v>
      </c>
      <c r="D64" s="19">
        <v>4</v>
      </c>
      <c r="E64" s="19">
        <v>1</v>
      </c>
      <c r="F64" s="19">
        <v>5</v>
      </c>
      <c r="G64" s="22">
        <v>0.83752093802345051</v>
      </c>
      <c r="H64" s="3"/>
    </row>
    <row r="65" spans="2:8" x14ac:dyDescent="0.25">
      <c r="B65" s="17"/>
      <c r="C65" s="19">
        <v>39</v>
      </c>
      <c r="D65" s="19">
        <v>3</v>
      </c>
      <c r="E65" s="19">
        <v>2</v>
      </c>
      <c r="F65" s="19">
        <v>5</v>
      </c>
      <c r="G65" s="22">
        <v>0.83752093802345051</v>
      </c>
      <c r="H65" s="3"/>
    </row>
    <row r="66" spans="2:8" x14ac:dyDescent="0.25">
      <c r="B66" s="17"/>
      <c r="C66" s="19">
        <v>40</v>
      </c>
      <c r="D66" s="19">
        <v>5</v>
      </c>
      <c r="E66" s="19">
        <v>2</v>
      </c>
      <c r="F66" s="19">
        <v>7</v>
      </c>
      <c r="G66" s="22">
        <v>1.1725293132328309</v>
      </c>
      <c r="H66" s="3"/>
    </row>
    <row r="67" spans="2:8" x14ac:dyDescent="0.25">
      <c r="B67" s="17"/>
      <c r="C67" s="19">
        <v>41</v>
      </c>
      <c r="D67" s="19">
        <v>9</v>
      </c>
      <c r="E67" s="19">
        <v>1</v>
      </c>
      <c r="F67" s="19">
        <v>10</v>
      </c>
      <c r="G67" s="22">
        <v>1.675041876046901</v>
      </c>
      <c r="H67" s="3"/>
    </row>
    <row r="68" spans="2:8" x14ac:dyDescent="0.25">
      <c r="B68" s="17"/>
      <c r="C68" s="19">
        <v>42</v>
      </c>
      <c r="D68" s="19">
        <v>8</v>
      </c>
      <c r="E68" s="19">
        <v>1</v>
      </c>
      <c r="F68" s="19">
        <v>9</v>
      </c>
      <c r="G68" s="22">
        <v>1.5075376884422109</v>
      </c>
    </row>
    <row r="69" spans="2:8" x14ac:dyDescent="0.25">
      <c r="B69" s="17"/>
      <c r="C69" s="19">
        <v>43</v>
      </c>
      <c r="D69" s="19">
        <v>8</v>
      </c>
      <c r="E69" s="19">
        <v>1</v>
      </c>
      <c r="F69" s="19">
        <v>9</v>
      </c>
      <c r="G69" s="22">
        <v>1.5075376884422109</v>
      </c>
    </row>
    <row r="70" spans="2:8" x14ac:dyDescent="0.25">
      <c r="B70" s="17"/>
      <c r="C70" s="19">
        <v>44</v>
      </c>
      <c r="D70" s="19">
        <v>10</v>
      </c>
      <c r="E70" s="19">
        <v>4</v>
      </c>
      <c r="F70" s="19">
        <v>14</v>
      </c>
      <c r="G70" s="22">
        <v>2.345058626465661</v>
      </c>
    </row>
    <row r="71" spans="2:8" x14ac:dyDescent="0.25">
      <c r="B71" s="17"/>
      <c r="C71" s="19">
        <v>45</v>
      </c>
      <c r="D71" s="19">
        <v>9</v>
      </c>
      <c r="E71" s="19">
        <v>8</v>
      </c>
      <c r="F71" s="19">
        <v>17</v>
      </c>
      <c r="G71" s="22">
        <v>2.8475711892797322</v>
      </c>
    </row>
    <row r="72" spans="2:8" x14ac:dyDescent="0.25">
      <c r="B72" s="17"/>
      <c r="C72" s="19">
        <v>46</v>
      </c>
      <c r="D72" s="19">
        <v>9</v>
      </c>
      <c r="E72" s="19">
        <v>1</v>
      </c>
      <c r="F72" s="19">
        <v>10</v>
      </c>
      <c r="G72" s="22">
        <v>1.675041876046901</v>
      </c>
    </row>
    <row r="73" spans="2:8" x14ac:dyDescent="0.25">
      <c r="B73" s="17"/>
      <c r="C73" s="19">
        <v>47</v>
      </c>
      <c r="D73" s="19">
        <v>10</v>
      </c>
      <c r="E73" s="19">
        <v>7</v>
      </c>
      <c r="F73" s="19">
        <v>17</v>
      </c>
      <c r="G73" s="22">
        <v>2.8475711892797322</v>
      </c>
    </row>
    <row r="74" spans="2:8" x14ac:dyDescent="0.25">
      <c r="B74" s="17"/>
      <c r="C74" s="19">
        <v>48</v>
      </c>
      <c r="D74" s="19">
        <v>15</v>
      </c>
      <c r="E74" s="19">
        <v>2</v>
      </c>
      <c r="F74" s="19">
        <v>17</v>
      </c>
      <c r="G74" s="22">
        <v>2.8475711892797322</v>
      </c>
    </row>
    <row r="75" spans="2:8" x14ac:dyDescent="0.25">
      <c r="B75" s="17"/>
      <c r="C75" s="19">
        <v>49</v>
      </c>
      <c r="D75" s="19">
        <v>12</v>
      </c>
      <c r="E75" s="19">
        <v>6</v>
      </c>
      <c r="F75" s="19">
        <v>18</v>
      </c>
      <c r="G75" s="22">
        <v>3.0150753768844218</v>
      </c>
    </row>
    <row r="76" spans="2:8" x14ac:dyDescent="0.25">
      <c r="B76" s="17"/>
      <c r="C76" s="19">
        <v>50</v>
      </c>
      <c r="D76" s="19">
        <v>10</v>
      </c>
      <c r="E76" s="19">
        <v>6</v>
      </c>
      <c r="F76" s="19">
        <v>16</v>
      </c>
      <c r="G76" s="22">
        <v>2.6800670016750421</v>
      </c>
    </row>
    <row r="77" spans="2:8" x14ac:dyDescent="0.25">
      <c r="B77" s="17"/>
      <c r="C77" s="19">
        <v>51</v>
      </c>
      <c r="D77" s="19">
        <v>16</v>
      </c>
      <c r="E77" s="19">
        <v>3</v>
      </c>
      <c r="F77" s="19">
        <v>19</v>
      </c>
      <c r="G77" s="22">
        <v>3.1825795644891119</v>
      </c>
    </row>
    <row r="78" spans="2:8" x14ac:dyDescent="0.25">
      <c r="B78" s="17"/>
      <c r="C78" s="19">
        <v>52</v>
      </c>
      <c r="D78" s="19">
        <v>24</v>
      </c>
      <c r="E78" s="19">
        <v>5</v>
      </c>
      <c r="F78" s="19">
        <v>29</v>
      </c>
      <c r="G78" s="22">
        <v>4.857621440536013</v>
      </c>
    </row>
    <row r="79" spans="2:8" x14ac:dyDescent="0.25">
      <c r="B79" s="17"/>
      <c r="C79" s="19">
        <v>53</v>
      </c>
      <c r="D79" s="19">
        <v>17</v>
      </c>
      <c r="E79" s="19">
        <v>6</v>
      </c>
      <c r="F79" s="19">
        <v>23</v>
      </c>
      <c r="G79" s="22">
        <v>3.8525963149078719</v>
      </c>
    </row>
    <row r="80" spans="2:8" x14ac:dyDescent="0.25">
      <c r="B80" s="17"/>
      <c r="C80" s="19">
        <v>54</v>
      </c>
      <c r="D80" s="19">
        <v>17</v>
      </c>
      <c r="E80" s="19">
        <v>14</v>
      </c>
      <c r="F80" s="19">
        <v>31</v>
      </c>
      <c r="G80" s="22">
        <v>5.1926298157453932</v>
      </c>
    </row>
    <row r="81" spans="2:7" x14ac:dyDescent="0.25">
      <c r="B81" s="17"/>
      <c r="C81" s="19">
        <v>55</v>
      </c>
      <c r="D81" s="19">
        <v>10</v>
      </c>
      <c r="E81" s="19">
        <v>9</v>
      </c>
      <c r="F81" s="19">
        <v>19</v>
      </c>
      <c r="G81" s="22">
        <v>3.1825795644891119</v>
      </c>
    </row>
    <row r="82" spans="2:7" x14ac:dyDescent="0.25">
      <c r="B82" s="17"/>
      <c r="C82" s="19">
        <v>56</v>
      </c>
      <c r="D82" s="19">
        <v>13</v>
      </c>
      <c r="E82" s="19">
        <v>11</v>
      </c>
      <c r="F82" s="19">
        <v>24</v>
      </c>
      <c r="G82" s="22">
        <v>4.0201005025125616</v>
      </c>
    </row>
    <row r="83" spans="2:7" x14ac:dyDescent="0.25">
      <c r="B83" s="17"/>
      <c r="C83" s="19">
        <v>57</v>
      </c>
      <c r="D83" s="19">
        <v>22</v>
      </c>
      <c r="E83" s="19">
        <v>6</v>
      </c>
      <c r="F83" s="19">
        <v>28</v>
      </c>
      <c r="G83" s="22">
        <v>4.6901172529313229</v>
      </c>
    </row>
    <row r="84" spans="2:7" x14ac:dyDescent="0.25">
      <c r="B84" s="17"/>
      <c r="C84" s="19">
        <v>58</v>
      </c>
      <c r="D84" s="19">
        <v>13</v>
      </c>
      <c r="E84" s="19">
        <v>8</v>
      </c>
      <c r="F84" s="19">
        <v>21</v>
      </c>
      <c r="G84" s="22">
        <v>3.517587939698493</v>
      </c>
    </row>
    <row r="85" spans="2:7" x14ac:dyDescent="0.25">
      <c r="B85" s="17"/>
      <c r="C85" s="19">
        <v>59</v>
      </c>
      <c r="D85" s="19">
        <v>19</v>
      </c>
      <c r="E85" s="19">
        <v>7</v>
      </c>
      <c r="F85" s="19">
        <v>26</v>
      </c>
      <c r="G85" s="22">
        <v>4.3551088777219427</v>
      </c>
    </row>
    <row r="86" spans="2:7" x14ac:dyDescent="0.25">
      <c r="B86" s="17"/>
      <c r="C86" s="19">
        <v>60</v>
      </c>
      <c r="D86" s="19">
        <v>11</v>
      </c>
      <c r="E86" s="19">
        <v>8</v>
      </c>
      <c r="F86" s="19">
        <v>19</v>
      </c>
      <c r="G86" s="22">
        <v>3.1825795644891119</v>
      </c>
    </row>
    <row r="87" spans="2:7" x14ac:dyDescent="0.25">
      <c r="B87" s="17"/>
      <c r="C87" s="19">
        <v>61</v>
      </c>
      <c r="D87" s="19">
        <v>11</v>
      </c>
      <c r="E87" s="19">
        <v>5</v>
      </c>
      <c r="F87" s="19">
        <v>16</v>
      </c>
      <c r="G87" s="22">
        <v>2.6800670016750421</v>
      </c>
    </row>
    <row r="88" spans="2:7" x14ac:dyDescent="0.25">
      <c r="B88" s="17"/>
      <c r="C88" s="19">
        <v>62</v>
      </c>
      <c r="D88" s="19">
        <v>5</v>
      </c>
      <c r="E88" s="19">
        <v>5</v>
      </c>
      <c r="F88" s="19">
        <v>10</v>
      </c>
      <c r="G88" s="22">
        <v>1.675041876046901</v>
      </c>
    </row>
    <row r="89" spans="2:7" x14ac:dyDescent="0.25">
      <c r="B89" s="17"/>
      <c r="C89" s="19">
        <v>63</v>
      </c>
      <c r="D89" s="19">
        <v>11</v>
      </c>
      <c r="E89" s="19">
        <v>7</v>
      </c>
      <c r="F89" s="19">
        <v>18</v>
      </c>
      <c r="G89" s="22">
        <v>3.0150753768844218</v>
      </c>
    </row>
    <row r="90" spans="2:7" x14ac:dyDescent="0.25">
      <c r="B90" s="17"/>
      <c r="C90" s="19">
        <v>64</v>
      </c>
      <c r="D90" s="19">
        <v>14</v>
      </c>
      <c r="E90" s="19">
        <v>7</v>
      </c>
      <c r="F90" s="19">
        <v>21</v>
      </c>
      <c r="G90" s="22">
        <v>3.517587939698493</v>
      </c>
    </row>
    <row r="91" spans="2:7" x14ac:dyDescent="0.25">
      <c r="B91" s="17"/>
      <c r="C91" s="19">
        <v>65</v>
      </c>
      <c r="D91" s="19">
        <v>14</v>
      </c>
      <c r="E91" s="19">
        <v>4</v>
      </c>
      <c r="F91" s="19">
        <v>18</v>
      </c>
      <c r="G91" s="22">
        <v>3.0150753768844218</v>
      </c>
    </row>
    <row r="92" spans="2:7" x14ac:dyDescent="0.25">
      <c r="B92" s="17"/>
      <c r="C92" s="19">
        <v>66</v>
      </c>
      <c r="D92" s="19">
        <v>5</v>
      </c>
      <c r="E92" s="19">
        <v>9</v>
      </c>
      <c r="F92" s="19">
        <v>14</v>
      </c>
      <c r="G92" s="22">
        <v>2.345058626465661</v>
      </c>
    </row>
    <row r="93" spans="2:7" x14ac:dyDescent="0.25">
      <c r="B93" s="17"/>
      <c r="C93" s="19">
        <v>67</v>
      </c>
      <c r="D93" s="19">
        <v>6</v>
      </c>
      <c r="E93" s="19">
        <v>5</v>
      </c>
      <c r="F93" s="19">
        <v>11</v>
      </c>
      <c r="G93" s="22">
        <v>1.8425460636515909</v>
      </c>
    </row>
    <row r="94" spans="2:7" x14ac:dyDescent="0.25">
      <c r="B94" s="17"/>
      <c r="C94" s="19">
        <v>68</v>
      </c>
      <c r="D94" s="19">
        <v>8</v>
      </c>
      <c r="E94" s="19">
        <v>1</v>
      </c>
      <c r="F94" s="19">
        <v>9</v>
      </c>
      <c r="G94" s="22">
        <v>1.5075376884422109</v>
      </c>
    </row>
    <row r="95" spans="2:7" x14ac:dyDescent="0.25">
      <c r="B95" s="17"/>
      <c r="C95" s="19">
        <v>69</v>
      </c>
      <c r="D95" s="19">
        <v>5</v>
      </c>
      <c r="E95" s="19">
        <v>7</v>
      </c>
      <c r="F95" s="19">
        <v>12</v>
      </c>
      <c r="G95" s="22">
        <v>2.0100502512562808</v>
      </c>
    </row>
    <row r="96" spans="2:7" x14ac:dyDescent="0.25">
      <c r="B96" s="17"/>
      <c r="C96" s="19">
        <v>70</v>
      </c>
      <c r="D96" s="19">
        <v>5</v>
      </c>
      <c r="E96" s="19">
        <v>3</v>
      </c>
      <c r="F96" s="19">
        <v>8</v>
      </c>
      <c r="G96" s="22">
        <v>1.340033500837521</v>
      </c>
    </row>
    <row r="97" spans="2:7" x14ac:dyDescent="0.25">
      <c r="B97" s="17"/>
      <c r="C97" s="19">
        <v>71</v>
      </c>
      <c r="D97" s="19">
        <v>4</v>
      </c>
      <c r="E97" s="19">
        <v>1</v>
      </c>
      <c r="F97" s="19">
        <v>5</v>
      </c>
      <c r="G97" s="22">
        <v>0.83752093802345051</v>
      </c>
    </row>
    <row r="98" spans="2:7" x14ac:dyDescent="0.25">
      <c r="B98" s="17"/>
      <c r="C98" s="19">
        <v>72</v>
      </c>
      <c r="D98" s="19">
        <v>1</v>
      </c>
      <c r="E98" s="19">
        <v>2</v>
      </c>
      <c r="F98" s="19">
        <v>3</v>
      </c>
      <c r="G98" s="22">
        <v>0.50251256281407031</v>
      </c>
    </row>
    <row r="99" spans="2:7" x14ac:dyDescent="0.25">
      <c r="B99" s="17"/>
      <c r="C99" s="19">
        <v>73</v>
      </c>
      <c r="D99" s="19">
        <v>2</v>
      </c>
      <c r="E99" s="19">
        <v>1</v>
      </c>
      <c r="F99" s="19">
        <v>3</v>
      </c>
      <c r="G99" s="22">
        <v>0.50251256281407031</v>
      </c>
    </row>
    <row r="100" spans="2:7" x14ac:dyDescent="0.25">
      <c r="B100" s="17"/>
      <c r="C100" s="19">
        <v>74</v>
      </c>
      <c r="D100" s="19">
        <v>0</v>
      </c>
      <c r="E100" s="19">
        <v>1</v>
      </c>
      <c r="F100" s="19">
        <v>1</v>
      </c>
      <c r="G100" s="22">
        <v>0.1675041876046901</v>
      </c>
    </row>
    <row r="101" spans="2:7" x14ac:dyDescent="0.25">
      <c r="B101" s="17"/>
      <c r="C101" s="19">
        <v>75</v>
      </c>
      <c r="D101" s="19">
        <v>2</v>
      </c>
      <c r="E101" s="19">
        <v>0</v>
      </c>
      <c r="F101" s="19">
        <v>2</v>
      </c>
      <c r="G101" s="22">
        <v>0.33500837520938032</v>
      </c>
    </row>
    <row r="102" spans="2:7" x14ac:dyDescent="0.25">
      <c r="B102" s="17"/>
      <c r="C102" s="19">
        <v>76</v>
      </c>
      <c r="D102" s="19">
        <v>1</v>
      </c>
      <c r="E102" s="19">
        <v>2</v>
      </c>
      <c r="F102" s="19">
        <v>3</v>
      </c>
      <c r="G102" s="22">
        <v>0.50251256281407031</v>
      </c>
    </row>
    <row r="103" spans="2:7" x14ac:dyDescent="0.25">
      <c r="B103" s="17"/>
      <c r="C103" s="19">
        <v>77</v>
      </c>
      <c r="D103" s="19">
        <v>2</v>
      </c>
      <c r="E103" s="19">
        <v>1</v>
      </c>
      <c r="F103" s="19">
        <v>3</v>
      </c>
      <c r="G103" s="22">
        <v>0.50251256281407031</v>
      </c>
    </row>
    <row r="104" spans="2:7" x14ac:dyDescent="0.25">
      <c r="B104" s="17"/>
      <c r="C104" s="19">
        <v>78</v>
      </c>
      <c r="D104" s="19">
        <v>1</v>
      </c>
      <c r="E104" s="19">
        <v>1</v>
      </c>
      <c r="F104" s="19">
        <v>2</v>
      </c>
      <c r="G104" s="22">
        <v>0.33500837520938032</v>
      </c>
    </row>
    <row r="105" spans="2:7" x14ac:dyDescent="0.25">
      <c r="B105" s="17"/>
      <c r="C105" s="19">
        <v>79</v>
      </c>
      <c r="D105" s="19">
        <v>0</v>
      </c>
      <c r="E105" s="19">
        <v>1</v>
      </c>
      <c r="F105" s="19">
        <v>1</v>
      </c>
      <c r="G105" s="22">
        <v>0.1675041876046901</v>
      </c>
    </row>
    <row r="106" spans="2:7" x14ac:dyDescent="0.25">
      <c r="B106" s="17"/>
      <c r="C106" s="19">
        <v>80</v>
      </c>
      <c r="D106" s="19">
        <v>0</v>
      </c>
      <c r="E106" s="19">
        <v>1</v>
      </c>
      <c r="F106" s="19">
        <v>1</v>
      </c>
      <c r="G106" s="22">
        <v>0.1675041876046901</v>
      </c>
    </row>
    <row r="107" spans="2:7" x14ac:dyDescent="0.25">
      <c r="B107" s="17"/>
      <c r="C107" s="19">
        <v>82</v>
      </c>
      <c r="D107" s="19">
        <v>0</v>
      </c>
      <c r="E107" s="19">
        <v>1</v>
      </c>
      <c r="F107" s="19">
        <v>1</v>
      </c>
      <c r="G107" s="22">
        <v>0.1675041876046901</v>
      </c>
    </row>
    <row r="108" spans="2:7" x14ac:dyDescent="0.25">
      <c r="B108" s="17"/>
      <c r="C108" s="19">
        <v>83</v>
      </c>
      <c r="D108" s="19">
        <v>0</v>
      </c>
      <c r="E108" s="19">
        <v>1</v>
      </c>
      <c r="F108" s="19">
        <v>1</v>
      </c>
      <c r="G108" s="22">
        <v>0.1675041876046901</v>
      </c>
    </row>
    <row r="109" spans="2:7" x14ac:dyDescent="0.25">
      <c r="B109" s="17" t="s">
        <v>69</v>
      </c>
      <c r="C109" s="19">
        <v>38</v>
      </c>
      <c r="D109" s="19">
        <v>0</v>
      </c>
      <c r="E109" s="19">
        <v>1</v>
      </c>
      <c r="F109" s="19">
        <v>1</v>
      </c>
      <c r="G109" s="22">
        <v>0.46082949308755761</v>
      </c>
    </row>
    <row r="110" spans="2:7" x14ac:dyDescent="0.25">
      <c r="B110" s="17"/>
      <c r="C110" s="19">
        <v>39</v>
      </c>
      <c r="D110" s="19">
        <v>0</v>
      </c>
      <c r="E110" s="19">
        <v>1</v>
      </c>
      <c r="F110" s="19">
        <v>1</v>
      </c>
      <c r="G110" s="22">
        <v>0.46082949308755761</v>
      </c>
    </row>
    <row r="111" spans="2:7" x14ac:dyDescent="0.25">
      <c r="B111" s="17"/>
      <c r="C111" s="19">
        <v>40</v>
      </c>
      <c r="D111" s="19">
        <v>1</v>
      </c>
      <c r="E111" s="19">
        <v>2</v>
      </c>
      <c r="F111" s="19">
        <v>3</v>
      </c>
      <c r="G111" s="22">
        <v>1.382488479262673</v>
      </c>
    </row>
    <row r="112" spans="2:7" x14ac:dyDescent="0.25">
      <c r="B112" s="17"/>
      <c r="C112" s="19">
        <v>41</v>
      </c>
      <c r="D112" s="19">
        <v>0</v>
      </c>
      <c r="E112" s="19">
        <v>1</v>
      </c>
      <c r="F112" s="19">
        <v>1</v>
      </c>
      <c r="G112" s="22">
        <v>0.46082949308755761</v>
      </c>
    </row>
    <row r="113" spans="2:7" x14ac:dyDescent="0.25">
      <c r="B113" s="17"/>
      <c r="C113" s="19">
        <v>42</v>
      </c>
      <c r="D113" s="19">
        <v>0</v>
      </c>
      <c r="E113" s="19">
        <v>1</v>
      </c>
      <c r="F113" s="19">
        <v>1</v>
      </c>
      <c r="G113" s="22">
        <v>0.46082949308755761</v>
      </c>
    </row>
    <row r="114" spans="2:7" x14ac:dyDescent="0.25">
      <c r="B114" s="17"/>
      <c r="C114" s="19">
        <v>43</v>
      </c>
      <c r="D114" s="19">
        <v>0</v>
      </c>
      <c r="E114" s="19">
        <v>1</v>
      </c>
      <c r="F114" s="19">
        <v>1</v>
      </c>
      <c r="G114" s="22">
        <v>0.46082949308755761</v>
      </c>
    </row>
    <row r="115" spans="2:7" x14ac:dyDescent="0.25">
      <c r="B115" s="17"/>
      <c r="C115" s="19">
        <v>44</v>
      </c>
      <c r="D115" s="19">
        <v>0</v>
      </c>
      <c r="E115" s="19">
        <v>2</v>
      </c>
      <c r="F115" s="19">
        <v>2</v>
      </c>
      <c r="G115" s="22">
        <v>0.92165898617511521</v>
      </c>
    </row>
    <row r="116" spans="2:7" x14ac:dyDescent="0.25">
      <c r="B116" s="17"/>
      <c r="C116" s="19">
        <v>46</v>
      </c>
      <c r="D116" s="19">
        <v>0</v>
      </c>
      <c r="E116" s="19">
        <v>1</v>
      </c>
      <c r="F116" s="19">
        <v>1</v>
      </c>
      <c r="G116" s="22">
        <v>0.46082949308755761</v>
      </c>
    </row>
    <row r="117" spans="2:7" x14ac:dyDescent="0.25">
      <c r="B117" s="17"/>
      <c r="C117" s="19">
        <v>47</v>
      </c>
      <c r="D117" s="19">
        <v>0</v>
      </c>
      <c r="E117" s="19">
        <v>5</v>
      </c>
      <c r="F117" s="19">
        <v>5</v>
      </c>
      <c r="G117" s="22">
        <v>2.3041474654377878</v>
      </c>
    </row>
    <row r="118" spans="2:7" x14ac:dyDescent="0.25">
      <c r="B118" s="17"/>
      <c r="C118" s="19">
        <v>48</v>
      </c>
      <c r="D118" s="19">
        <v>0</v>
      </c>
      <c r="E118" s="19">
        <v>1</v>
      </c>
      <c r="F118" s="19">
        <v>1</v>
      </c>
      <c r="G118" s="22">
        <v>0.46082949308755761</v>
      </c>
    </row>
    <row r="119" spans="2:7" x14ac:dyDescent="0.25">
      <c r="B119" s="17"/>
      <c r="C119" s="19">
        <v>50</v>
      </c>
      <c r="D119" s="19">
        <v>0</v>
      </c>
      <c r="E119" s="19">
        <v>3</v>
      </c>
      <c r="F119" s="19">
        <v>3</v>
      </c>
      <c r="G119" s="22">
        <v>1.382488479262673</v>
      </c>
    </row>
    <row r="120" spans="2:7" x14ac:dyDescent="0.25">
      <c r="B120" s="17"/>
      <c r="C120" s="19">
        <v>51</v>
      </c>
      <c r="D120" s="19">
        <v>0</v>
      </c>
      <c r="E120" s="19">
        <v>3</v>
      </c>
      <c r="F120" s="19">
        <v>3</v>
      </c>
      <c r="G120" s="22">
        <v>1.382488479262673</v>
      </c>
    </row>
    <row r="121" spans="2:7" x14ac:dyDescent="0.25">
      <c r="B121" s="17"/>
      <c r="C121" s="19">
        <v>52</v>
      </c>
      <c r="D121" s="19">
        <v>2</v>
      </c>
      <c r="E121" s="19">
        <v>2</v>
      </c>
      <c r="F121" s="19">
        <v>4</v>
      </c>
      <c r="G121" s="22">
        <v>1.84331797235023</v>
      </c>
    </row>
    <row r="122" spans="2:7" x14ac:dyDescent="0.25">
      <c r="B122" s="17"/>
      <c r="C122" s="19">
        <v>53</v>
      </c>
      <c r="D122" s="19">
        <v>0</v>
      </c>
      <c r="E122" s="19">
        <v>4</v>
      </c>
      <c r="F122" s="19">
        <v>4</v>
      </c>
      <c r="G122" s="22">
        <v>1.84331797235023</v>
      </c>
    </row>
    <row r="123" spans="2:7" x14ac:dyDescent="0.25">
      <c r="B123" s="17"/>
      <c r="C123" s="19">
        <v>54</v>
      </c>
      <c r="D123" s="19">
        <v>1</v>
      </c>
      <c r="E123" s="19">
        <v>2</v>
      </c>
      <c r="F123" s="19">
        <v>3</v>
      </c>
      <c r="G123" s="22">
        <v>1.382488479262673</v>
      </c>
    </row>
    <row r="124" spans="2:7" x14ac:dyDescent="0.25">
      <c r="B124" s="17"/>
      <c r="C124" s="19">
        <v>55</v>
      </c>
      <c r="D124" s="19">
        <v>1</v>
      </c>
      <c r="E124" s="19">
        <v>11</v>
      </c>
      <c r="F124" s="19">
        <v>12</v>
      </c>
      <c r="G124" s="22">
        <v>5.5299539170506913</v>
      </c>
    </row>
    <row r="125" spans="2:7" x14ac:dyDescent="0.25">
      <c r="B125" s="17"/>
      <c r="C125" s="19">
        <v>56</v>
      </c>
      <c r="D125" s="19">
        <v>1</v>
      </c>
      <c r="E125" s="19">
        <v>6</v>
      </c>
      <c r="F125" s="19">
        <v>7</v>
      </c>
      <c r="G125" s="22">
        <v>3.225806451612903</v>
      </c>
    </row>
    <row r="126" spans="2:7" x14ac:dyDescent="0.25">
      <c r="B126" s="17"/>
      <c r="C126" s="19">
        <v>57</v>
      </c>
      <c r="D126" s="19">
        <v>0</v>
      </c>
      <c r="E126" s="19">
        <v>11</v>
      </c>
      <c r="F126" s="19">
        <v>11</v>
      </c>
      <c r="G126" s="22">
        <v>5.0691244239631326</v>
      </c>
    </row>
    <row r="127" spans="2:7" x14ac:dyDescent="0.25">
      <c r="B127" s="17"/>
      <c r="C127" s="19">
        <v>58</v>
      </c>
      <c r="D127" s="19">
        <v>0</v>
      </c>
      <c r="E127" s="19">
        <v>9</v>
      </c>
      <c r="F127" s="19">
        <v>9</v>
      </c>
      <c r="G127" s="22">
        <v>4.1474654377880187</v>
      </c>
    </row>
    <row r="128" spans="2:7" x14ac:dyDescent="0.25">
      <c r="B128" s="17"/>
      <c r="C128" s="19">
        <v>59</v>
      </c>
      <c r="D128" s="19">
        <v>1</v>
      </c>
      <c r="E128" s="19">
        <v>6</v>
      </c>
      <c r="F128" s="19">
        <v>7</v>
      </c>
      <c r="G128" s="22">
        <v>3.225806451612903</v>
      </c>
    </row>
    <row r="129" spans="2:7" x14ac:dyDescent="0.25">
      <c r="B129" s="17"/>
      <c r="C129" s="19">
        <v>60</v>
      </c>
      <c r="D129" s="19">
        <v>1</v>
      </c>
      <c r="E129" s="19">
        <v>16</v>
      </c>
      <c r="F129" s="19">
        <v>17</v>
      </c>
      <c r="G129" s="22">
        <v>7.8341013824884786</v>
      </c>
    </row>
    <row r="130" spans="2:7" x14ac:dyDescent="0.25">
      <c r="B130" s="17"/>
      <c r="C130" s="19">
        <v>61</v>
      </c>
      <c r="D130" s="19">
        <v>1</v>
      </c>
      <c r="E130" s="19">
        <v>12</v>
      </c>
      <c r="F130" s="19">
        <v>13</v>
      </c>
      <c r="G130" s="22">
        <v>5.9907834101382482</v>
      </c>
    </row>
    <row r="131" spans="2:7" x14ac:dyDescent="0.25">
      <c r="B131" s="17"/>
      <c r="C131" s="19">
        <v>62</v>
      </c>
      <c r="D131" s="19">
        <v>1</v>
      </c>
      <c r="E131" s="19">
        <v>11</v>
      </c>
      <c r="F131" s="19">
        <v>12</v>
      </c>
      <c r="G131" s="22">
        <v>5.5299539170506913</v>
      </c>
    </row>
    <row r="132" spans="2:7" x14ac:dyDescent="0.25">
      <c r="B132" s="17"/>
      <c r="C132" s="19">
        <v>63</v>
      </c>
      <c r="D132" s="19">
        <v>0</v>
      </c>
      <c r="E132" s="19">
        <v>10</v>
      </c>
      <c r="F132" s="19">
        <v>10</v>
      </c>
      <c r="G132" s="22">
        <v>4.6082949308755774</v>
      </c>
    </row>
    <row r="133" spans="2:7" x14ac:dyDescent="0.25">
      <c r="B133" s="17"/>
      <c r="C133" s="19">
        <v>64</v>
      </c>
      <c r="D133" s="19">
        <v>3</v>
      </c>
      <c r="E133" s="19">
        <v>5</v>
      </c>
      <c r="F133" s="19">
        <v>8</v>
      </c>
      <c r="G133" s="22">
        <v>3.6866359447004609</v>
      </c>
    </row>
    <row r="134" spans="2:7" x14ac:dyDescent="0.25">
      <c r="B134" s="17"/>
      <c r="C134" s="19">
        <v>65</v>
      </c>
      <c r="D134" s="19">
        <v>0</v>
      </c>
      <c r="E134" s="19">
        <v>5</v>
      </c>
      <c r="F134" s="19">
        <v>5</v>
      </c>
      <c r="G134" s="22">
        <v>2.3041474654377878</v>
      </c>
    </row>
    <row r="135" spans="2:7" x14ac:dyDescent="0.25">
      <c r="B135" s="17"/>
      <c r="C135" s="19">
        <v>66</v>
      </c>
      <c r="D135" s="19">
        <v>0</v>
      </c>
      <c r="E135" s="19">
        <v>8</v>
      </c>
      <c r="F135" s="19">
        <v>8</v>
      </c>
      <c r="G135" s="22">
        <v>3.6866359447004609</v>
      </c>
    </row>
    <row r="136" spans="2:7" x14ac:dyDescent="0.25">
      <c r="B136" s="17"/>
      <c r="C136" s="19">
        <v>67</v>
      </c>
      <c r="D136" s="19">
        <v>0</v>
      </c>
      <c r="E136" s="19">
        <v>4</v>
      </c>
      <c r="F136" s="19">
        <v>4</v>
      </c>
      <c r="G136" s="22">
        <v>1.84331797235023</v>
      </c>
    </row>
    <row r="137" spans="2:7" x14ac:dyDescent="0.25">
      <c r="B137" s="17"/>
      <c r="C137" s="19">
        <v>68</v>
      </c>
      <c r="D137" s="19">
        <v>1</v>
      </c>
      <c r="E137" s="19">
        <v>13</v>
      </c>
      <c r="F137" s="19">
        <v>14</v>
      </c>
      <c r="G137" s="22">
        <v>6.4516129032258061</v>
      </c>
    </row>
    <row r="138" spans="2:7" x14ac:dyDescent="0.25">
      <c r="B138" s="17"/>
      <c r="C138" s="19">
        <v>69</v>
      </c>
      <c r="D138" s="19">
        <v>3</v>
      </c>
      <c r="E138" s="19">
        <v>5</v>
      </c>
      <c r="F138" s="19">
        <v>8</v>
      </c>
      <c r="G138" s="22">
        <v>3.6866359447004609</v>
      </c>
    </row>
    <row r="139" spans="2:7" x14ac:dyDescent="0.25">
      <c r="B139" s="17"/>
      <c r="C139" s="19">
        <v>70</v>
      </c>
      <c r="D139" s="19">
        <v>1</v>
      </c>
      <c r="E139" s="19">
        <v>6</v>
      </c>
      <c r="F139" s="19">
        <v>7</v>
      </c>
      <c r="G139" s="22">
        <v>3.225806451612903</v>
      </c>
    </row>
    <row r="140" spans="2:7" x14ac:dyDescent="0.25">
      <c r="B140" s="17"/>
      <c r="C140" s="19">
        <v>71</v>
      </c>
      <c r="D140" s="19">
        <v>1</v>
      </c>
      <c r="E140" s="19">
        <v>4</v>
      </c>
      <c r="F140" s="19">
        <v>5</v>
      </c>
      <c r="G140" s="22">
        <v>2.3041474654377878</v>
      </c>
    </row>
    <row r="141" spans="2:7" x14ac:dyDescent="0.25">
      <c r="B141" s="17"/>
      <c r="C141" s="19">
        <v>72</v>
      </c>
      <c r="D141" s="19">
        <v>0</v>
      </c>
      <c r="E141" s="19">
        <v>5</v>
      </c>
      <c r="F141" s="19">
        <v>5</v>
      </c>
      <c r="G141" s="22">
        <v>2.3041474654377878</v>
      </c>
    </row>
    <row r="142" spans="2:7" x14ac:dyDescent="0.25">
      <c r="B142" s="17"/>
      <c r="C142" s="19">
        <v>73</v>
      </c>
      <c r="D142" s="19">
        <v>0</v>
      </c>
      <c r="E142" s="19">
        <v>5</v>
      </c>
      <c r="F142" s="19">
        <v>5</v>
      </c>
      <c r="G142" s="22">
        <v>2.3041474654377878</v>
      </c>
    </row>
    <row r="143" spans="2:7" x14ac:dyDescent="0.25">
      <c r="B143" s="17"/>
      <c r="C143" s="19">
        <v>74</v>
      </c>
      <c r="D143" s="19">
        <v>1</v>
      </c>
      <c r="E143" s="19">
        <v>3</v>
      </c>
      <c r="F143" s="19">
        <v>4</v>
      </c>
      <c r="G143" s="22">
        <v>1.84331797235023</v>
      </c>
    </row>
    <row r="144" spans="2:7" x14ac:dyDescent="0.25">
      <c r="B144" s="17"/>
      <c r="C144" s="19">
        <v>75</v>
      </c>
      <c r="D144" s="19">
        <v>1</v>
      </c>
      <c r="E144" s="19">
        <v>2</v>
      </c>
      <c r="F144" s="19">
        <v>3</v>
      </c>
      <c r="G144" s="22">
        <v>1.382488479262673</v>
      </c>
    </row>
    <row r="145" spans="2:7" x14ac:dyDescent="0.25">
      <c r="B145" s="17"/>
      <c r="C145" s="19">
        <v>76</v>
      </c>
      <c r="D145" s="19">
        <v>1</v>
      </c>
      <c r="E145" s="19">
        <v>3</v>
      </c>
      <c r="F145" s="19">
        <v>4</v>
      </c>
      <c r="G145" s="22">
        <v>1.84331797235023</v>
      </c>
    </row>
    <row r="146" spans="2:7" x14ac:dyDescent="0.25">
      <c r="B146" s="17"/>
      <c r="C146" s="19">
        <v>77</v>
      </c>
      <c r="D146" s="19">
        <v>0</v>
      </c>
      <c r="E146" s="19">
        <v>1</v>
      </c>
      <c r="F146" s="19">
        <v>1</v>
      </c>
      <c r="G146" s="22">
        <v>0.46082949308755761</v>
      </c>
    </row>
    <row r="147" spans="2:7" x14ac:dyDescent="0.25">
      <c r="B147" s="17"/>
      <c r="C147" s="19">
        <v>78</v>
      </c>
      <c r="D147" s="19">
        <v>1</v>
      </c>
      <c r="E147" s="19">
        <v>2</v>
      </c>
      <c r="F147" s="19">
        <v>3</v>
      </c>
      <c r="G147" s="22">
        <v>1.382488479262673</v>
      </c>
    </row>
    <row r="148" spans="2:7" x14ac:dyDescent="0.25">
      <c r="B148" s="17"/>
      <c r="C148" s="19">
        <v>80</v>
      </c>
      <c r="D148" s="19">
        <v>1</v>
      </c>
      <c r="E148" s="19">
        <v>0</v>
      </c>
      <c r="F148" s="19">
        <v>1</v>
      </c>
      <c r="G148" s="22">
        <v>0.46082949308755761</v>
      </c>
    </row>
    <row r="149" spans="2:7" x14ac:dyDescent="0.25">
      <c r="B149" s="17" t="s">
        <v>29</v>
      </c>
      <c r="C149" s="19">
        <v>13</v>
      </c>
      <c r="D149" s="19">
        <v>0</v>
      </c>
      <c r="E149" s="19">
        <v>1</v>
      </c>
      <c r="F149" s="19">
        <v>1</v>
      </c>
      <c r="G149" s="22">
        <v>2.9411764705882351</v>
      </c>
    </row>
    <row r="150" spans="2:7" x14ac:dyDescent="0.25">
      <c r="B150" s="17"/>
      <c r="C150" s="19">
        <v>18</v>
      </c>
      <c r="D150" s="19">
        <v>0</v>
      </c>
      <c r="E150" s="19">
        <v>1</v>
      </c>
      <c r="F150" s="19">
        <v>1</v>
      </c>
      <c r="G150" s="22">
        <v>2.9411764705882351</v>
      </c>
    </row>
    <row r="151" spans="2:7" x14ac:dyDescent="0.25">
      <c r="B151" s="17"/>
      <c r="C151" s="19">
        <v>27</v>
      </c>
      <c r="D151" s="19">
        <v>0</v>
      </c>
      <c r="E151" s="19">
        <v>1</v>
      </c>
      <c r="F151" s="19">
        <v>1</v>
      </c>
      <c r="G151" s="22">
        <v>2.9411764705882351</v>
      </c>
    </row>
    <row r="152" spans="2:7" x14ac:dyDescent="0.25">
      <c r="B152" s="17"/>
      <c r="C152" s="19">
        <v>28</v>
      </c>
      <c r="D152" s="19">
        <v>0</v>
      </c>
      <c r="E152" s="19">
        <v>1</v>
      </c>
      <c r="F152" s="19">
        <v>1</v>
      </c>
      <c r="G152" s="22">
        <v>2.9411764705882351</v>
      </c>
    </row>
    <row r="153" spans="2:7" x14ac:dyDescent="0.25">
      <c r="B153" s="17"/>
      <c r="C153" s="19">
        <v>30</v>
      </c>
      <c r="D153" s="19">
        <v>0</v>
      </c>
      <c r="E153" s="19">
        <v>1</v>
      </c>
      <c r="F153" s="19">
        <v>1</v>
      </c>
      <c r="G153" s="22">
        <v>2.9411764705882351</v>
      </c>
    </row>
    <row r="154" spans="2:7" x14ac:dyDescent="0.25">
      <c r="B154" s="17"/>
      <c r="C154" s="19">
        <v>33</v>
      </c>
      <c r="D154" s="19">
        <v>1</v>
      </c>
      <c r="E154" s="19">
        <v>0</v>
      </c>
      <c r="F154" s="19">
        <v>1</v>
      </c>
      <c r="G154" s="22">
        <v>2.9411764705882351</v>
      </c>
    </row>
    <row r="155" spans="2:7" x14ac:dyDescent="0.25">
      <c r="B155" s="17"/>
      <c r="C155" s="19">
        <v>35</v>
      </c>
      <c r="D155" s="19">
        <v>1</v>
      </c>
      <c r="E155" s="19">
        <v>1</v>
      </c>
      <c r="F155" s="19">
        <v>2</v>
      </c>
      <c r="G155" s="22">
        <v>5.8823529411764701</v>
      </c>
    </row>
    <row r="156" spans="2:7" x14ac:dyDescent="0.25">
      <c r="B156" s="17"/>
      <c r="C156" s="19">
        <v>37</v>
      </c>
      <c r="D156" s="19">
        <v>0</v>
      </c>
      <c r="E156" s="19">
        <v>2</v>
      </c>
      <c r="F156" s="19">
        <v>2</v>
      </c>
      <c r="G156" s="22">
        <v>5.8823529411764701</v>
      </c>
    </row>
    <row r="157" spans="2:7" x14ac:dyDescent="0.25">
      <c r="B157" s="17"/>
      <c r="C157" s="19">
        <v>44</v>
      </c>
      <c r="D157" s="19">
        <v>1</v>
      </c>
      <c r="E157" s="19">
        <v>0</v>
      </c>
      <c r="F157" s="19">
        <v>1</v>
      </c>
      <c r="G157" s="22">
        <v>2.9411764705882351</v>
      </c>
    </row>
    <row r="158" spans="2:7" x14ac:dyDescent="0.25">
      <c r="B158" s="17"/>
      <c r="C158" s="19">
        <v>46</v>
      </c>
      <c r="D158" s="19">
        <v>0</v>
      </c>
      <c r="E158" s="19">
        <v>1</v>
      </c>
      <c r="F158" s="19">
        <v>1</v>
      </c>
      <c r="G158" s="22">
        <v>2.9411764705882351</v>
      </c>
    </row>
    <row r="159" spans="2:7" x14ac:dyDescent="0.25">
      <c r="B159" s="17"/>
      <c r="C159" s="19">
        <v>49</v>
      </c>
      <c r="D159" s="19">
        <v>0</v>
      </c>
      <c r="E159" s="19">
        <v>2</v>
      </c>
      <c r="F159" s="19">
        <v>2</v>
      </c>
      <c r="G159" s="22">
        <v>5.8823529411764701</v>
      </c>
    </row>
    <row r="160" spans="2:7" x14ac:dyDescent="0.25">
      <c r="B160" s="17"/>
      <c r="C160" s="19">
        <v>50</v>
      </c>
      <c r="D160" s="19">
        <v>1</v>
      </c>
      <c r="E160" s="19">
        <v>0</v>
      </c>
      <c r="F160" s="19">
        <v>1</v>
      </c>
      <c r="G160" s="22">
        <v>2.9411764705882351</v>
      </c>
    </row>
    <row r="161" spans="2:7" x14ac:dyDescent="0.25">
      <c r="B161" s="17"/>
      <c r="C161" s="19">
        <v>54</v>
      </c>
      <c r="D161" s="19">
        <v>1</v>
      </c>
      <c r="E161" s="19">
        <v>0</v>
      </c>
      <c r="F161" s="19">
        <v>1</v>
      </c>
      <c r="G161" s="22">
        <v>2.9411764705882351</v>
      </c>
    </row>
    <row r="162" spans="2:7" x14ac:dyDescent="0.25">
      <c r="B162" s="17"/>
      <c r="C162" s="19">
        <v>55</v>
      </c>
      <c r="D162" s="19">
        <v>1</v>
      </c>
      <c r="E162" s="19">
        <v>0</v>
      </c>
      <c r="F162" s="19">
        <v>1</v>
      </c>
      <c r="G162" s="22">
        <v>2.9411764705882351</v>
      </c>
    </row>
    <row r="163" spans="2:7" x14ac:dyDescent="0.25">
      <c r="B163" s="17"/>
      <c r="C163" s="19">
        <v>56</v>
      </c>
      <c r="D163" s="19">
        <v>0</v>
      </c>
      <c r="E163" s="19">
        <v>2</v>
      </c>
      <c r="F163" s="19">
        <v>2</v>
      </c>
      <c r="G163" s="22">
        <v>5.8823529411764701</v>
      </c>
    </row>
    <row r="164" spans="2:7" x14ac:dyDescent="0.25">
      <c r="B164" s="17"/>
      <c r="C164" s="19">
        <v>57</v>
      </c>
      <c r="D164" s="19">
        <v>1</v>
      </c>
      <c r="E164" s="19">
        <v>0</v>
      </c>
      <c r="F164" s="19">
        <v>1</v>
      </c>
      <c r="G164" s="22">
        <v>2.9411764705882351</v>
      </c>
    </row>
    <row r="165" spans="2:7" x14ac:dyDescent="0.25">
      <c r="B165" s="17"/>
      <c r="C165" s="19">
        <v>58</v>
      </c>
      <c r="D165" s="19">
        <v>1</v>
      </c>
      <c r="E165" s="19">
        <v>0</v>
      </c>
      <c r="F165" s="19">
        <v>1</v>
      </c>
      <c r="G165" s="22">
        <v>2.9411764705882351</v>
      </c>
    </row>
    <row r="166" spans="2:7" x14ac:dyDescent="0.25">
      <c r="B166" s="17"/>
      <c r="C166" s="19">
        <v>59</v>
      </c>
      <c r="D166" s="19">
        <v>1</v>
      </c>
      <c r="E166" s="19">
        <v>1</v>
      </c>
      <c r="F166" s="19">
        <v>2</v>
      </c>
      <c r="G166" s="22">
        <v>5.8823529411764701</v>
      </c>
    </row>
    <row r="167" spans="2:7" x14ac:dyDescent="0.25">
      <c r="B167" s="17"/>
      <c r="C167" s="19">
        <v>60</v>
      </c>
      <c r="D167" s="19">
        <v>0</v>
      </c>
      <c r="E167" s="19">
        <v>1</v>
      </c>
      <c r="F167" s="19">
        <v>1</v>
      </c>
      <c r="G167" s="22">
        <v>2.9411764705882351</v>
      </c>
    </row>
    <row r="168" spans="2:7" x14ac:dyDescent="0.25">
      <c r="B168" s="17"/>
      <c r="C168" s="19">
        <v>61</v>
      </c>
      <c r="D168" s="19">
        <v>1</v>
      </c>
      <c r="E168" s="19">
        <v>2</v>
      </c>
      <c r="F168" s="19">
        <v>3</v>
      </c>
      <c r="G168" s="22">
        <v>8.8235294117647065</v>
      </c>
    </row>
    <row r="169" spans="2:7" x14ac:dyDescent="0.25">
      <c r="B169" s="17"/>
      <c r="C169" s="19">
        <v>62</v>
      </c>
      <c r="D169" s="19">
        <v>0</v>
      </c>
      <c r="E169" s="19">
        <v>2</v>
      </c>
      <c r="F169" s="19">
        <v>2</v>
      </c>
      <c r="G169" s="22">
        <v>5.8823529411764701</v>
      </c>
    </row>
    <row r="170" spans="2:7" x14ac:dyDescent="0.25">
      <c r="B170" s="17"/>
      <c r="C170" s="19">
        <v>63</v>
      </c>
      <c r="D170" s="19">
        <v>0</v>
      </c>
      <c r="E170" s="19">
        <v>2</v>
      </c>
      <c r="F170" s="19">
        <v>2</v>
      </c>
      <c r="G170" s="22">
        <v>5.8823529411764701</v>
      </c>
    </row>
    <row r="171" spans="2:7" x14ac:dyDescent="0.25">
      <c r="B171" s="17"/>
      <c r="C171" s="19">
        <v>67</v>
      </c>
      <c r="D171" s="19">
        <v>1</v>
      </c>
      <c r="E171" s="19">
        <v>0</v>
      </c>
      <c r="F171" s="19">
        <v>1</v>
      </c>
      <c r="G171" s="22">
        <v>2.9411764705882351</v>
      </c>
    </row>
    <row r="172" spans="2:7" x14ac:dyDescent="0.25">
      <c r="B172" s="17"/>
      <c r="C172" s="19">
        <v>73</v>
      </c>
      <c r="D172" s="19">
        <v>0</v>
      </c>
      <c r="E172" s="19">
        <v>1</v>
      </c>
      <c r="F172" s="19">
        <v>1</v>
      </c>
      <c r="G172" s="22">
        <v>2.9411764705882351</v>
      </c>
    </row>
    <row r="173" spans="2:7" x14ac:dyDescent="0.25">
      <c r="B173" s="17"/>
      <c r="C173" s="19">
        <v>78</v>
      </c>
      <c r="D173" s="19">
        <v>0</v>
      </c>
      <c r="E173" s="19">
        <v>1</v>
      </c>
      <c r="F173" s="19">
        <v>1</v>
      </c>
      <c r="G173" s="22">
        <v>2.9411764705882351</v>
      </c>
    </row>
    <row r="174" spans="2:7" x14ac:dyDescent="0.25">
      <c r="B174" s="17" t="s">
        <v>98</v>
      </c>
      <c r="C174" s="19">
        <v>31</v>
      </c>
      <c r="D174" s="19">
        <v>0</v>
      </c>
      <c r="E174" s="19">
        <v>1</v>
      </c>
      <c r="F174" s="19">
        <v>1</v>
      </c>
      <c r="G174" s="22">
        <v>2.1276595744680851</v>
      </c>
    </row>
    <row r="175" spans="2:7" x14ac:dyDescent="0.25">
      <c r="B175" s="17"/>
      <c r="C175" s="19">
        <v>33</v>
      </c>
      <c r="D175" s="19">
        <v>1</v>
      </c>
      <c r="E175" s="19">
        <v>0</v>
      </c>
      <c r="F175" s="19">
        <v>1</v>
      </c>
      <c r="G175" s="22">
        <v>2.1276595744680851</v>
      </c>
    </row>
    <row r="176" spans="2:7" x14ac:dyDescent="0.25">
      <c r="B176" s="17"/>
      <c r="C176" s="19">
        <v>34</v>
      </c>
      <c r="D176" s="19">
        <v>2</v>
      </c>
      <c r="E176" s="19">
        <v>2</v>
      </c>
      <c r="F176" s="19">
        <v>4</v>
      </c>
      <c r="G176" s="22">
        <v>8.5106382978723403</v>
      </c>
    </row>
    <row r="177" spans="2:7" x14ac:dyDescent="0.25">
      <c r="B177" s="17"/>
      <c r="C177" s="19">
        <v>35</v>
      </c>
      <c r="D177" s="19">
        <v>2</v>
      </c>
      <c r="E177" s="19">
        <v>0</v>
      </c>
      <c r="F177" s="19">
        <v>2</v>
      </c>
      <c r="G177" s="22">
        <v>4.2553191489361701</v>
      </c>
    </row>
    <row r="178" spans="2:7" x14ac:dyDescent="0.25">
      <c r="B178" s="17"/>
      <c r="C178" s="19">
        <v>36</v>
      </c>
      <c r="D178" s="19">
        <v>3</v>
      </c>
      <c r="E178" s="19">
        <v>0</v>
      </c>
      <c r="F178" s="19">
        <v>3</v>
      </c>
      <c r="G178" s="22">
        <v>6.3829787234042552</v>
      </c>
    </row>
    <row r="179" spans="2:7" x14ac:dyDescent="0.25">
      <c r="B179" s="17"/>
      <c r="C179" s="19">
        <v>37</v>
      </c>
      <c r="D179" s="19">
        <v>0</v>
      </c>
      <c r="E179" s="19">
        <v>2</v>
      </c>
      <c r="F179" s="19">
        <v>2</v>
      </c>
      <c r="G179" s="22">
        <v>4.2553191489361701</v>
      </c>
    </row>
    <row r="180" spans="2:7" x14ac:dyDescent="0.25">
      <c r="B180" s="17"/>
      <c r="C180" s="19">
        <v>38</v>
      </c>
      <c r="D180" s="19">
        <v>1</v>
      </c>
      <c r="E180" s="19">
        <v>0</v>
      </c>
      <c r="F180" s="19">
        <v>1</v>
      </c>
      <c r="G180" s="22">
        <v>2.1276595744680851</v>
      </c>
    </row>
    <row r="181" spans="2:7" x14ac:dyDescent="0.25">
      <c r="B181" s="17"/>
      <c r="C181" s="19">
        <v>39</v>
      </c>
      <c r="D181" s="19">
        <v>1</v>
      </c>
      <c r="E181" s="19">
        <v>1</v>
      </c>
      <c r="F181" s="19">
        <v>2</v>
      </c>
      <c r="G181" s="22">
        <v>4.2553191489361701</v>
      </c>
    </row>
    <row r="182" spans="2:7" x14ac:dyDescent="0.25">
      <c r="B182" s="17"/>
      <c r="C182" s="19">
        <v>40</v>
      </c>
      <c r="D182" s="19">
        <v>1</v>
      </c>
      <c r="E182" s="19">
        <v>1</v>
      </c>
      <c r="F182" s="19">
        <v>2</v>
      </c>
      <c r="G182" s="22">
        <v>4.2553191489361701</v>
      </c>
    </row>
    <row r="183" spans="2:7" x14ac:dyDescent="0.25">
      <c r="B183" s="17"/>
      <c r="C183" s="19">
        <v>41</v>
      </c>
      <c r="D183" s="19">
        <v>1</v>
      </c>
      <c r="E183" s="19">
        <v>2</v>
      </c>
      <c r="F183" s="19">
        <v>3</v>
      </c>
      <c r="G183" s="22">
        <v>6.3829787234042552</v>
      </c>
    </row>
    <row r="184" spans="2:7" x14ac:dyDescent="0.25">
      <c r="B184" s="17"/>
      <c r="C184" s="19">
        <v>42</v>
      </c>
      <c r="D184" s="19">
        <v>0</v>
      </c>
      <c r="E184" s="19">
        <v>2</v>
      </c>
      <c r="F184" s="19">
        <v>2</v>
      </c>
      <c r="G184" s="22">
        <v>4.2553191489361701</v>
      </c>
    </row>
    <row r="185" spans="2:7" x14ac:dyDescent="0.25">
      <c r="B185" s="17"/>
      <c r="C185" s="19">
        <v>43</v>
      </c>
      <c r="D185" s="19">
        <v>2</v>
      </c>
      <c r="E185" s="19">
        <v>0</v>
      </c>
      <c r="F185" s="19">
        <v>2</v>
      </c>
      <c r="G185" s="22">
        <v>4.2553191489361701</v>
      </c>
    </row>
    <row r="186" spans="2:7" x14ac:dyDescent="0.25">
      <c r="B186" s="17"/>
      <c r="C186" s="19">
        <v>44</v>
      </c>
      <c r="D186" s="19">
        <v>0</v>
      </c>
      <c r="E186" s="19">
        <v>1</v>
      </c>
      <c r="F186" s="19">
        <v>1</v>
      </c>
      <c r="G186" s="22">
        <v>2.1276595744680851</v>
      </c>
    </row>
    <row r="187" spans="2:7" x14ac:dyDescent="0.25">
      <c r="B187" s="17"/>
      <c r="C187" s="19">
        <v>45</v>
      </c>
      <c r="D187" s="19">
        <v>0</v>
      </c>
      <c r="E187" s="19">
        <v>2</v>
      </c>
      <c r="F187" s="19">
        <v>2</v>
      </c>
      <c r="G187" s="22">
        <v>4.2553191489361701</v>
      </c>
    </row>
    <row r="188" spans="2:7" x14ac:dyDescent="0.25">
      <c r="B188" s="17"/>
      <c r="C188" s="19">
        <v>46</v>
      </c>
      <c r="D188" s="19">
        <v>0</v>
      </c>
      <c r="E188" s="19">
        <v>1</v>
      </c>
      <c r="F188" s="19">
        <v>1</v>
      </c>
      <c r="G188" s="22">
        <v>2.1276595744680851</v>
      </c>
    </row>
    <row r="189" spans="2:7" x14ac:dyDescent="0.25">
      <c r="B189" s="17"/>
      <c r="C189" s="19">
        <v>47</v>
      </c>
      <c r="D189" s="19">
        <v>2</v>
      </c>
      <c r="E189" s="19">
        <v>0</v>
      </c>
      <c r="F189" s="19">
        <v>2</v>
      </c>
      <c r="G189" s="22">
        <v>4.2553191489361701</v>
      </c>
    </row>
    <row r="190" spans="2:7" x14ac:dyDescent="0.25">
      <c r="B190" s="17"/>
      <c r="C190" s="19">
        <v>48</v>
      </c>
      <c r="D190" s="19">
        <v>2</v>
      </c>
      <c r="E190" s="19">
        <v>2</v>
      </c>
      <c r="F190" s="19">
        <v>4</v>
      </c>
      <c r="G190" s="22">
        <v>8.5106382978723403</v>
      </c>
    </row>
    <row r="191" spans="2:7" x14ac:dyDescent="0.25">
      <c r="B191" s="17"/>
      <c r="C191" s="19">
        <v>49</v>
      </c>
      <c r="D191" s="19">
        <v>1</v>
      </c>
      <c r="E191" s="19">
        <v>0</v>
      </c>
      <c r="F191" s="19">
        <v>1</v>
      </c>
      <c r="G191" s="22">
        <v>2.1276595744680851</v>
      </c>
    </row>
    <row r="192" spans="2:7" x14ac:dyDescent="0.25">
      <c r="B192" s="17"/>
      <c r="C192" s="19">
        <v>50</v>
      </c>
      <c r="D192" s="19">
        <v>1</v>
      </c>
      <c r="E192" s="19">
        <v>1</v>
      </c>
      <c r="F192" s="19">
        <v>2</v>
      </c>
      <c r="G192" s="22">
        <v>4.2553191489361701</v>
      </c>
    </row>
    <row r="193" spans="1:7" x14ac:dyDescent="0.25">
      <c r="B193" s="17"/>
      <c r="C193" s="19">
        <v>51</v>
      </c>
      <c r="D193" s="19">
        <v>2</v>
      </c>
      <c r="E193" s="19">
        <v>1</v>
      </c>
      <c r="F193" s="19">
        <v>3</v>
      </c>
      <c r="G193" s="22">
        <v>6.3829787234042552</v>
      </c>
    </row>
    <row r="194" spans="1:7" x14ac:dyDescent="0.25">
      <c r="B194" s="17"/>
      <c r="C194" s="19">
        <v>52</v>
      </c>
      <c r="D194" s="19">
        <v>1</v>
      </c>
      <c r="E194" s="19">
        <v>0</v>
      </c>
      <c r="F194" s="19">
        <v>1</v>
      </c>
      <c r="G194" s="22">
        <v>2.1276595744680851</v>
      </c>
    </row>
    <row r="195" spans="1:7" x14ac:dyDescent="0.25">
      <c r="B195" s="17"/>
      <c r="C195" s="19">
        <v>55</v>
      </c>
      <c r="D195" s="19">
        <v>1</v>
      </c>
      <c r="E195" s="19">
        <v>1</v>
      </c>
      <c r="F195" s="19">
        <v>2</v>
      </c>
      <c r="G195" s="22">
        <v>4.2553191489361701</v>
      </c>
    </row>
    <row r="196" spans="1:7" x14ac:dyDescent="0.25">
      <c r="B196" s="17"/>
      <c r="C196" s="19">
        <v>56</v>
      </c>
      <c r="D196" s="19">
        <v>1</v>
      </c>
      <c r="E196" s="19">
        <v>0</v>
      </c>
      <c r="F196" s="19">
        <v>1</v>
      </c>
      <c r="G196" s="22">
        <v>2.1276595744680851</v>
      </c>
    </row>
    <row r="197" spans="1:7" x14ac:dyDescent="0.25">
      <c r="B197" s="17"/>
      <c r="C197" s="19">
        <v>57</v>
      </c>
      <c r="D197" s="19">
        <v>1</v>
      </c>
      <c r="E197" s="19">
        <v>0</v>
      </c>
      <c r="F197" s="19">
        <v>1</v>
      </c>
      <c r="G197" s="22">
        <v>2.1276595744680851</v>
      </c>
    </row>
    <row r="198" spans="1:7" x14ac:dyDescent="0.25">
      <c r="B198" s="17"/>
      <c r="C198" s="19">
        <v>60</v>
      </c>
      <c r="D198" s="19">
        <v>0</v>
      </c>
      <c r="E198" s="19">
        <v>1</v>
      </c>
      <c r="F198" s="19">
        <v>1</v>
      </c>
      <c r="G198" s="22">
        <v>2.1276595744680851</v>
      </c>
    </row>
    <row r="199" spans="1:7" x14ac:dyDescent="0.25">
      <c r="A199" t="s">
        <v>39</v>
      </c>
      <c r="B199" s="17" t="s">
        <v>41</v>
      </c>
      <c r="C199" s="19">
        <v>50</v>
      </c>
      <c r="D199" s="19">
        <v>0</v>
      </c>
      <c r="E199" s="19">
        <v>1</v>
      </c>
      <c r="F199" s="19">
        <v>1</v>
      </c>
      <c r="G199" s="23">
        <v>4.5454545454545459</v>
      </c>
    </row>
    <row r="200" spans="1:7" x14ac:dyDescent="0.25">
      <c r="B200" s="17"/>
      <c r="C200" s="19">
        <v>56</v>
      </c>
      <c r="D200" s="19">
        <v>0</v>
      </c>
      <c r="E200" s="19">
        <v>1</v>
      </c>
      <c r="F200" s="19">
        <v>1</v>
      </c>
      <c r="G200" s="23">
        <v>4.5454545454545459</v>
      </c>
    </row>
    <row r="201" spans="1:7" x14ac:dyDescent="0.25">
      <c r="B201" s="17"/>
      <c r="C201" s="19">
        <v>57</v>
      </c>
      <c r="D201" s="19">
        <v>0</v>
      </c>
      <c r="E201" s="19">
        <v>1</v>
      </c>
      <c r="F201" s="19">
        <v>1</v>
      </c>
      <c r="G201" s="23">
        <v>4.5454545454545459</v>
      </c>
    </row>
    <row r="202" spans="1:7" x14ac:dyDescent="0.25">
      <c r="B202" s="17"/>
      <c r="C202" s="19">
        <v>61</v>
      </c>
      <c r="D202" s="19">
        <v>2</v>
      </c>
      <c r="E202" s="19">
        <v>0</v>
      </c>
      <c r="F202" s="19">
        <v>2</v>
      </c>
      <c r="G202" s="23">
        <v>9.0909090909090917</v>
      </c>
    </row>
    <row r="203" spans="1:7" x14ac:dyDescent="0.25">
      <c r="B203" s="17"/>
      <c r="C203" s="19">
        <v>63</v>
      </c>
      <c r="D203" s="19">
        <v>0</v>
      </c>
      <c r="E203" s="19">
        <v>1</v>
      </c>
      <c r="F203" s="19">
        <v>1</v>
      </c>
      <c r="G203" s="23">
        <v>4.5454545454545459</v>
      </c>
    </row>
    <row r="204" spans="1:7" x14ac:dyDescent="0.25">
      <c r="B204" s="17"/>
      <c r="C204" s="19">
        <v>64</v>
      </c>
      <c r="D204" s="19">
        <v>0</v>
      </c>
      <c r="E204" s="19">
        <v>2</v>
      </c>
      <c r="F204" s="19">
        <v>2</v>
      </c>
      <c r="G204" s="23">
        <v>9.0909090909090917</v>
      </c>
    </row>
    <row r="205" spans="1:7" x14ac:dyDescent="0.25">
      <c r="B205" s="17"/>
      <c r="C205" s="19">
        <v>65</v>
      </c>
      <c r="D205" s="19">
        <v>0</v>
      </c>
      <c r="E205" s="19">
        <v>1</v>
      </c>
      <c r="F205" s="19">
        <v>1</v>
      </c>
      <c r="G205" s="23">
        <v>4.5454545454545459</v>
      </c>
    </row>
    <row r="206" spans="1:7" x14ac:dyDescent="0.25">
      <c r="B206" s="17"/>
      <c r="C206" s="19">
        <v>66</v>
      </c>
      <c r="D206" s="19">
        <v>0</v>
      </c>
      <c r="E206" s="19">
        <v>1</v>
      </c>
      <c r="F206" s="19">
        <v>1</v>
      </c>
      <c r="G206" s="23">
        <v>4.5454545454545459</v>
      </c>
    </row>
    <row r="207" spans="1:7" x14ac:dyDescent="0.25">
      <c r="B207" s="17"/>
      <c r="C207" s="19">
        <v>68</v>
      </c>
      <c r="D207" s="19">
        <v>0</v>
      </c>
      <c r="E207" s="19">
        <v>2</v>
      </c>
      <c r="F207" s="19">
        <v>2</v>
      </c>
      <c r="G207" s="23">
        <v>9.0909090909090917</v>
      </c>
    </row>
    <row r="208" spans="1:7" x14ac:dyDescent="0.25">
      <c r="B208" s="17"/>
      <c r="C208" s="19">
        <v>69</v>
      </c>
      <c r="D208" s="19">
        <v>1</v>
      </c>
      <c r="E208" s="19">
        <v>0</v>
      </c>
      <c r="F208" s="19">
        <v>1</v>
      </c>
      <c r="G208" s="23">
        <v>4.5454545454545459</v>
      </c>
    </row>
    <row r="209" spans="2:7" x14ac:dyDescent="0.25">
      <c r="B209" s="17"/>
      <c r="C209" s="19">
        <v>72</v>
      </c>
      <c r="D209" s="19">
        <v>1</v>
      </c>
      <c r="E209" s="19">
        <v>2</v>
      </c>
      <c r="F209" s="19">
        <v>3</v>
      </c>
      <c r="G209" s="23">
        <v>13.63636363636363</v>
      </c>
    </row>
    <row r="210" spans="2:7" x14ac:dyDescent="0.25">
      <c r="B210" s="17"/>
      <c r="C210" s="19">
        <v>73</v>
      </c>
      <c r="D210" s="19">
        <v>0</v>
      </c>
      <c r="E210" s="19">
        <v>1</v>
      </c>
      <c r="F210" s="19">
        <v>1</v>
      </c>
      <c r="G210" s="23">
        <v>4.5454545454545459</v>
      </c>
    </row>
    <row r="211" spans="2:7" x14ac:dyDescent="0.25">
      <c r="B211" s="17"/>
      <c r="C211" s="19">
        <v>75</v>
      </c>
      <c r="D211" s="19">
        <v>0</v>
      </c>
      <c r="E211" s="19">
        <v>1</v>
      </c>
      <c r="F211" s="19">
        <v>1</v>
      </c>
      <c r="G211" s="23">
        <v>4.5454545454545459</v>
      </c>
    </row>
    <row r="212" spans="2:7" x14ac:dyDescent="0.25">
      <c r="B212" s="17"/>
      <c r="C212" s="19">
        <v>76</v>
      </c>
      <c r="D212" s="19">
        <v>0</v>
      </c>
      <c r="E212" s="19">
        <v>1</v>
      </c>
      <c r="F212" s="19">
        <v>1</v>
      </c>
      <c r="G212" s="23">
        <v>4.5454545454545459</v>
      </c>
    </row>
    <row r="213" spans="2:7" x14ac:dyDescent="0.25">
      <c r="B213" s="17"/>
      <c r="C213" s="19">
        <v>78</v>
      </c>
      <c r="D213" s="19">
        <v>0</v>
      </c>
      <c r="E213" s="19">
        <v>1</v>
      </c>
      <c r="F213" s="19">
        <v>1</v>
      </c>
      <c r="G213" s="23">
        <v>4.5454545454545459</v>
      </c>
    </row>
    <row r="214" spans="2:7" x14ac:dyDescent="0.25">
      <c r="B214" s="17"/>
      <c r="C214" s="19">
        <v>84</v>
      </c>
      <c r="D214" s="19">
        <v>1</v>
      </c>
      <c r="E214" s="19">
        <v>1</v>
      </c>
      <c r="F214" s="19">
        <v>2</v>
      </c>
      <c r="G214" s="23">
        <v>9.0909090909090917</v>
      </c>
    </row>
    <row r="215" spans="2:7" x14ac:dyDescent="0.25">
      <c r="B215" s="15" t="s">
        <v>42</v>
      </c>
      <c r="C215" s="19">
        <v>47</v>
      </c>
      <c r="D215" s="19">
        <v>1</v>
      </c>
      <c r="E215" s="19">
        <v>0</v>
      </c>
      <c r="F215" s="19">
        <v>1</v>
      </c>
      <c r="G215" s="23">
        <v>7.1428571428571423</v>
      </c>
    </row>
    <row r="216" spans="2:7" x14ac:dyDescent="0.25">
      <c r="B216" s="15"/>
      <c r="C216" s="19">
        <v>50</v>
      </c>
      <c r="D216" s="19">
        <v>0</v>
      </c>
      <c r="E216" s="19">
        <v>1</v>
      </c>
      <c r="F216" s="19">
        <v>1</v>
      </c>
      <c r="G216" s="23">
        <v>7.1428571428571423</v>
      </c>
    </row>
    <row r="217" spans="2:7" x14ac:dyDescent="0.25">
      <c r="B217" s="15"/>
      <c r="C217" s="19">
        <v>54</v>
      </c>
      <c r="D217" s="19">
        <v>0</v>
      </c>
      <c r="E217" s="19">
        <v>2</v>
      </c>
      <c r="F217" s="19">
        <v>2</v>
      </c>
      <c r="G217" s="23">
        <v>14.285714285714279</v>
      </c>
    </row>
    <row r="218" spans="2:7" x14ac:dyDescent="0.25">
      <c r="B218" s="15"/>
      <c r="C218" s="19">
        <v>59</v>
      </c>
      <c r="D218" s="19">
        <v>0</v>
      </c>
      <c r="E218" s="19">
        <v>1</v>
      </c>
      <c r="F218" s="19">
        <v>1</v>
      </c>
      <c r="G218" s="23">
        <v>7.1428571428571423</v>
      </c>
    </row>
    <row r="219" spans="2:7" x14ac:dyDescent="0.25">
      <c r="B219" s="15"/>
      <c r="C219" s="19">
        <v>62</v>
      </c>
      <c r="D219" s="19">
        <v>0</v>
      </c>
      <c r="E219" s="19">
        <v>1</v>
      </c>
      <c r="F219" s="19">
        <v>1</v>
      </c>
      <c r="G219" s="23">
        <v>7.1428571428571423</v>
      </c>
    </row>
    <row r="220" spans="2:7" x14ac:dyDescent="0.25">
      <c r="B220" s="15"/>
      <c r="C220" s="19">
        <v>63</v>
      </c>
      <c r="D220" s="19">
        <v>0</v>
      </c>
      <c r="E220" s="19">
        <v>1</v>
      </c>
      <c r="F220" s="19">
        <v>1</v>
      </c>
      <c r="G220" s="23">
        <v>7.1428571428571423</v>
      </c>
    </row>
    <row r="221" spans="2:7" x14ac:dyDescent="0.25">
      <c r="B221" s="15"/>
      <c r="C221" s="19">
        <v>64</v>
      </c>
      <c r="D221" s="19">
        <v>0</v>
      </c>
      <c r="E221" s="19">
        <v>1</v>
      </c>
      <c r="F221" s="19">
        <v>1</v>
      </c>
      <c r="G221" s="23">
        <v>7.1428571428571423</v>
      </c>
    </row>
    <row r="222" spans="2:7" x14ac:dyDescent="0.25">
      <c r="B222" s="15"/>
      <c r="C222" s="19">
        <v>66</v>
      </c>
      <c r="D222" s="19">
        <v>0</v>
      </c>
      <c r="E222" s="19">
        <v>1</v>
      </c>
      <c r="F222" s="19">
        <v>1</v>
      </c>
      <c r="G222" s="23">
        <v>7.1428571428571423</v>
      </c>
    </row>
    <row r="223" spans="2:7" x14ac:dyDescent="0.25">
      <c r="B223" s="15"/>
      <c r="C223" s="19">
        <v>69</v>
      </c>
      <c r="D223" s="19">
        <v>1</v>
      </c>
      <c r="E223" s="19">
        <v>0</v>
      </c>
      <c r="F223" s="19">
        <v>1</v>
      </c>
      <c r="G223" s="23">
        <v>7.1428571428571423</v>
      </c>
    </row>
    <row r="224" spans="2:7" x14ac:dyDescent="0.25">
      <c r="B224" s="15"/>
      <c r="C224" s="19">
        <v>70</v>
      </c>
      <c r="D224" s="19">
        <v>0</v>
      </c>
      <c r="E224" s="19">
        <v>1</v>
      </c>
      <c r="F224" s="19">
        <v>1</v>
      </c>
      <c r="G224" s="23">
        <v>7.1428571428571423</v>
      </c>
    </row>
    <row r="225" spans="2:7" x14ac:dyDescent="0.25">
      <c r="B225" s="15"/>
      <c r="C225" s="19">
        <v>71</v>
      </c>
      <c r="D225" s="19">
        <v>0</v>
      </c>
      <c r="E225" s="19">
        <v>2</v>
      </c>
      <c r="F225" s="19">
        <v>2</v>
      </c>
      <c r="G225" s="23">
        <v>14.285714285714279</v>
      </c>
    </row>
    <row r="226" spans="2:7" x14ac:dyDescent="0.25">
      <c r="B226" s="15"/>
      <c r="C226" s="19">
        <v>72</v>
      </c>
      <c r="D226" s="19">
        <v>0</v>
      </c>
      <c r="E226" s="19">
        <v>1</v>
      </c>
      <c r="F226" s="19">
        <v>1</v>
      </c>
      <c r="G226" s="23">
        <v>7.1428571428571423</v>
      </c>
    </row>
    <row r="227" spans="2:7" x14ac:dyDescent="0.25">
      <c r="B227" s="17" t="s">
        <v>99</v>
      </c>
      <c r="C227" s="19">
        <v>50</v>
      </c>
      <c r="D227" s="19">
        <v>0</v>
      </c>
      <c r="E227" s="19">
        <v>1</v>
      </c>
      <c r="F227" s="19">
        <v>1</v>
      </c>
      <c r="G227" s="23">
        <v>1.538461538461539</v>
      </c>
    </row>
    <row r="228" spans="2:7" x14ac:dyDescent="0.25">
      <c r="B228" s="17"/>
      <c r="C228" s="19">
        <v>52</v>
      </c>
      <c r="D228" s="19">
        <v>1</v>
      </c>
      <c r="E228" s="19">
        <v>1</v>
      </c>
      <c r="F228" s="19">
        <v>2</v>
      </c>
      <c r="G228" s="23">
        <v>3.0769230769230771</v>
      </c>
    </row>
    <row r="229" spans="2:7" x14ac:dyDescent="0.25">
      <c r="B229" s="17"/>
      <c r="C229" s="19">
        <v>53</v>
      </c>
      <c r="D229" s="19">
        <v>0</v>
      </c>
      <c r="E229" s="19">
        <v>2</v>
      </c>
      <c r="F229" s="19">
        <v>2</v>
      </c>
      <c r="G229" s="23">
        <v>3.0769230769230771</v>
      </c>
    </row>
    <row r="230" spans="2:7" x14ac:dyDescent="0.25">
      <c r="B230" s="17"/>
      <c r="C230" s="19">
        <v>54</v>
      </c>
      <c r="D230" s="19">
        <v>0</v>
      </c>
      <c r="E230" s="19">
        <v>2</v>
      </c>
      <c r="F230" s="19">
        <v>2</v>
      </c>
      <c r="G230" s="23">
        <v>3.0769230769230771</v>
      </c>
    </row>
    <row r="231" spans="2:7" x14ac:dyDescent="0.25">
      <c r="B231" s="17"/>
      <c r="C231" s="19">
        <v>55</v>
      </c>
      <c r="D231" s="19">
        <v>1</v>
      </c>
      <c r="E231" s="19">
        <v>1</v>
      </c>
      <c r="F231" s="19">
        <v>2</v>
      </c>
      <c r="G231" s="23">
        <v>3.0769230769230771</v>
      </c>
    </row>
    <row r="232" spans="2:7" x14ac:dyDescent="0.25">
      <c r="B232" s="17"/>
      <c r="C232" s="19">
        <v>56</v>
      </c>
      <c r="D232" s="19">
        <v>1</v>
      </c>
      <c r="E232" s="19">
        <v>1</v>
      </c>
      <c r="F232" s="19">
        <v>2</v>
      </c>
      <c r="G232" s="23">
        <v>3.0769230769230771</v>
      </c>
    </row>
    <row r="233" spans="2:7" x14ac:dyDescent="0.25">
      <c r="B233" s="17"/>
      <c r="C233" s="19">
        <v>57</v>
      </c>
      <c r="D233" s="19">
        <v>0</v>
      </c>
      <c r="E233" s="19">
        <v>1</v>
      </c>
      <c r="F233" s="19">
        <v>1</v>
      </c>
      <c r="G233" s="23">
        <v>1.538461538461539</v>
      </c>
    </row>
    <row r="234" spans="2:7" x14ac:dyDescent="0.25">
      <c r="B234" s="17"/>
      <c r="C234" s="19">
        <v>58</v>
      </c>
      <c r="D234" s="19">
        <v>0</v>
      </c>
      <c r="E234" s="19">
        <v>1</v>
      </c>
      <c r="F234" s="19">
        <v>1</v>
      </c>
      <c r="G234" s="23">
        <v>1.538461538461539</v>
      </c>
    </row>
    <row r="235" spans="2:7" x14ac:dyDescent="0.25">
      <c r="B235" s="17"/>
      <c r="C235" s="19">
        <v>59</v>
      </c>
      <c r="D235" s="19">
        <v>1</v>
      </c>
      <c r="E235" s="19">
        <v>3</v>
      </c>
      <c r="F235" s="19">
        <v>4</v>
      </c>
      <c r="G235" s="23">
        <v>6.1538461538461542</v>
      </c>
    </row>
    <row r="236" spans="2:7" x14ac:dyDescent="0.25">
      <c r="B236" s="17"/>
      <c r="C236" s="19">
        <v>60</v>
      </c>
      <c r="D236" s="19">
        <v>0</v>
      </c>
      <c r="E236" s="19">
        <v>2</v>
      </c>
      <c r="F236" s="19">
        <v>2</v>
      </c>
      <c r="G236" s="23">
        <v>3.0769230769230771</v>
      </c>
    </row>
    <row r="237" spans="2:7" x14ac:dyDescent="0.25">
      <c r="B237" s="17"/>
      <c r="C237" s="19">
        <v>61</v>
      </c>
      <c r="D237" s="19">
        <v>2</v>
      </c>
      <c r="E237" s="19">
        <v>1</v>
      </c>
      <c r="F237" s="19">
        <v>3</v>
      </c>
      <c r="G237" s="23">
        <v>4.6153846153846159</v>
      </c>
    </row>
    <row r="238" spans="2:7" x14ac:dyDescent="0.25">
      <c r="B238" s="17"/>
      <c r="C238" s="19">
        <v>62</v>
      </c>
      <c r="D238" s="19">
        <v>0</v>
      </c>
      <c r="E238" s="19">
        <v>4</v>
      </c>
      <c r="F238" s="19">
        <v>4</v>
      </c>
      <c r="G238" s="23">
        <v>6.1538461538461542</v>
      </c>
    </row>
    <row r="239" spans="2:7" x14ac:dyDescent="0.25">
      <c r="B239" s="17"/>
      <c r="C239" s="19">
        <v>63</v>
      </c>
      <c r="D239" s="19">
        <v>1</v>
      </c>
      <c r="E239" s="19">
        <v>1</v>
      </c>
      <c r="F239" s="19">
        <v>2</v>
      </c>
      <c r="G239" s="23">
        <v>3.0769230769230771</v>
      </c>
    </row>
    <row r="240" spans="2:7" x14ac:dyDescent="0.25">
      <c r="B240" s="17"/>
      <c r="C240" s="19">
        <v>64</v>
      </c>
      <c r="D240" s="19">
        <v>0</v>
      </c>
      <c r="E240" s="19">
        <v>1</v>
      </c>
      <c r="F240" s="19">
        <v>1</v>
      </c>
      <c r="G240" s="23">
        <v>1.538461538461539</v>
      </c>
    </row>
    <row r="241" spans="2:7" x14ac:dyDescent="0.25">
      <c r="B241" s="17"/>
      <c r="C241" s="19">
        <v>65</v>
      </c>
      <c r="D241" s="19">
        <v>0</v>
      </c>
      <c r="E241" s="19">
        <v>3</v>
      </c>
      <c r="F241" s="19">
        <v>3</v>
      </c>
      <c r="G241" s="23">
        <v>4.6153846153846159</v>
      </c>
    </row>
    <row r="242" spans="2:7" x14ac:dyDescent="0.25">
      <c r="B242" s="17"/>
      <c r="C242" s="19">
        <v>66</v>
      </c>
      <c r="D242" s="19">
        <v>1</v>
      </c>
      <c r="E242" s="19">
        <v>6</v>
      </c>
      <c r="F242" s="19">
        <v>7</v>
      </c>
      <c r="G242" s="23">
        <v>10.76923076923077</v>
      </c>
    </row>
    <row r="243" spans="2:7" x14ac:dyDescent="0.25">
      <c r="B243" s="17"/>
      <c r="C243" s="19">
        <v>67</v>
      </c>
      <c r="D243" s="19">
        <v>0</v>
      </c>
      <c r="E243" s="19">
        <v>6</v>
      </c>
      <c r="F243" s="19">
        <v>6</v>
      </c>
      <c r="G243" s="23">
        <v>9.2307692307692317</v>
      </c>
    </row>
    <row r="244" spans="2:7" x14ac:dyDescent="0.25">
      <c r="B244" s="17"/>
      <c r="C244" s="19">
        <v>68</v>
      </c>
      <c r="D244" s="19">
        <v>0</v>
      </c>
      <c r="E244" s="19">
        <v>3</v>
      </c>
      <c r="F244" s="19">
        <v>3</v>
      </c>
      <c r="G244" s="23">
        <v>4.6153846153846159</v>
      </c>
    </row>
    <row r="245" spans="2:7" x14ac:dyDescent="0.25">
      <c r="B245" s="17"/>
      <c r="C245" s="19">
        <v>69</v>
      </c>
      <c r="D245" s="19">
        <v>0</v>
      </c>
      <c r="E245" s="19">
        <v>3</v>
      </c>
      <c r="F245" s="19">
        <v>3</v>
      </c>
      <c r="G245" s="23">
        <v>4.6153846153846159</v>
      </c>
    </row>
    <row r="246" spans="2:7" x14ac:dyDescent="0.25">
      <c r="B246" s="17"/>
      <c r="C246" s="19">
        <v>70</v>
      </c>
      <c r="D246" s="19">
        <v>0</v>
      </c>
      <c r="E246" s="19">
        <v>3</v>
      </c>
      <c r="F246" s="19">
        <v>3</v>
      </c>
      <c r="G246" s="23">
        <v>4.6153846153846159</v>
      </c>
    </row>
    <row r="247" spans="2:7" x14ac:dyDescent="0.25">
      <c r="B247" s="17"/>
      <c r="C247" s="19">
        <v>73</v>
      </c>
      <c r="D247" s="19">
        <v>1</v>
      </c>
      <c r="E247" s="19">
        <v>2</v>
      </c>
      <c r="F247" s="19">
        <v>3</v>
      </c>
      <c r="G247" s="23">
        <v>4.6153846153846159</v>
      </c>
    </row>
    <row r="248" spans="2:7" x14ac:dyDescent="0.25">
      <c r="B248" s="17"/>
      <c r="C248" s="19">
        <v>76</v>
      </c>
      <c r="D248" s="19">
        <v>1</v>
      </c>
      <c r="E248" s="19">
        <v>2</v>
      </c>
      <c r="F248" s="19">
        <v>3</v>
      </c>
      <c r="G248" s="23">
        <v>4.6153846153846159</v>
      </c>
    </row>
    <row r="249" spans="2:7" x14ac:dyDescent="0.25">
      <c r="B249" s="17"/>
      <c r="C249" s="19">
        <v>78</v>
      </c>
      <c r="D249" s="19">
        <v>0</v>
      </c>
      <c r="E249" s="19">
        <v>3</v>
      </c>
      <c r="F249" s="19">
        <v>3</v>
      </c>
      <c r="G249" s="23">
        <v>4.6153846153846159</v>
      </c>
    </row>
    <row r="250" spans="2:7" x14ac:dyDescent="0.25">
      <c r="B250" s="17"/>
      <c r="C250" s="19">
        <v>80</v>
      </c>
      <c r="D250" s="19">
        <v>1</v>
      </c>
      <c r="E250" s="19">
        <v>1</v>
      </c>
      <c r="F250" s="19">
        <v>2</v>
      </c>
      <c r="G250" s="23">
        <v>3.0769230769230771</v>
      </c>
    </row>
    <row r="251" spans="2:7" x14ac:dyDescent="0.25">
      <c r="B251" s="15" t="s">
        <v>45</v>
      </c>
      <c r="C251" s="19">
        <v>44</v>
      </c>
      <c r="D251" s="19">
        <v>1</v>
      </c>
      <c r="E251" s="19">
        <v>0</v>
      </c>
      <c r="F251" s="19">
        <v>1</v>
      </c>
      <c r="G251" s="23">
        <v>1.1111111111111109</v>
      </c>
    </row>
    <row r="252" spans="2:7" x14ac:dyDescent="0.25">
      <c r="B252" s="15"/>
      <c r="C252" s="19">
        <v>47</v>
      </c>
      <c r="D252" s="19">
        <v>0</v>
      </c>
      <c r="E252" s="19">
        <v>1</v>
      </c>
      <c r="F252" s="19">
        <v>1</v>
      </c>
      <c r="G252" s="23">
        <v>1.1111111111111109</v>
      </c>
    </row>
    <row r="253" spans="2:7" x14ac:dyDescent="0.25">
      <c r="B253" s="15"/>
      <c r="C253" s="19">
        <v>48</v>
      </c>
      <c r="D253" s="19">
        <v>1</v>
      </c>
      <c r="E253" s="19">
        <v>1</v>
      </c>
      <c r="F253" s="19">
        <v>2</v>
      </c>
      <c r="G253" s="23">
        <v>2.2222222222222219</v>
      </c>
    </row>
    <row r="254" spans="2:7" x14ac:dyDescent="0.25">
      <c r="B254" s="15"/>
      <c r="C254" s="19">
        <v>50</v>
      </c>
      <c r="D254" s="19">
        <v>1</v>
      </c>
      <c r="E254" s="19">
        <v>0</v>
      </c>
      <c r="F254" s="19">
        <v>1</v>
      </c>
      <c r="G254" s="23">
        <v>1.1111111111111109</v>
      </c>
    </row>
    <row r="255" spans="2:7" x14ac:dyDescent="0.25">
      <c r="B255" s="15"/>
      <c r="C255" s="19">
        <v>51</v>
      </c>
      <c r="D255" s="19">
        <v>1</v>
      </c>
      <c r="E255" s="19">
        <v>0</v>
      </c>
      <c r="F255" s="19">
        <v>1</v>
      </c>
      <c r="G255" s="23">
        <v>1.1111111111111109</v>
      </c>
    </row>
    <row r="256" spans="2:7" x14ac:dyDescent="0.25">
      <c r="B256" s="15"/>
      <c r="C256" s="19">
        <v>52</v>
      </c>
      <c r="D256" s="19">
        <v>1</v>
      </c>
      <c r="E256" s="19">
        <v>4</v>
      </c>
      <c r="F256" s="19">
        <v>5</v>
      </c>
      <c r="G256" s="23">
        <v>5.5555555555555554</v>
      </c>
    </row>
    <row r="257" spans="2:7" x14ac:dyDescent="0.25">
      <c r="B257" s="15"/>
      <c r="C257" s="19">
        <v>54</v>
      </c>
      <c r="D257" s="19">
        <v>0</v>
      </c>
      <c r="E257" s="19">
        <v>2</v>
      </c>
      <c r="F257" s="19">
        <v>2</v>
      </c>
      <c r="G257" s="23">
        <v>2.2222222222222219</v>
      </c>
    </row>
    <row r="258" spans="2:7" x14ac:dyDescent="0.25">
      <c r="B258" s="15"/>
      <c r="C258" s="19">
        <v>55</v>
      </c>
      <c r="D258" s="19">
        <v>2</v>
      </c>
      <c r="E258" s="19">
        <v>3</v>
      </c>
      <c r="F258" s="19">
        <v>5</v>
      </c>
      <c r="G258" s="23">
        <v>5.5555555555555554</v>
      </c>
    </row>
    <row r="259" spans="2:7" x14ac:dyDescent="0.25">
      <c r="B259" s="15"/>
      <c r="C259" s="19">
        <v>56</v>
      </c>
      <c r="D259" s="19">
        <v>1</v>
      </c>
      <c r="E259" s="19">
        <v>0</v>
      </c>
      <c r="F259" s="19">
        <v>1</v>
      </c>
      <c r="G259" s="23">
        <v>1.1111111111111109</v>
      </c>
    </row>
    <row r="260" spans="2:7" x14ac:dyDescent="0.25">
      <c r="B260" s="15"/>
      <c r="C260" s="19">
        <v>57</v>
      </c>
      <c r="D260" s="19">
        <v>1</v>
      </c>
      <c r="E260" s="19">
        <v>2</v>
      </c>
      <c r="F260" s="19">
        <v>3</v>
      </c>
      <c r="G260" s="23">
        <v>3.333333333333333</v>
      </c>
    </row>
    <row r="261" spans="2:7" x14ac:dyDescent="0.25">
      <c r="B261" s="15"/>
      <c r="C261" s="19">
        <v>58</v>
      </c>
      <c r="D261" s="19">
        <v>0</v>
      </c>
      <c r="E261" s="19">
        <v>3</v>
      </c>
      <c r="F261" s="19">
        <v>3</v>
      </c>
      <c r="G261" s="23">
        <v>3.333333333333333</v>
      </c>
    </row>
    <row r="262" spans="2:7" x14ac:dyDescent="0.25">
      <c r="B262" s="15"/>
      <c r="C262" s="19">
        <v>59</v>
      </c>
      <c r="D262" s="19">
        <v>2</v>
      </c>
      <c r="E262" s="19">
        <v>2</v>
      </c>
      <c r="F262" s="19">
        <v>4</v>
      </c>
      <c r="G262" s="23">
        <v>4.4444444444444446</v>
      </c>
    </row>
    <row r="263" spans="2:7" x14ac:dyDescent="0.25">
      <c r="B263" s="15"/>
      <c r="C263" s="19">
        <v>60</v>
      </c>
      <c r="D263" s="19">
        <v>3</v>
      </c>
      <c r="E263" s="19">
        <v>0</v>
      </c>
      <c r="F263" s="19">
        <v>3</v>
      </c>
      <c r="G263" s="23">
        <v>3.333333333333333</v>
      </c>
    </row>
    <row r="264" spans="2:7" x14ac:dyDescent="0.25">
      <c r="B264" s="15"/>
      <c r="C264" s="19">
        <v>61</v>
      </c>
      <c r="D264" s="19">
        <v>0</v>
      </c>
      <c r="E264" s="19">
        <v>2</v>
      </c>
      <c r="F264" s="19">
        <v>2</v>
      </c>
      <c r="G264" s="23">
        <v>2.2222222222222219</v>
      </c>
    </row>
    <row r="265" spans="2:7" x14ac:dyDescent="0.25">
      <c r="B265" s="15"/>
      <c r="C265" s="19">
        <v>62</v>
      </c>
      <c r="D265" s="19">
        <v>1</v>
      </c>
      <c r="E265" s="19">
        <v>0</v>
      </c>
      <c r="F265" s="19">
        <v>1</v>
      </c>
      <c r="G265" s="23">
        <v>1.1111111111111109</v>
      </c>
    </row>
    <row r="266" spans="2:7" x14ac:dyDescent="0.25">
      <c r="B266" s="15"/>
      <c r="C266" s="19">
        <v>63</v>
      </c>
      <c r="D266" s="19">
        <v>1</v>
      </c>
      <c r="E266" s="19">
        <v>2</v>
      </c>
      <c r="F266" s="19">
        <v>3</v>
      </c>
      <c r="G266" s="23">
        <v>3.333333333333333</v>
      </c>
    </row>
    <row r="267" spans="2:7" x14ac:dyDescent="0.25">
      <c r="B267" s="15"/>
      <c r="C267" s="19">
        <v>64</v>
      </c>
      <c r="D267" s="19">
        <v>0</v>
      </c>
      <c r="E267" s="19">
        <v>3</v>
      </c>
      <c r="F267" s="19">
        <v>3</v>
      </c>
      <c r="G267" s="23">
        <v>3.333333333333333</v>
      </c>
    </row>
    <row r="268" spans="2:7" x14ac:dyDescent="0.25">
      <c r="B268" s="15"/>
      <c r="C268" s="19">
        <v>65</v>
      </c>
      <c r="D268" s="19">
        <v>1</v>
      </c>
      <c r="E268" s="19">
        <v>2</v>
      </c>
      <c r="F268" s="19">
        <v>3</v>
      </c>
      <c r="G268" s="23">
        <v>3.333333333333333</v>
      </c>
    </row>
    <row r="269" spans="2:7" x14ac:dyDescent="0.25">
      <c r="B269" s="15"/>
      <c r="C269" s="19">
        <v>66</v>
      </c>
      <c r="D269" s="19">
        <v>0</v>
      </c>
      <c r="E269" s="19">
        <v>3</v>
      </c>
      <c r="F269" s="19">
        <v>3</v>
      </c>
      <c r="G269" s="23">
        <v>3.333333333333333</v>
      </c>
    </row>
    <row r="270" spans="2:7" x14ac:dyDescent="0.25">
      <c r="B270" s="15"/>
      <c r="C270" s="19">
        <v>67</v>
      </c>
      <c r="D270" s="19">
        <v>0</v>
      </c>
      <c r="E270" s="19">
        <v>4</v>
      </c>
      <c r="F270" s="19">
        <v>4</v>
      </c>
      <c r="G270" s="23">
        <v>4.4444444444444446</v>
      </c>
    </row>
    <row r="271" spans="2:7" x14ac:dyDescent="0.25">
      <c r="B271" s="15"/>
      <c r="C271" s="19">
        <v>68</v>
      </c>
      <c r="D271" s="19">
        <v>1</v>
      </c>
      <c r="E271" s="19">
        <v>4</v>
      </c>
      <c r="F271" s="19">
        <v>5</v>
      </c>
      <c r="G271" s="23">
        <v>5.5555555555555554</v>
      </c>
    </row>
    <row r="272" spans="2:7" x14ac:dyDescent="0.25">
      <c r="B272" s="15"/>
      <c r="C272" s="19">
        <v>69</v>
      </c>
      <c r="D272" s="19">
        <v>1</v>
      </c>
      <c r="E272" s="19">
        <v>1</v>
      </c>
      <c r="F272" s="19">
        <v>2</v>
      </c>
      <c r="G272" s="23">
        <v>2.2222222222222219</v>
      </c>
    </row>
    <row r="273" spans="2:7" x14ac:dyDescent="0.25">
      <c r="B273" s="15"/>
      <c r="C273" s="19">
        <v>70</v>
      </c>
      <c r="D273" s="19">
        <v>3</v>
      </c>
      <c r="E273" s="19">
        <v>2</v>
      </c>
      <c r="F273" s="19">
        <v>5</v>
      </c>
      <c r="G273" s="23">
        <v>5.5555555555555554</v>
      </c>
    </row>
    <row r="274" spans="2:7" x14ac:dyDescent="0.25">
      <c r="B274" s="15"/>
      <c r="C274" s="19">
        <v>72</v>
      </c>
      <c r="D274" s="19">
        <v>0</v>
      </c>
      <c r="E274" s="19">
        <v>4</v>
      </c>
      <c r="F274" s="19">
        <v>4</v>
      </c>
      <c r="G274" s="23">
        <v>4.4444444444444446</v>
      </c>
    </row>
    <row r="275" spans="2:7" x14ac:dyDescent="0.25">
      <c r="B275" s="15"/>
      <c r="C275" s="19">
        <v>73</v>
      </c>
      <c r="D275" s="19">
        <v>0</v>
      </c>
      <c r="E275" s="19">
        <v>1</v>
      </c>
      <c r="F275" s="19">
        <v>1</v>
      </c>
      <c r="G275" s="23">
        <v>1.1111111111111109</v>
      </c>
    </row>
    <row r="276" spans="2:7" x14ac:dyDescent="0.25">
      <c r="B276" s="15"/>
      <c r="C276" s="19">
        <v>74</v>
      </c>
      <c r="D276" s="19">
        <v>1</v>
      </c>
      <c r="E276" s="19">
        <v>3</v>
      </c>
      <c r="F276" s="19">
        <v>4</v>
      </c>
      <c r="G276" s="23">
        <v>4.4444444444444446</v>
      </c>
    </row>
    <row r="277" spans="2:7" x14ac:dyDescent="0.25">
      <c r="B277" s="15"/>
      <c r="C277" s="19">
        <v>75</v>
      </c>
      <c r="D277" s="19">
        <v>1</v>
      </c>
      <c r="E277" s="19">
        <v>1</v>
      </c>
      <c r="F277" s="19">
        <v>2</v>
      </c>
      <c r="G277" s="23">
        <v>2.2222222222222219</v>
      </c>
    </row>
    <row r="278" spans="2:7" x14ac:dyDescent="0.25">
      <c r="B278" s="15"/>
      <c r="C278" s="19">
        <v>76</v>
      </c>
      <c r="D278" s="19">
        <v>1</v>
      </c>
      <c r="E278" s="19">
        <v>2</v>
      </c>
      <c r="F278" s="19">
        <v>3</v>
      </c>
      <c r="G278" s="23">
        <v>3.333333333333333</v>
      </c>
    </row>
    <row r="279" spans="2:7" x14ac:dyDescent="0.25">
      <c r="B279" s="15"/>
      <c r="C279" s="19">
        <v>77</v>
      </c>
      <c r="D279" s="19">
        <v>0</v>
      </c>
      <c r="E279" s="19">
        <v>5</v>
      </c>
      <c r="F279" s="19">
        <v>5</v>
      </c>
      <c r="G279" s="23">
        <v>5.5555555555555554</v>
      </c>
    </row>
    <row r="280" spans="2:7" x14ac:dyDescent="0.25">
      <c r="B280" s="15"/>
      <c r="C280" s="19">
        <v>78</v>
      </c>
      <c r="D280" s="19">
        <v>1</v>
      </c>
      <c r="E280" s="19">
        <v>2</v>
      </c>
      <c r="F280" s="19">
        <v>3</v>
      </c>
      <c r="G280" s="23">
        <v>3.333333333333333</v>
      </c>
    </row>
    <row r="281" spans="2:7" x14ac:dyDescent="0.25">
      <c r="B281" s="15"/>
      <c r="C281" s="19">
        <v>79</v>
      </c>
      <c r="D281" s="19">
        <v>0</v>
      </c>
      <c r="E281" s="19">
        <v>1</v>
      </c>
      <c r="F281" s="19">
        <v>1</v>
      </c>
      <c r="G281" s="23">
        <v>1.1111111111111109</v>
      </c>
    </row>
    <row r="282" spans="2:7" x14ac:dyDescent="0.25">
      <c r="B282" s="15"/>
      <c r="C282" s="19">
        <v>81</v>
      </c>
      <c r="D282" s="19">
        <v>1</v>
      </c>
      <c r="E282" s="19">
        <v>0</v>
      </c>
      <c r="F282" s="19">
        <v>1</v>
      </c>
      <c r="G282" s="23">
        <v>1.1111111111111109</v>
      </c>
    </row>
    <row r="283" spans="2:7" x14ac:dyDescent="0.25">
      <c r="B283" s="15"/>
      <c r="C283" s="19">
        <v>82</v>
      </c>
      <c r="D283" s="19">
        <v>0</v>
      </c>
      <c r="E283" s="19">
        <v>1</v>
      </c>
      <c r="F283" s="19">
        <v>1</v>
      </c>
      <c r="G283" s="23">
        <v>1.1111111111111109</v>
      </c>
    </row>
    <row r="284" spans="2:7" x14ac:dyDescent="0.25">
      <c r="B284" s="15"/>
      <c r="C284" s="19">
        <v>83</v>
      </c>
      <c r="D284" s="19">
        <v>0</v>
      </c>
      <c r="E284" s="19">
        <v>1</v>
      </c>
      <c r="F284" s="19">
        <v>1</v>
      </c>
      <c r="G284" s="23">
        <v>1.1111111111111109</v>
      </c>
    </row>
    <row r="285" spans="2:7" x14ac:dyDescent="0.25">
      <c r="B285" s="15"/>
      <c r="C285" s="19">
        <v>84</v>
      </c>
      <c r="D285" s="19">
        <v>0</v>
      </c>
      <c r="E285" s="19">
        <v>1</v>
      </c>
      <c r="F285" s="19">
        <v>1</v>
      </c>
      <c r="G285" s="23">
        <v>1.1111111111111109</v>
      </c>
    </row>
    <row r="286" spans="2:7" x14ac:dyDescent="0.25">
      <c r="B286" s="17" t="s">
        <v>44</v>
      </c>
      <c r="C286" s="14">
        <v>31</v>
      </c>
      <c r="D286" s="19">
        <v>1</v>
      </c>
      <c r="E286" s="19">
        <v>0</v>
      </c>
      <c r="F286" s="19">
        <v>1</v>
      </c>
      <c r="G286" s="23">
        <v>0.40650406504065051</v>
      </c>
    </row>
    <row r="287" spans="2:7" x14ac:dyDescent="0.25">
      <c r="B287" s="17"/>
      <c r="C287" s="14">
        <v>32</v>
      </c>
      <c r="D287" s="19">
        <v>1</v>
      </c>
      <c r="E287" s="19">
        <v>0</v>
      </c>
      <c r="F287" s="19">
        <v>1</v>
      </c>
      <c r="G287" s="23">
        <v>0.40650406504065051</v>
      </c>
    </row>
    <row r="288" spans="2:7" x14ac:dyDescent="0.25">
      <c r="B288" s="17"/>
      <c r="C288" s="14">
        <v>37</v>
      </c>
      <c r="D288" s="19">
        <v>3</v>
      </c>
      <c r="E288" s="19">
        <v>1</v>
      </c>
      <c r="F288" s="19">
        <v>4</v>
      </c>
      <c r="G288" s="23">
        <v>1.626016260162602</v>
      </c>
    </row>
    <row r="289" spans="2:7" x14ac:dyDescent="0.25">
      <c r="B289" s="17"/>
      <c r="C289" s="14">
        <v>41</v>
      </c>
      <c r="D289" s="19">
        <v>0</v>
      </c>
      <c r="E289" s="19">
        <v>2</v>
      </c>
      <c r="F289" s="19">
        <v>2</v>
      </c>
      <c r="G289" s="23">
        <v>0.81300813008130091</v>
      </c>
    </row>
    <row r="290" spans="2:7" x14ac:dyDescent="0.25">
      <c r="B290" s="17"/>
      <c r="C290" s="14">
        <v>42</v>
      </c>
      <c r="D290" s="19">
        <v>1</v>
      </c>
      <c r="E290" s="19">
        <v>0</v>
      </c>
      <c r="F290" s="19">
        <v>1</v>
      </c>
      <c r="G290" s="23">
        <v>0.40650406504065051</v>
      </c>
    </row>
    <row r="291" spans="2:7" x14ac:dyDescent="0.25">
      <c r="B291" s="17"/>
      <c r="C291" s="14">
        <v>43</v>
      </c>
      <c r="D291" s="19">
        <v>2</v>
      </c>
      <c r="E291" s="19">
        <v>1</v>
      </c>
      <c r="F291" s="19">
        <v>3</v>
      </c>
      <c r="G291" s="23">
        <v>1.219512195121951</v>
      </c>
    </row>
    <row r="292" spans="2:7" x14ac:dyDescent="0.25">
      <c r="B292" s="17"/>
      <c r="C292" s="14">
        <v>45</v>
      </c>
      <c r="D292" s="19">
        <v>1</v>
      </c>
      <c r="E292" s="19">
        <v>0</v>
      </c>
      <c r="F292" s="19">
        <v>1</v>
      </c>
      <c r="G292" s="23">
        <v>0.40650406504065051</v>
      </c>
    </row>
    <row r="293" spans="2:7" x14ac:dyDescent="0.25">
      <c r="B293" s="17"/>
      <c r="C293" s="14">
        <v>46</v>
      </c>
      <c r="D293" s="19">
        <v>4</v>
      </c>
      <c r="E293" s="19">
        <v>1</v>
      </c>
      <c r="F293" s="19">
        <v>5</v>
      </c>
      <c r="G293" s="23">
        <v>2.0325203252032522</v>
      </c>
    </row>
    <row r="294" spans="2:7" x14ac:dyDescent="0.25">
      <c r="B294" s="17"/>
      <c r="C294" s="14">
        <v>47</v>
      </c>
      <c r="D294" s="19">
        <v>1</v>
      </c>
      <c r="E294" s="19">
        <v>5</v>
      </c>
      <c r="F294" s="19">
        <v>6</v>
      </c>
      <c r="G294" s="23">
        <v>2.4390243902439019</v>
      </c>
    </row>
    <row r="295" spans="2:7" x14ac:dyDescent="0.25">
      <c r="B295" s="17"/>
      <c r="C295" s="14">
        <v>48</v>
      </c>
      <c r="D295" s="19">
        <v>1</v>
      </c>
      <c r="E295" s="19">
        <v>0</v>
      </c>
      <c r="F295" s="19">
        <v>1</v>
      </c>
      <c r="G295" s="23">
        <v>0.40650406504065051</v>
      </c>
    </row>
    <row r="296" spans="2:7" x14ac:dyDescent="0.25">
      <c r="B296" s="17"/>
      <c r="C296" s="14">
        <v>49</v>
      </c>
      <c r="D296" s="19">
        <v>4</v>
      </c>
      <c r="E296" s="19">
        <v>0</v>
      </c>
      <c r="F296" s="19">
        <v>4</v>
      </c>
      <c r="G296" s="23">
        <v>1.626016260162602</v>
      </c>
    </row>
    <row r="297" spans="2:7" x14ac:dyDescent="0.25">
      <c r="B297" s="17"/>
      <c r="C297" s="14">
        <v>50</v>
      </c>
      <c r="D297" s="19">
        <v>0</v>
      </c>
      <c r="E297" s="19">
        <v>1</v>
      </c>
      <c r="F297" s="19">
        <v>1</v>
      </c>
      <c r="G297" s="23">
        <v>0.40650406504065051</v>
      </c>
    </row>
    <row r="298" spans="2:7" x14ac:dyDescent="0.25">
      <c r="B298" s="17"/>
      <c r="C298" s="14">
        <v>51</v>
      </c>
      <c r="D298" s="19">
        <v>4</v>
      </c>
      <c r="E298" s="19">
        <v>3</v>
      </c>
      <c r="F298" s="19">
        <v>7</v>
      </c>
      <c r="G298" s="23">
        <v>2.845528455284553</v>
      </c>
    </row>
    <row r="299" spans="2:7" x14ac:dyDescent="0.25">
      <c r="B299" s="17"/>
      <c r="C299" s="14">
        <v>52</v>
      </c>
      <c r="D299" s="19">
        <v>3</v>
      </c>
      <c r="E299" s="19">
        <v>6</v>
      </c>
      <c r="F299" s="19">
        <v>9</v>
      </c>
      <c r="G299" s="23">
        <v>3.6585365853658529</v>
      </c>
    </row>
    <row r="300" spans="2:7" x14ac:dyDescent="0.25">
      <c r="B300" s="17"/>
      <c r="C300" s="14">
        <v>53</v>
      </c>
      <c r="D300" s="19">
        <v>2</v>
      </c>
      <c r="E300" s="19">
        <v>2</v>
      </c>
      <c r="F300" s="19">
        <v>4</v>
      </c>
      <c r="G300" s="23">
        <v>1.626016260162602</v>
      </c>
    </row>
    <row r="301" spans="2:7" x14ac:dyDescent="0.25">
      <c r="B301" s="17"/>
      <c r="C301" s="14">
        <v>54</v>
      </c>
      <c r="D301" s="19">
        <v>4</v>
      </c>
      <c r="E301" s="19">
        <v>4</v>
      </c>
      <c r="F301" s="19">
        <v>8</v>
      </c>
      <c r="G301" s="23">
        <v>3.2520325203252041</v>
      </c>
    </row>
    <row r="302" spans="2:7" x14ac:dyDescent="0.25">
      <c r="B302" s="17"/>
      <c r="C302" s="14">
        <v>55</v>
      </c>
      <c r="D302" s="19">
        <v>3</v>
      </c>
      <c r="E302" s="19">
        <v>2</v>
      </c>
      <c r="F302" s="19">
        <v>5</v>
      </c>
      <c r="G302" s="23">
        <v>2.0325203252032522</v>
      </c>
    </row>
    <row r="303" spans="2:7" x14ac:dyDescent="0.25">
      <c r="B303" s="17"/>
      <c r="C303" s="14">
        <v>56</v>
      </c>
      <c r="D303" s="19">
        <v>7</v>
      </c>
      <c r="E303" s="19">
        <v>1</v>
      </c>
      <c r="F303" s="19">
        <v>8</v>
      </c>
      <c r="G303" s="23">
        <v>3.2520325203252041</v>
      </c>
    </row>
    <row r="304" spans="2:7" x14ac:dyDescent="0.25">
      <c r="B304" s="17"/>
      <c r="C304" s="14">
        <v>57</v>
      </c>
      <c r="D304" s="19">
        <v>2</v>
      </c>
      <c r="E304" s="19">
        <v>7</v>
      </c>
      <c r="F304" s="19">
        <v>9</v>
      </c>
      <c r="G304" s="23">
        <v>3.6585365853658529</v>
      </c>
    </row>
    <row r="305" spans="2:7" x14ac:dyDescent="0.25">
      <c r="B305" s="17"/>
      <c r="C305" s="14">
        <v>58</v>
      </c>
      <c r="D305" s="19">
        <v>5</v>
      </c>
      <c r="E305" s="19">
        <v>4</v>
      </c>
      <c r="F305" s="19">
        <v>9</v>
      </c>
      <c r="G305" s="23">
        <v>3.6585365853658529</v>
      </c>
    </row>
    <row r="306" spans="2:7" x14ac:dyDescent="0.25">
      <c r="B306" s="17"/>
      <c r="C306" s="14">
        <v>59</v>
      </c>
      <c r="D306" s="19">
        <v>4</v>
      </c>
      <c r="E306" s="19">
        <v>3</v>
      </c>
      <c r="F306" s="19">
        <v>7</v>
      </c>
      <c r="G306" s="23">
        <v>2.845528455284553</v>
      </c>
    </row>
    <row r="307" spans="2:7" x14ac:dyDescent="0.25">
      <c r="B307" s="17"/>
      <c r="C307" s="14">
        <v>60</v>
      </c>
      <c r="D307" s="19">
        <v>1</v>
      </c>
      <c r="E307" s="19">
        <v>6</v>
      </c>
      <c r="F307" s="19">
        <v>7</v>
      </c>
      <c r="G307" s="23">
        <v>2.845528455284553</v>
      </c>
    </row>
    <row r="308" spans="2:7" x14ac:dyDescent="0.25">
      <c r="B308" s="17"/>
      <c r="C308" s="14">
        <v>61</v>
      </c>
      <c r="D308" s="19">
        <v>2</v>
      </c>
      <c r="E308" s="19">
        <v>4</v>
      </c>
      <c r="F308" s="19">
        <v>6</v>
      </c>
      <c r="G308" s="23">
        <v>2.4390243902439019</v>
      </c>
    </row>
    <row r="309" spans="2:7" x14ac:dyDescent="0.25">
      <c r="B309" s="17"/>
      <c r="C309" s="14">
        <v>62</v>
      </c>
      <c r="D309" s="19">
        <v>2</v>
      </c>
      <c r="E309" s="19">
        <v>4</v>
      </c>
      <c r="F309" s="19">
        <v>6</v>
      </c>
      <c r="G309" s="23">
        <v>2.4390243902439019</v>
      </c>
    </row>
    <row r="310" spans="2:7" x14ac:dyDescent="0.25">
      <c r="B310" s="17"/>
      <c r="C310" s="14">
        <v>63</v>
      </c>
      <c r="D310" s="19">
        <v>2</v>
      </c>
      <c r="E310" s="19">
        <v>6</v>
      </c>
      <c r="F310" s="19">
        <v>8</v>
      </c>
      <c r="G310" s="23">
        <v>3.2520325203252041</v>
      </c>
    </row>
    <row r="311" spans="2:7" x14ac:dyDescent="0.25">
      <c r="B311" s="17"/>
      <c r="C311" s="14">
        <v>64</v>
      </c>
      <c r="D311" s="19">
        <v>3</v>
      </c>
      <c r="E311" s="19">
        <v>11</v>
      </c>
      <c r="F311" s="19">
        <v>14</v>
      </c>
      <c r="G311" s="23">
        <v>5.6910569105691051</v>
      </c>
    </row>
    <row r="312" spans="2:7" x14ac:dyDescent="0.25">
      <c r="B312" s="17"/>
      <c r="C312" s="14">
        <v>65</v>
      </c>
      <c r="D312" s="19">
        <v>3</v>
      </c>
      <c r="E312" s="19">
        <v>6</v>
      </c>
      <c r="F312" s="19">
        <v>9</v>
      </c>
      <c r="G312" s="23">
        <v>3.6585365853658529</v>
      </c>
    </row>
    <row r="313" spans="2:7" x14ac:dyDescent="0.25">
      <c r="B313" s="17"/>
      <c r="C313" s="14">
        <v>66</v>
      </c>
      <c r="D313" s="19">
        <v>2</v>
      </c>
      <c r="E313" s="19">
        <v>8</v>
      </c>
      <c r="F313" s="19">
        <v>10</v>
      </c>
      <c r="G313" s="23">
        <v>4.0650406504065044</v>
      </c>
    </row>
    <row r="314" spans="2:7" x14ac:dyDescent="0.25">
      <c r="B314" s="17"/>
      <c r="C314" s="14">
        <v>67</v>
      </c>
      <c r="D314" s="19">
        <v>4</v>
      </c>
      <c r="E314" s="19">
        <v>9</v>
      </c>
      <c r="F314" s="19">
        <v>13</v>
      </c>
      <c r="G314" s="23">
        <v>5.2845528455284558</v>
      </c>
    </row>
    <row r="315" spans="2:7" x14ac:dyDescent="0.25">
      <c r="B315" s="17"/>
      <c r="C315" s="14">
        <v>68</v>
      </c>
      <c r="D315" s="19">
        <v>1</v>
      </c>
      <c r="E315" s="19">
        <v>5</v>
      </c>
      <c r="F315" s="19">
        <v>6</v>
      </c>
      <c r="G315" s="23">
        <v>2.4390243902439019</v>
      </c>
    </row>
    <row r="316" spans="2:7" x14ac:dyDescent="0.25">
      <c r="B316" s="17"/>
      <c r="C316" s="14">
        <v>69</v>
      </c>
      <c r="D316" s="19">
        <v>2</v>
      </c>
      <c r="E316" s="19">
        <v>11</v>
      </c>
      <c r="F316" s="19">
        <v>13</v>
      </c>
      <c r="G316" s="23">
        <v>5.2845528455284558</v>
      </c>
    </row>
    <row r="317" spans="2:7" x14ac:dyDescent="0.25">
      <c r="B317" s="17"/>
      <c r="C317" s="14">
        <v>70</v>
      </c>
      <c r="D317" s="19">
        <v>0</v>
      </c>
      <c r="E317" s="19">
        <v>8</v>
      </c>
      <c r="F317" s="19">
        <v>8</v>
      </c>
      <c r="G317" s="23">
        <v>3.2520325203252041</v>
      </c>
    </row>
    <row r="318" spans="2:7" x14ac:dyDescent="0.25">
      <c r="B318" s="17"/>
      <c r="C318" s="14">
        <v>71</v>
      </c>
      <c r="D318" s="19">
        <v>4</v>
      </c>
      <c r="E318" s="19">
        <v>3</v>
      </c>
      <c r="F318" s="19">
        <v>7</v>
      </c>
      <c r="G318" s="23">
        <v>2.845528455284553</v>
      </c>
    </row>
    <row r="319" spans="2:7" x14ac:dyDescent="0.25">
      <c r="B319" s="17"/>
      <c r="C319" s="14">
        <v>72</v>
      </c>
      <c r="D319" s="19">
        <v>3</v>
      </c>
      <c r="E319" s="19">
        <v>2</v>
      </c>
      <c r="F319" s="19">
        <v>5</v>
      </c>
      <c r="G319" s="23">
        <v>2.0325203252032522</v>
      </c>
    </row>
    <row r="320" spans="2:7" x14ac:dyDescent="0.25">
      <c r="B320" s="17"/>
      <c r="C320" s="14">
        <v>73</v>
      </c>
      <c r="D320" s="19">
        <v>2</v>
      </c>
      <c r="E320" s="19">
        <v>1</v>
      </c>
      <c r="F320" s="19">
        <v>3</v>
      </c>
      <c r="G320" s="23">
        <v>1.219512195121951</v>
      </c>
    </row>
    <row r="321" spans="2:7" x14ac:dyDescent="0.25">
      <c r="B321" s="17"/>
      <c r="C321" s="14">
        <v>74</v>
      </c>
      <c r="D321" s="19">
        <v>2</v>
      </c>
      <c r="E321" s="19">
        <v>4</v>
      </c>
      <c r="F321" s="19">
        <v>6</v>
      </c>
      <c r="G321" s="23">
        <v>2.4390243902439019</v>
      </c>
    </row>
    <row r="322" spans="2:7" x14ac:dyDescent="0.25">
      <c r="B322" s="17"/>
      <c r="C322" s="14">
        <v>75</v>
      </c>
      <c r="D322" s="19">
        <v>2</v>
      </c>
      <c r="E322" s="19">
        <v>2</v>
      </c>
      <c r="F322" s="19">
        <v>4</v>
      </c>
      <c r="G322" s="23">
        <v>1.626016260162602</v>
      </c>
    </row>
    <row r="323" spans="2:7" x14ac:dyDescent="0.25">
      <c r="B323" s="17"/>
      <c r="C323" s="14">
        <v>76</v>
      </c>
      <c r="D323" s="19">
        <v>0</v>
      </c>
      <c r="E323" s="19">
        <v>5</v>
      </c>
      <c r="F323" s="19">
        <v>5</v>
      </c>
      <c r="G323" s="23">
        <v>2.0325203252032522</v>
      </c>
    </row>
    <row r="324" spans="2:7" x14ac:dyDescent="0.25">
      <c r="B324" s="17"/>
      <c r="C324" s="14">
        <v>77</v>
      </c>
      <c r="D324" s="19">
        <v>4</v>
      </c>
      <c r="E324" s="19">
        <v>6</v>
      </c>
      <c r="F324" s="19">
        <v>10</v>
      </c>
      <c r="G324" s="23">
        <v>4.0650406504065044</v>
      </c>
    </row>
    <row r="325" spans="2:7" x14ac:dyDescent="0.25">
      <c r="B325" s="17"/>
      <c r="C325" s="14">
        <v>79</v>
      </c>
      <c r="D325" s="19">
        <v>0</v>
      </c>
      <c r="E325" s="19">
        <v>3</v>
      </c>
      <c r="F325" s="19">
        <v>3</v>
      </c>
      <c r="G325" s="23">
        <v>1.219512195121951</v>
      </c>
    </row>
    <row r="326" spans="2:7" x14ac:dyDescent="0.25">
      <c r="B326" s="17"/>
      <c r="C326" s="14">
        <v>80</v>
      </c>
      <c r="D326" s="19">
        <v>1</v>
      </c>
      <c r="E326" s="19">
        <v>2</v>
      </c>
      <c r="F326" s="19">
        <v>3</v>
      </c>
      <c r="G326" s="23">
        <v>1.219512195121951</v>
      </c>
    </row>
    <row r="327" spans="2:7" x14ac:dyDescent="0.25">
      <c r="B327" s="17"/>
      <c r="C327" s="14">
        <v>81</v>
      </c>
      <c r="D327" s="19">
        <v>2</v>
      </c>
      <c r="E327" s="19">
        <v>0</v>
      </c>
      <c r="F327" s="19">
        <v>2</v>
      </c>
      <c r="G327" s="23">
        <v>0.81300813008130091</v>
      </c>
    </row>
    <row r="328" spans="2:7" x14ac:dyDescent="0.25">
      <c r="B328" s="17"/>
      <c r="C328" s="14">
        <v>84</v>
      </c>
      <c r="D328" s="19">
        <v>0</v>
      </c>
      <c r="E328" s="19">
        <v>1</v>
      </c>
      <c r="F328" s="19">
        <v>1</v>
      </c>
      <c r="G328" s="23">
        <v>0.40650406504065051</v>
      </c>
    </row>
    <row r="329" spans="2:7" x14ac:dyDescent="0.25">
      <c r="B329" s="17"/>
      <c r="C329" s="14" t="s">
        <v>100</v>
      </c>
      <c r="D329" s="19">
        <v>0</v>
      </c>
      <c r="E329" s="19">
        <v>1</v>
      </c>
      <c r="F329" s="19">
        <v>1</v>
      </c>
      <c r="G329" s="23">
        <v>0.40650406504065051</v>
      </c>
    </row>
    <row r="330" spans="2:7" x14ac:dyDescent="0.25">
      <c r="B330" s="17" t="s">
        <v>102</v>
      </c>
      <c r="C330" s="19">
        <v>40</v>
      </c>
      <c r="D330" s="19">
        <v>1</v>
      </c>
      <c r="E330" s="19">
        <v>0</v>
      </c>
      <c r="F330" s="19">
        <v>1</v>
      </c>
      <c r="G330" s="23">
        <v>0.71942446043165476</v>
      </c>
    </row>
    <row r="331" spans="2:7" x14ac:dyDescent="0.25">
      <c r="B331" s="17"/>
      <c r="C331" s="19">
        <v>45</v>
      </c>
      <c r="D331" s="19">
        <v>1</v>
      </c>
      <c r="E331" s="19">
        <v>0</v>
      </c>
      <c r="F331" s="19">
        <v>1</v>
      </c>
      <c r="G331" s="23">
        <v>0.71942446043165476</v>
      </c>
    </row>
    <row r="332" spans="2:7" x14ac:dyDescent="0.25">
      <c r="B332" s="17"/>
      <c r="C332" s="19">
        <v>47</v>
      </c>
      <c r="D332" s="19">
        <v>1</v>
      </c>
      <c r="E332" s="19">
        <v>1</v>
      </c>
      <c r="F332" s="19">
        <v>2</v>
      </c>
      <c r="G332" s="23">
        <v>1.43884892086331</v>
      </c>
    </row>
    <row r="333" spans="2:7" x14ac:dyDescent="0.25">
      <c r="B333" s="17"/>
      <c r="C333" s="19">
        <v>49</v>
      </c>
      <c r="D333" s="19">
        <v>0</v>
      </c>
      <c r="E333" s="19">
        <v>2</v>
      </c>
      <c r="F333" s="19">
        <v>2</v>
      </c>
      <c r="G333" s="23">
        <v>1.43884892086331</v>
      </c>
    </row>
    <row r="334" spans="2:7" x14ac:dyDescent="0.25">
      <c r="B334" s="17"/>
      <c r="C334" s="19">
        <v>50</v>
      </c>
      <c r="D334" s="19">
        <v>1</v>
      </c>
      <c r="E334" s="19">
        <v>2</v>
      </c>
      <c r="F334" s="19">
        <v>3</v>
      </c>
      <c r="G334" s="23">
        <v>2.1582733812949639</v>
      </c>
    </row>
    <row r="335" spans="2:7" x14ac:dyDescent="0.25">
      <c r="B335" s="17"/>
      <c r="C335" s="19">
        <v>51</v>
      </c>
      <c r="D335" s="19">
        <v>0</v>
      </c>
      <c r="E335" s="19">
        <v>1</v>
      </c>
      <c r="F335" s="19">
        <v>1</v>
      </c>
      <c r="G335" s="23">
        <v>0.71942446043165476</v>
      </c>
    </row>
    <row r="336" spans="2:7" x14ac:dyDescent="0.25">
      <c r="B336" s="17"/>
      <c r="C336" s="19">
        <v>52</v>
      </c>
      <c r="D336" s="19">
        <v>1</v>
      </c>
      <c r="E336" s="19">
        <v>1</v>
      </c>
      <c r="F336" s="19">
        <v>2</v>
      </c>
      <c r="G336" s="23">
        <v>1.43884892086331</v>
      </c>
    </row>
    <row r="337" spans="2:7" x14ac:dyDescent="0.25">
      <c r="B337" s="17"/>
      <c r="C337" s="19">
        <v>53</v>
      </c>
      <c r="D337" s="19">
        <v>0</v>
      </c>
      <c r="E337" s="19">
        <v>1</v>
      </c>
      <c r="F337" s="19">
        <v>1</v>
      </c>
      <c r="G337" s="23">
        <v>0.71942446043165476</v>
      </c>
    </row>
    <row r="338" spans="2:7" x14ac:dyDescent="0.25">
      <c r="B338" s="17"/>
      <c r="C338" s="19">
        <v>55</v>
      </c>
      <c r="D338" s="19">
        <v>2</v>
      </c>
      <c r="E338" s="19">
        <v>2</v>
      </c>
      <c r="F338" s="19">
        <v>4</v>
      </c>
      <c r="G338" s="23">
        <v>2.877697841726619</v>
      </c>
    </row>
    <row r="339" spans="2:7" x14ac:dyDescent="0.25">
      <c r="B339" s="17"/>
      <c r="C339" s="19">
        <v>56</v>
      </c>
      <c r="D339" s="19">
        <v>1</v>
      </c>
      <c r="E339" s="19">
        <v>1</v>
      </c>
      <c r="F339" s="19">
        <v>2</v>
      </c>
      <c r="G339" s="23">
        <v>1.43884892086331</v>
      </c>
    </row>
    <row r="340" spans="2:7" x14ac:dyDescent="0.25">
      <c r="B340" s="17"/>
      <c r="C340" s="19">
        <v>57</v>
      </c>
      <c r="D340" s="19">
        <v>1</v>
      </c>
      <c r="E340" s="19">
        <v>3</v>
      </c>
      <c r="F340" s="19">
        <v>4</v>
      </c>
      <c r="G340" s="23">
        <v>2.877697841726619</v>
      </c>
    </row>
    <row r="341" spans="2:7" x14ac:dyDescent="0.25">
      <c r="B341" s="17"/>
      <c r="C341" s="19">
        <v>58</v>
      </c>
      <c r="D341" s="19">
        <v>1</v>
      </c>
      <c r="E341" s="19">
        <v>3</v>
      </c>
      <c r="F341" s="19">
        <v>4</v>
      </c>
      <c r="G341" s="23">
        <v>2.877697841726619</v>
      </c>
    </row>
    <row r="342" spans="2:7" x14ac:dyDescent="0.25">
      <c r="B342" s="17"/>
      <c r="C342" s="19">
        <v>59</v>
      </c>
      <c r="D342" s="19">
        <v>2</v>
      </c>
      <c r="E342" s="19">
        <v>4</v>
      </c>
      <c r="F342" s="19">
        <v>6</v>
      </c>
      <c r="G342" s="23">
        <v>4.3165467625899279</v>
      </c>
    </row>
    <row r="343" spans="2:7" x14ac:dyDescent="0.25">
      <c r="B343" s="17"/>
      <c r="C343" s="19">
        <v>60</v>
      </c>
      <c r="D343" s="19">
        <v>1</v>
      </c>
      <c r="E343" s="19">
        <v>3</v>
      </c>
      <c r="F343" s="19">
        <v>4</v>
      </c>
      <c r="G343" s="23">
        <v>2.877697841726619</v>
      </c>
    </row>
    <row r="344" spans="2:7" x14ac:dyDescent="0.25">
      <c r="B344" s="17"/>
      <c r="C344" s="19">
        <v>61</v>
      </c>
      <c r="D344" s="19">
        <v>0</v>
      </c>
      <c r="E344" s="19">
        <v>5</v>
      </c>
      <c r="F344" s="19">
        <v>5</v>
      </c>
      <c r="G344" s="23">
        <v>3.5971223021582732</v>
      </c>
    </row>
    <row r="345" spans="2:7" x14ac:dyDescent="0.25">
      <c r="B345" s="17"/>
      <c r="C345" s="19">
        <v>62</v>
      </c>
      <c r="D345" s="19">
        <v>1</v>
      </c>
      <c r="E345" s="19">
        <v>7</v>
      </c>
      <c r="F345" s="19">
        <v>8</v>
      </c>
      <c r="G345" s="23">
        <v>5.755395683453238</v>
      </c>
    </row>
    <row r="346" spans="2:7" x14ac:dyDescent="0.25">
      <c r="B346" s="17"/>
      <c r="C346" s="19">
        <v>63</v>
      </c>
      <c r="D346" s="19">
        <v>2</v>
      </c>
      <c r="E346" s="19">
        <v>2</v>
      </c>
      <c r="F346" s="19">
        <v>4</v>
      </c>
      <c r="G346" s="23">
        <v>2.877697841726619</v>
      </c>
    </row>
    <row r="347" spans="2:7" x14ac:dyDescent="0.25">
      <c r="B347" s="17"/>
      <c r="C347" s="19">
        <v>64</v>
      </c>
      <c r="D347" s="19">
        <v>1</v>
      </c>
      <c r="E347" s="19">
        <v>0</v>
      </c>
      <c r="F347" s="19">
        <v>1</v>
      </c>
      <c r="G347" s="23">
        <v>0.71942446043165476</v>
      </c>
    </row>
    <row r="348" spans="2:7" x14ac:dyDescent="0.25">
      <c r="B348" s="17"/>
      <c r="C348" s="19">
        <v>65</v>
      </c>
      <c r="D348" s="19">
        <v>1</v>
      </c>
      <c r="E348" s="19">
        <v>7</v>
      </c>
      <c r="F348" s="19">
        <v>8</v>
      </c>
      <c r="G348" s="23">
        <v>5.755395683453238</v>
      </c>
    </row>
    <row r="349" spans="2:7" x14ac:dyDescent="0.25">
      <c r="B349" s="17"/>
      <c r="C349" s="19">
        <v>66</v>
      </c>
      <c r="D349" s="19">
        <v>0</v>
      </c>
      <c r="E349" s="19">
        <v>6</v>
      </c>
      <c r="F349" s="19">
        <v>6</v>
      </c>
      <c r="G349" s="23">
        <v>4.3165467625899279</v>
      </c>
    </row>
    <row r="350" spans="2:7" x14ac:dyDescent="0.25">
      <c r="B350" s="17"/>
      <c r="C350" s="19">
        <v>67</v>
      </c>
      <c r="D350" s="19">
        <v>1</v>
      </c>
      <c r="E350" s="19">
        <v>3</v>
      </c>
      <c r="F350" s="19">
        <v>4</v>
      </c>
      <c r="G350" s="23">
        <v>2.877697841726619</v>
      </c>
    </row>
    <row r="351" spans="2:7" x14ac:dyDescent="0.25">
      <c r="B351" s="17"/>
      <c r="C351" s="19">
        <v>68</v>
      </c>
      <c r="D351" s="19">
        <v>1</v>
      </c>
      <c r="E351" s="19">
        <v>8</v>
      </c>
      <c r="F351" s="19">
        <v>9</v>
      </c>
      <c r="G351" s="23">
        <v>6.4748201438848918</v>
      </c>
    </row>
    <row r="352" spans="2:7" x14ac:dyDescent="0.25">
      <c r="B352" s="17"/>
      <c r="C352" s="19">
        <v>69</v>
      </c>
      <c r="D352" s="19">
        <v>2</v>
      </c>
      <c r="E352" s="19">
        <v>4</v>
      </c>
      <c r="F352" s="19">
        <v>6</v>
      </c>
      <c r="G352" s="23">
        <v>4.3165467625899279</v>
      </c>
    </row>
    <row r="353" spans="2:7" x14ac:dyDescent="0.25">
      <c r="B353" s="17"/>
      <c r="C353" s="19">
        <v>70</v>
      </c>
      <c r="D353" s="19">
        <v>1</v>
      </c>
      <c r="E353" s="19">
        <v>7</v>
      </c>
      <c r="F353" s="19">
        <v>8</v>
      </c>
      <c r="G353" s="23">
        <v>5.755395683453238</v>
      </c>
    </row>
    <row r="354" spans="2:7" x14ac:dyDescent="0.25">
      <c r="B354" s="17"/>
      <c r="C354" s="19">
        <v>71</v>
      </c>
      <c r="D354" s="19">
        <v>1</v>
      </c>
      <c r="E354" s="19">
        <v>4</v>
      </c>
      <c r="F354" s="19">
        <v>5</v>
      </c>
      <c r="G354" s="23">
        <v>3.5971223021582732</v>
      </c>
    </row>
    <row r="355" spans="2:7" x14ac:dyDescent="0.25">
      <c r="B355" s="17"/>
      <c r="C355" s="19">
        <v>72</v>
      </c>
      <c r="D355" s="19">
        <v>1</v>
      </c>
      <c r="E355" s="19">
        <v>4</v>
      </c>
      <c r="F355" s="19">
        <v>5</v>
      </c>
      <c r="G355" s="23">
        <v>3.5971223021582732</v>
      </c>
    </row>
    <row r="356" spans="2:7" x14ac:dyDescent="0.25">
      <c r="B356" s="17"/>
      <c r="C356" s="19">
        <v>73</v>
      </c>
      <c r="D356" s="19">
        <v>1</v>
      </c>
      <c r="E356" s="19">
        <v>1</v>
      </c>
      <c r="F356" s="19">
        <v>2</v>
      </c>
      <c r="G356" s="23">
        <v>1.43884892086331</v>
      </c>
    </row>
    <row r="357" spans="2:7" x14ac:dyDescent="0.25">
      <c r="B357" s="17"/>
      <c r="C357" s="19">
        <v>74</v>
      </c>
      <c r="D357" s="19">
        <v>3</v>
      </c>
      <c r="E357" s="19">
        <v>4</v>
      </c>
      <c r="F357" s="19">
        <v>7</v>
      </c>
      <c r="G357" s="23">
        <v>5.0359712230215834</v>
      </c>
    </row>
    <row r="358" spans="2:7" x14ac:dyDescent="0.25">
      <c r="B358" s="17"/>
      <c r="C358" s="19">
        <v>75</v>
      </c>
      <c r="D358" s="19">
        <v>0</v>
      </c>
      <c r="E358" s="19">
        <v>5</v>
      </c>
      <c r="F358" s="19">
        <v>5</v>
      </c>
      <c r="G358" s="23">
        <v>3.5971223021582732</v>
      </c>
    </row>
    <row r="359" spans="2:7" x14ac:dyDescent="0.25">
      <c r="B359" s="17"/>
      <c r="C359" s="19">
        <v>76</v>
      </c>
      <c r="D359" s="19">
        <v>3</v>
      </c>
      <c r="E359" s="19">
        <v>2</v>
      </c>
      <c r="F359" s="19">
        <v>5</v>
      </c>
      <c r="G359" s="23">
        <v>3.5971223021582732</v>
      </c>
    </row>
    <row r="360" spans="2:7" x14ac:dyDescent="0.25">
      <c r="B360" s="17"/>
      <c r="C360" s="19">
        <v>77</v>
      </c>
      <c r="D360" s="19">
        <v>0</v>
      </c>
      <c r="E360" s="19">
        <v>2</v>
      </c>
      <c r="F360" s="19">
        <v>2</v>
      </c>
      <c r="G360" s="23">
        <v>1.43884892086331</v>
      </c>
    </row>
    <row r="361" spans="2:7" x14ac:dyDescent="0.25">
      <c r="B361" s="17"/>
      <c r="C361" s="19">
        <v>78</v>
      </c>
      <c r="D361" s="19">
        <v>0</v>
      </c>
      <c r="E361" s="19">
        <v>3</v>
      </c>
      <c r="F361" s="19">
        <v>3</v>
      </c>
      <c r="G361" s="23">
        <v>2.1582733812949639</v>
      </c>
    </row>
    <row r="362" spans="2:7" x14ac:dyDescent="0.25">
      <c r="B362" s="17"/>
      <c r="C362" s="19">
        <v>79</v>
      </c>
      <c r="D362" s="19">
        <v>2</v>
      </c>
      <c r="E362" s="19">
        <v>3</v>
      </c>
      <c r="F362" s="19">
        <v>5</v>
      </c>
      <c r="G362" s="23">
        <v>3.5971223021582732</v>
      </c>
    </row>
    <row r="363" spans="2:7" x14ac:dyDescent="0.25">
      <c r="B363" s="17"/>
      <c r="C363" s="19">
        <v>80</v>
      </c>
      <c r="D363" s="19">
        <v>0</v>
      </c>
      <c r="E363" s="19">
        <v>1</v>
      </c>
      <c r="F363" s="19">
        <v>1</v>
      </c>
      <c r="G363" s="23">
        <v>0.71942446043165476</v>
      </c>
    </row>
    <row r="364" spans="2:7" x14ac:dyDescent="0.25">
      <c r="B364" s="17"/>
      <c r="C364" s="19">
        <v>83</v>
      </c>
      <c r="D364" s="19">
        <v>1</v>
      </c>
      <c r="E364" s="19">
        <v>0</v>
      </c>
      <c r="F364" s="19">
        <v>1</v>
      </c>
      <c r="G364" s="23">
        <v>0.71942446043165476</v>
      </c>
    </row>
    <row r="365" spans="2:7" x14ac:dyDescent="0.25">
      <c r="B365" s="17"/>
      <c r="C365" s="19">
        <v>84</v>
      </c>
      <c r="D365" s="19">
        <v>1</v>
      </c>
      <c r="E365" s="19">
        <v>1</v>
      </c>
      <c r="F365" s="19">
        <v>2</v>
      </c>
      <c r="G365" s="23">
        <v>1.43884892086331</v>
      </c>
    </row>
  </sheetData>
  <mergeCells count="11">
    <mergeCell ref="B2:B51"/>
    <mergeCell ref="B52:B108"/>
    <mergeCell ref="B109:B148"/>
    <mergeCell ref="B149:B173"/>
    <mergeCell ref="B174:B198"/>
    <mergeCell ref="B286:B329"/>
    <mergeCell ref="B330:B365"/>
    <mergeCell ref="B199:B214"/>
    <mergeCell ref="B215:B226"/>
    <mergeCell ref="B227:B250"/>
    <mergeCell ref="B251:B28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ocular diseases</vt:lpstr>
      <vt:lpstr>gastric carcinoma</vt:lpstr>
      <vt:lpstr>lung cancer</vt:lpstr>
      <vt:lpstr>age and gender distribution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恩灿</cp:lastModifiedBy>
  <dcterms:created xsi:type="dcterms:W3CDTF">2020-12-18T22:52:42Z</dcterms:created>
  <dcterms:modified xsi:type="dcterms:W3CDTF">2026-03-30T15:15:10Z</dcterms:modified>
</cp:coreProperties>
</file>