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.Arzu_YAZGI\Desktop\"/>
    </mc:Choice>
  </mc:AlternateContent>
  <bookViews>
    <workbookView xWindow="0" yWindow="0" windowWidth="28800" windowHeight="12315" activeTab="5"/>
  </bookViews>
  <sheets>
    <sheet name="1. hız" sheetId="6" r:id="rId1"/>
    <sheet name="2. hız" sheetId="13" r:id="rId2"/>
    <sheet name="S (hız+)" sheetId="8" r:id="rId3"/>
    <sheet name="A (hız+)" sheetId="9" r:id="rId4"/>
    <sheet name="B (hız+)" sheetId="10" r:id="rId5"/>
    <sheet name="C (hız+)" sheetId="11" r:id="rId6"/>
    <sheet name="D (hız+)" sheetId="12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9" l="1"/>
  <c r="AH25" i="9" s="1"/>
  <c r="AP25" i="9" l="1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3" i="9"/>
  <c r="AG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3" i="9"/>
  <c r="AD15" i="12" l="1"/>
  <c r="AD16" i="12"/>
  <c r="AD17" i="12"/>
  <c r="AD18" i="12"/>
  <c r="AD19" i="12"/>
  <c r="AD20" i="12"/>
  <c r="AD21" i="12"/>
  <c r="AD22" i="12"/>
  <c r="AD23" i="12"/>
  <c r="AD24" i="12"/>
  <c r="AD14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3" i="12"/>
  <c r="AE4" i="11"/>
  <c r="AE5" i="1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3" i="11"/>
  <c r="AE4" i="10"/>
  <c r="AE5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3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3" i="10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3" i="9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3" i="9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3" i="8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3" i="8"/>
  <c r="H331" i="13" l="1"/>
  <c r="X112" i="13" s="1"/>
  <c r="F331" i="13"/>
  <c r="G331" i="13" s="1"/>
  <c r="P112" i="13" s="1"/>
  <c r="H330" i="13"/>
  <c r="X111" i="13" s="1"/>
  <c r="F330" i="13"/>
  <c r="G330" i="13" s="1"/>
  <c r="P111" i="13" s="1"/>
  <c r="H329" i="13"/>
  <c r="F329" i="13"/>
  <c r="G329" i="13" s="1"/>
  <c r="P110" i="13" s="1"/>
  <c r="H328" i="13"/>
  <c r="X109" i="13" s="1"/>
  <c r="F328" i="13"/>
  <c r="G328" i="13" s="1"/>
  <c r="H327" i="13"/>
  <c r="F327" i="13"/>
  <c r="G327" i="13" s="1"/>
  <c r="P108" i="13" s="1"/>
  <c r="H326" i="13"/>
  <c r="X107" i="13" s="1"/>
  <c r="F326" i="13"/>
  <c r="G326" i="13" s="1"/>
  <c r="H325" i="13"/>
  <c r="X106" i="13" s="1"/>
  <c r="G325" i="13"/>
  <c r="P106" i="13" s="1"/>
  <c r="F325" i="13"/>
  <c r="H324" i="13"/>
  <c r="X105" i="13" s="1"/>
  <c r="F324" i="13"/>
  <c r="G324" i="13" s="1"/>
  <c r="P105" i="13" s="1"/>
  <c r="H323" i="13"/>
  <c r="F323" i="13"/>
  <c r="G323" i="13" s="1"/>
  <c r="H322" i="13"/>
  <c r="X103" i="13" s="1"/>
  <c r="F322" i="13"/>
  <c r="G322" i="13" s="1"/>
  <c r="P103" i="13" s="1"/>
  <c r="H321" i="13"/>
  <c r="F321" i="13"/>
  <c r="G321" i="13" s="1"/>
  <c r="P102" i="13" s="1"/>
  <c r="H320" i="13"/>
  <c r="F320" i="13"/>
  <c r="G320" i="13" s="1"/>
  <c r="O112" i="13" s="1"/>
  <c r="H319" i="13"/>
  <c r="W111" i="13" s="1"/>
  <c r="F319" i="13"/>
  <c r="G319" i="13" s="1"/>
  <c r="O111" i="13" s="1"/>
  <c r="H318" i="13"/>
  <c r="W110" i="13" s="1"/>
  <c r="F318" i="13"/>
  <c r="G318" i="13" s="1"/>
  <c r="O110" i="13" s="1"/>
  <c r="H317" i="13"/>
  <c r="F317" i="13"/>
  <c r="G317" i="13" s="1"/>
  <c r="O109" i="13" s="1"/>
  <c r="H316" i="13"/>
  <c r="F316" i="13"/>
  <c r="G316" i="13" s="1"/>
  <c r="O108" i="13" s="1"/>
  <c r="H315" i="13"/>
  <c r="W107" i="13" s="1"/>
  <c r="G315" i="13"/>
  <c r="O107" i="13" s="1"/>
  <c r="F315" i="13"/>
  <c r="H314" i="13"/>
  <c r="W106" i="13" s="1"/>
  <c r="F314" i="13"/>
  <c r="G314" i="13" s="1"/>
  <c r="O106" i="13" s="1"/>
  <c r="H313" i="13"/>
  <c r="F313" i="13"/>
  <c r="G313" i="13" s="1"/>
  <c r="O105" i="13" s="1"/>
  <c r="H312" i="13"/>
  <c r="W104" i="13" s="1"/>
  <c r="F312" i="13"/>
  <c r="G312" i="13" s="1"/>
  <c r="O104" i="13" s="1"/>
  <c r="H311" i="13"/>
  <c r="F311" i="13"/>
  <c r="G311" i="13" s="1"/>
  <c r="H310" i="13"/>
  <c r="W102" i="13" s="1"/>
  <c r="F310" i="13"/>
  <c r="G310" i="13" s="1"/>
  <c r="O102" i="13" s="1"/>
  <c r="H309" i="13"/>
  <c r="V112" i="13" s="1"/>
  <c r="F309" i="13"/>
  <c r="G309" i="13" s="1"/>
  <c r="N112" i="13" s="1"/>
  <c r="H308" i="13"/>
  <c r="V111" i="13" s="1"/>
  <c r="Y111" i="13" s="1"/>
  <c r="F308" i="13"/>
  <c r="G308" i="13" s="1"/>
  <c r="N111" i="13" s="1"/>
  <c r="H307" i="13"/>
  <c r="F307" i="13"/>
  <c r="G307" i="13" s="1"/>
  <c r="N110" i="13" s="1"/>
  <c r="H306" i="13"/>
  <c r="V109" i="13" s="1"/>
  <c r="F306" i="13"/>
  <c r="G306" i="13" s="1"/>
  <c r="N109" i="13" s="1"/>
  <c r="H305" i="13"/>
  <c r="V108" i="13" s="1"/>
  <c r="F305" i="13"/>
  <c r="G305" i="13" s="1"/>
  <c r="N108" i="13" s="1"/>
  <c r="H304" i="13"/>
  <c r="V107" i="13" s="1"/>
  <c r="F304" i="13"/>
  <c r="G304" i="13" s="1"/>
  <c r="N107" i="13" s="1"/>
  <c r="H303" i="13"/>
  <c r="V106" i="13" s="1"/>
  <c r="G303" i="13"/>
  <c r="F303" i="13"/>
  <c r="H302" i="13"/>
  <c r="V105" i="13" s="1"/>
  <c r="F302" i="13"/>
  <c r="G302" i="13" s="1"/>
  <c r="N105" i="13" s="1"/>
  <c r="H301" i="13"/>
  <c r="F301" i="13"/>
  <c r="G301" i="13" s="1"/>
  <c r="N104" i="13" s="1"/>
  <c r="H300" i="13"/>
  <c r="V103" i="13" s="1"/>
  <c r="F300" i="13"/>
  <c r="G300" i="13" s="1"/>
  <c r="N103" i="13" s="1"/>
  <c r="H299" i="13"/>
  <c r="V102" i="13" s="1"/>
  <c r="F299" i="13"/>
  <c r="G299" i="13" s="1"/>
  <c r="N102" i="13" s="1"/>
  <c r="H298" i="13"/>
  <c r="X101" i="13" s="1"/>
  <c r="F298" i="13"/>
  <c r="G298" i="13" s="1"/>
  <c r="P101" i="13" s="1"/>
  <c r="H297" i="13"/>
  <c r="F297" i="13"/>
  <c r="G297" i="13" s="1"/>
  <c r="P100" i="13" s="1"/>
  <c r="H296" i="13"/>
  <c r="X99" i="13" s="1"/>
  <c r="F296" i="13"/>
  <c r="G296" i="13" s="1"/>
  <c r="P99" i="13" s="1"/>
  <c r="H295" i="13"/>
  <c r="F295" i="13"/>
  <c r="G295" i="13" s="1"/>
  <c r="P98" i="13" s="1"/>
  <c r="H294" i="13"/>
  <c r="F294" i="13"/>
  <c r="G294" i="13" s="1"/>
  <c r="P97" i="13" s="1"/>
  <c r="H293" i="13"/>
  <c r="X96" i="13" s="1"/>
  <c r="G293" i="13"/>
  <c r="P96" i="13" s="1"/>
  <c r="F293" i="13"/>
  <c r="H292" i="13"/>
  <c r="F292" i="13"/>
  <c r="G292" i="13" s="1"/>
  <c r="P95" i="13" s="1"/>
  <c r="H291" i="13"/>
  <c r="X94" i="13" s="1"/>
  <c r="F291" i="13"/>
  <c r="G291" i="13" s="1"/>
  <c r="H290" i="13"/>
  <c r="F290" i="13"/>
  <c r="G290" i="13" s="1"/>
  <c r="P93" i="13" s="1"/>
  <c r="H289" i="13"/>
  <c r="F289" i="13"/>
  <c r="G289" i="13" s="1"/>
  <c r="P92" i="13" s="1"/>
  <c r="H288" i="13"/>
  <c r="F288" i="13"/>
  <c r="G288" i="13" s="1"/>
  <c r="P91" i="13" s="1"/>
  <c r="H287" i="13"/>
  <c r="F287" i="13"/>
  <c r="G287" i="13" s="1"/>
  <c r="O101" i="13" s="1"/>
  <c r="H286" i="13"/>
  <c r="F286" i="13"/>
  <c r="G286" i="13" s="1"/>
  <c r="O100" i="13" s="1"/>
  <c r="H285" i="13"/>
  <c r="F285" i="13"/>
  <c r="G285" i="13" s="1"/>
  <c r="O99" i="13" s="1"/>
  <c r="H284" i="13"/>
  <c r="F284" i="13"/>
  <c r="G284" i="13" s="1"/>
  <c r="O98" i="13" s="1"/>
  <c r="H283" i="13"/>
  <c r="W97" i="13" s="1"/>
  <c r="F283" i="13"/>
  <c r="G283" i="13" s="1"/>
  <c r="O97" i="13" s="1"/>
  <c r="H282" i="13"/>
  <c r="W96" i="13" s="1"/>
  <c r="F282" i="13"/>
  <c r="G282" i="13" s="1"/>
  <c r="O96" i="13" s="1"/>
  <c r="H281" i="13"/>
  <c r="F281" i="13"/>
  <c r="G281" i="13" s="1"/>
  <c r="O95" i="13" s="1"/>
  <c r="H280" i="13"/>
  <c r="W94" i="13" s="1"/>
  <c r="F280" i="13"/>
  <c r="G280" i="13" s="1"/>
  <c r="O94" i="13" s="1"/>
  <c r="H279" i="13"/>
  <c r="F279" i="13"/>
  <c r="G279" i="13" s="1"/>
  <c r="O93" i="13" s="1"/>
  <c r="H278" i="13"/>
  <c r="F278" i="13"/>
  <c r="G278" i="13" s="1"/>
  <c r="O92" i="13" s="1"/>
  <c r="H277" i="13"/>
  <c r="W91" i="13" s="1"/>
  <c r="F277" i="13"/>
  <c r="G277" i="13" s="1"/>
  <c r="O91" i="13" s="1"/>
  <c r="H276" i="13"/>
  <c r="V101" i="13" s="1"/>
  <c r="F276" i="13"/>
  <c r="G276" i="13" s="1"/>
  <c r="N101" i="13" s="1"/>
  <c r="H275" i="13"/>
  <c r="F275" i="13"/>
  <c r="G275" i="13" s="1"/>
  <c r="H274" i="13"/>
  <c r="F274" i="13"/>
  <c r="G274" i="13" s="1"/>
  <c r="N99" i="13" s="1"/>
  <c r="H273" i="13"/>
  <c r="F273" i="13"/>
  <c r="G273" i="13" s="1"/>
  <c r="N98" i="13" s="1"/>
  <c r="H272" i="13"/>
  <c r="F272" i="13"/>
  <c r="G272" i="13" s="1"/>
  <c r="N97" i="13" s="1"/>
  <c r="H271" i="13"/>
  <c r="V96" i="13" s="1"/>
  <c r="F271" i="13"/>
  <c r="G271" i="13" s="1"/>
  <c r="N96" i="13" s="1"/>
  <c r="H270" i="13"/>
  <c r="V95" i="13" s="1"/>
  <c r="G270" i="13"/>
  <c r="N95" i="13" s="1"/>
  <c r="F270" i="13"/>
  <c r="H269" i="13"/>
  <c r="V94" i="13" s="1"/>
  <c r="F269" i="13"/>
  <c r="G269" i="13" s="1"/>
  <c r="N94" i="13" s="1"/>
  <c r="H268" i="13"/>
  <c r="F268" i="13"/>
  <c r="G268" i="13" s="1"/>
  <c r="N93" i="13" s="1"/>
  <c r="H267" i="13"/>
  <c r="V92" i="13" s="1"/>
  <c r="F267" i="13"/>
  <c r="G267" i="13" s="1"/>
  <c r="N92" i="13" s="1"/>
  <c r="H266" i="13"/>
  <c r="V91" i="13" s="1"/>
  <c r="F266" i="13"/>
  <c r="G266" i="13" s="1"/>
  <c r="N91" i="13" s="1"/>
  <c r="H265" i="13"/>
  <c r="F265" i="13"/>
  <c r="G265" i="13" s="1"/>
  <c r="P90" i="13" s="1"/>
  <c r="H264" i="13"/>
  <c r="F264" i="13"/>
  <c r="G264" i="13" s="1"/>
  <c r="H263" i="13"/>
  <c r="F263" i="13"/>
  <c r="G263" i="13" s="1"/>
  <c r="P88" i="13" s="1"/>
  <c r="H262" i="13"/>
  <c r="X87" i="13" s="1"/>
  <c r="F262" i="13"/>
  <c r="G262" i="13" s="1"/>
  <c r="H261" i="13"/>
  <c r="X86" i="13" s="1"/>
  <c r="F261" i="13"/>
  <c r="G261" i="13" s="1"/>
  <c r="P86" i="13" s="1"/>
  <c r="H260" i="13"/>
  <c r="X85" i="13" s="1"/>
  <c r="F260" i="13"/>
  <c r="G260" i="13" s="1"/>
  <c r="P85" i="13" s="1"/>
  <c r="H259" i="13"/>
  <c r="F259" i="13"/>
  <c r="G259" i="13" s="1"/>
  <c r="P84" i="13" s="1"/>
  <c r="H258" i="13"/>
  <c r="X83" i="13" s="1"/>
  <c r="G258" i="13"/>
  <c r="P83" i="13" s="1"/>
  <c r="F258" i="13"/>
  <c r="H257" i="13"/>
  <c r="F257" i="13"/>
  <c r="G257" i="13" s="1"/>
  <c r="P82" i="13" s="1"/>
  <c r="H256" i="13"/>
  <c r="F256" i="13"/>
  <c r="G256" i="13" s="1"/>
  <c r="P81" i="13" s="1"/>
  <c r="H255" i="13"/>
  <c r="X80" i="13" s="1"/>
  <c r="G255" i="13"/>
  <c r="P80" i="13" s="1"/>
  <c r="F255" i="13"/>
  <c r="H254" i="13"/>
  <c r="W90" i="13" s="1"/>
  <c r="F254" i="13"/>
  <c r="G254" i="13" s="1"/>
  <c r="O90" i="13" s="1"/>
  <c r="H253" i="13"/>
  <c r="F253" i="13"/>
  <c r="G253" i="13" s="1"/>
  <c r="O89" i="13" s="1"/>
  <c r="H252" i="13"/>
  <c r="F252" i="13"/>
  <c r="G252" i="13" s="1"/>
  <c r="O88" i="13" s="1"/>
  <c r="H251" i="13"/>
  <c r="W87" i="13" s="1"/>
  <c r="F251" i="13"/>
  <c r="G251" i="13" s="1"/>
  <c r="O87" i="13" s="1"/>
  <c r="H250" i="13"/>
  <c r="W86" i="13" s="1"/>
  <c r="F250" i="13"/>
  <c r="G250" i="13" s="1"/>
  <c r="O86" i="13" s="1"/>
  <c r="H249" i="13"/>
  <c r="F249" i="13"/>
  <c r="G249" i="13" s="1"/>
  <c r="O85" i="13" s="1"/>
  <c r="H248" i="13"/>
  <c r="W84" i="13" s="1"/>
  <c r="F248" i="13"/>
  <c r="G248" i="13" s="1"/>
  <c r="H247" i="13"/>
  <c r="F247" i="13"/>
  <c r="G247" i="13" s="1"/>
  <c r="H246" i="13"/>
  <c r="W82" i="13" s="1"/>
  <c r="F246" i="13"/>
  <c r="G246" i="13" s="1"/>
  <c r="O82" i="13" s="1"/>
  <c r="H245" i="13"/>
  <c r="F245" i="13"/>
  <c r="G245" i="13" s="1"/>
  <c r="O81" i="13" s="1"/>
  <c r="H244" i="13"/>
  <c r="W80" i="13" s="1"/>
  <c r="F244" i="13"/>
  <c r="G244" i="13" s="1"/>
  <c r="H243" i="13"/>
  <c r="V90" i="13" s="1"/>
  <c r="F243" i="13"/>
  <c r="G243" i="13" s="1"/>
  <c r="N90" i="13" s="1"/>
  <c r="H242" i="13"/>
  <c r="V89" i="13" s="1"/>
  <c r="F242" i="13"/>
  <c r="G242" i="13" s="1"/>
  <c r="N89" i="13" s="1"/>
  <c r="H241" i="13"/>
  <c r="V88" i="13" s="1"/>
  <c r="F241" i="13"/>
  <c r="G241" i="13" s="1"/>
  <c r="N88" i="13" s="1"/>
  <c r="H240" i="13"/>
  <c r="V87" i="13" s="1"/>
  <c r="F240" i="13"/>
  <c r="G240" i="13" s="1"/>
  <c r="N87" i="13" s="1"/>
  <c r="H239" i="13"/>
  <c r="V86" i="13" s="1"/>
  <c r="F239" i="13"/>
  <c r="G239" i="13" s="1"/>
  <c r="N86" i="13" s="1"/>
  <c r="Q86" i="13" s="1"/>
  <c r="H238" i="13"/>
  <c r="V85" i="13" s="1"/>
  <c r="G238" i="13"/>
  <c r="N85" i="13" s="1"/>
  <c r="F238" i="13"/>
  <c r="H237" i="13"/>
  <c r="V84" i="13" s="1"/>
  <c r="F237" i="13"/>
  <c r="G237" i="13" s="1"/>
  <c r="H236" i="13"/>
  <c r="F236" i="13"/>
  <c r="G236" i="13" s="1"/>
  <c r="N83" i="13" s="1"/>
  <c r="H235" i="13"/>
  <c r="V82" i="13" s="1"/>
  <c r="F235" i="13"/>
  <c r="G235" i="13" s="1"/>
  <c r="N82" i="13" s="1"/>
  <c r="Q82" i="13" s="1"/>
  <c r="H234" i="13"/>
  <c r="V81" i="13" s="1"/>
  <c r="F234" i="13"/>
  <c r="G234" i="13" s="1"/>
  <c r="N81" i="13" s="1"/>
  <c r="H233" i="13"/>
  <c r="V80" i="13" s="1"/>
  <c r="F233" i="13"/>
  <c r="G233" i="13" s="1"/>
  <c r="N80" i="13" s="1"/>
  <c r="H232" i="13"/>
  <c r="F232" i="13"/>
  <c r="G232" i="13" s="1"/>
  <c r="P79" i="13" s="1"/>
  <c r="H231" i="13"/>
  <c r="F231" i="13"/>
  <c r="G231" i="13" s="1"/>
  <c r="P78" i="13" s="1"/>
  <c r="H230" i="13"/>
  <c r="F230" i="13"/>
  <c r="G230" i="13" s="1"/>
  <c r="P77" i="13" s="1"/>
  <c r="H229" i="13"/>
  <c r="F229" i="13"/>
  <c r="G229" i="13" s="1"/>
  <c r="P76" i="13" s="1"/>
  <c r="H228" i="13"/>
  <c r="X75" i="13" s="1"/>
  <c r="F228" i="13"/>
  <c r="G228" i="13" s="1"/>
  <c r="H227" i="13"/>
  <c r="F227" i="13"/>
  <c r="G227" i="13" s="1"/>
  <c r="P74" i="13" s="1"/>
  <c r="H226" i="13"/>
  <c r="F226" i="13"/>
  <c r="G226" i="13" s="1"/>
  <c r="P73" i="13" s="1"/>
  <c r="H225" i="13"/>
  <c r="F225" i="13"/>
  <c r="G225" i="13" s="1"/>
  <c r="P72" i="13" s="1"/>
  <c r="H224" i="13"/>
  <c r="F224" i="13"/>
  <c r="G224" i="13" s="1"/>
  <c r="H223" i="13"/>
  <c r="F223" i="13"/>
  <c r="G223" i="13" s="1"/>
  <c r="P70" i="13" s="1"/>
  <c r="H222" i="13"/>
  <c r="X69" i="13" s="1"/>
  <c r="G222" i="13"/>
  <c r="P69" i="13" s="1"/>
  <c r="F222" i="13"/>
  <c r="H221" i="13"/>
  <c r="F221" i="13"/>
  <c r="G221" i="13" s="1"/>
  <c r="O79" i="13" s="1"/>
  <c r="H220" i="13"/>
  <c r="F220" i="13"/>
  <c r="G220" i="13" s="1"/>
  <c r="O78" i="13" s="1"/>
  <c r="H219" i="13"/>
  <c r="F219" i="13"/>
  <c r="G219" i="13" s="1"/>
  <c r="O77" i="13" s="1"/>
  <c r="Q77" i="13" s="1"/>
  <c r="H218" i="13"/>
  <c r="W76" i="13" s="1"/>
  <c r="F218" i="13"/>
  <c r="G218" i="13" s="1"/>
  <c r="O76" i="13" s="1"/>
  <c r="H217" i="13"/>
  <c r="W75" i="13" s="1"/>
  <c r="F217" i="13"/>
  <c r="G217" i="13" s="1"/>
  <c r="O75" i="13" s="1"/>
  <c r="H216" i="13"/>
  <c r="W74" i="13" s="1"/>
  <c r="F216" i="13"/>
  <c r="G216" i="13" s="1"/>
  <c r="H215" i="13"/>
  <c r="F215" i="13"/>
  <c r="G215" i="13" s="1"/>
  <c r="O73" i="13" s="1"/>
  <c r="H214" i="13"/>
  <c r="F214" i="13"/>
  <c r="G214" i="13" s="1"/>
  <c r="O72" i="13" s="1"/>
  <c r="H213" i="13"/>
  <c r="W71" i="13" s="1"/>
  <c r="F213" i="13"/>
  <c r="G213" i="13" s="1"/>
  <c r="O71" i="13" s="1"/>
  <c r="Q71" i="13" s="1"/>
  <c r="H212" i="13"/>
  <c r="W70" i="13" s="1"/>
  <c r="F212" i="13"/>
  <c r="G212" i="13" s="1"/>
  <c r="O70" i="13" s="1"/>
  <c r="H211" i="13"/>
  <c r="F211" i="13"/>
  <c r="G211" i="13" s="1"/>
  <c r="H210" i="13"/>
  <c r="V79" i="13" s="1"/>
  <c r="F210" i="13"/>
  <c r="G210" i="13" s="1"/>
  <c r="N79" i="13" s="1"/>
  <c r="H209" i="13"/>
  <c r="F209" i="13"/>
  <c r="G209" i="13" s="1"/>
  <c r="N78" i="13" s="1"/>
  <c r="H208" i="13"/>
  <c r="F208" i="13"/>
  <c r="G208" i="13" s="1"/>
  <c r="N77" i="13" s="1"/>
  <c r="H207" i="13"/>
  <c r="V76" i="13" s="1"/>
  <c r="F207" i="13"/>
  <c r="G207" i="13" s="1"/>
  <c r="N76" i="13" s="1"/>
  <c r="H206" i="13"/>
  <c r="V75" i="13" s="1"/>
  <c r="G206" i="13"/>
  <c r="N75" i="13" s="1"/>
  <c r="F206" i="13"/>
  <c r="H205" i="13"/>
  <c r="F205" i="13"/>
  <c r="G205" i="13" s="1"/>
  <c r="N74" i="13" s="1"/>
  <c r="H204" i="13"/>
  <c r="F204" i="13"/>
  <c r="G204" i="13" s="1"/>
  <c r="N73" i="13" s="1"/>
  <c r="H203" i="13"/>
  <c r="F203" i="13"/>
  <c r="G203" i="13" s="1"/>
  <c r="N72" i="13" s="1"/>
  <c r="H202" i="13"/>
  <c r="V71" i="13" s="1"/>
  <c r="F202" i="13"/>
  <c r="G202" i="13" s="1"/>
  <c r="N71" i="13" s="1"/>
  <c r="H201" i="13"/>
  <c r="F201" i="13"/>
  <c r="G201" i="13" s="1"/>
  <c r="N70" i="13" s="1"/>
  <c r="H200" i="13"/>
  <c r="F200" i="13"/>
  <c r="G200" i="13" s="1"/>
  <c r="N69" i="13" s="1"/>
  <c r="H199" i="13"/>
  <c r="G199" i="13"/>
  <c r="P68" i="13" s="1"/>
  <c r="F199" i="13"/>
  <c r="H198" i="13"/>
  <c r="F198" i="13"/>
  <c r="G198" i="13" s="1"/>
  <c r="P67" i="13" s="1"/>
  <c r="H197" i="13"/>
  <c r="X66" i="13" s="1"/>
  <c r="F197" i="13"/>
  <c r="G197" i="13" s="1"/>
  <c r="P66" i="13" s="1"/>
  <c r="H196" i="13"/>
  <c r="F196" i="13"/>
  <c r="G196" i="13" s="1"/>
  <c r="P65" i="13" s="1"/>
  <c r="H195" i="13"/>
  <c r="F195" i="13"/>
  <c r="G195" i="13" s="1"/>
  <c r="P64" i="13" s="1"/>
  <c r="H194" i="13"/>
  <c r="F194" i="13"/>
  <c r="G194" i="13" s="1"/>
  <c r="P63" i="13" s="1"/>
  <c r="H193" i="13"/>
  <c r="X62" i="13" s="1"/>
  <c r="F193" i="13"/>
  <c r="G193" i="13" s="1"/>
  <c r="P62" i="13" s="1"/>
  <c r="H192" i="13"/>
  <c r="F192" i="13"/>
  <c r="G192" i="13" s="1"/>
  <c r="H191" i="13"/>
  <c r="X60" i="13" s="1"/>
  <c r="F191" i="13"/>
  <c r="G191" i="13" s="1"/>
  <c r="P60" i="13" s="1"/>
  <c r="H190" i="13"/>
  <c r="F190" i="13"/>
  <c r="G190" i="13" s="1"/>
  <c r="P59" i="13" s="1"/>
  <c r="H189" i="13"/>
  <c r="F189" i="13"/>
  <c r="G189" i="13" s="1"/>
  <c r="P58" i="13" s="1"/>
  <c r="H188" i="13"/>
  <c r="F188" i="13"/>
  <c r="G188" i="13" s="1"/>
  <c r="O68" i="13" s="1"/>
  <c r="H187" i="13"/>
  <c r="F187" i="13"/>
  <c r="G187" i="13" s="1"/>
  <c r="O67" i="13" s="1"/>
  <c r="H186" i="13"/>
  <c r="W66" i="13" s="1"/>
  <c r="F186" i="13"/>
  <c r="G186" i="13" s="1"/>
  <c r="O66" i="13" s="1"/>
  <c r="H185" i="13"/>
  <c r="F185" i="13"/>
  <c r="G185" i="13" s="1"/>
  <c r="O65" i="13" s="1"/>
  <c r="H184" i="13"/>
  <c r="F184" i="13"/>
  <c r="G184" i="13" s="1"/>
  <c r="H183" i="13"/>
  <c r="W63" i="13" s="1"/>
  <c r="F183" i="13"/>
  <c r="G183" i="13" s="1"/>
  <c r="O63" i="13" s="1"/>
  <c r="H182" i="13"/>
  <c r="F182" i="13"/>
  <c r="G182" i="13" s="1"/>
  <c r="O62" i="13" s="1"/>
  <c r="H181" i="13"/>
  <c r="F181" i="13"/>
  <c r="G181" i="13" s="1"/>
  <c r="O61" i="13" s="1"/>
  <c r="H180" i="13"/>
  <c r="W60" i="13" s="1"/>
  <c r="F180" i="13"/>
  <c r="G180" i="13" s="1"/>
  <c r="O60" i="13" s="1"/>
  <c r="H179" i="13"/>
  <c r="F179" i="13"/>
  <c r="G179" i="13" s="1"/>
  <c r="H178" i="13"/>
  <c r="W58" i="13" s="1"/>
  <c r="F178" i="13"/>
  <c r="G178" i="13" s="1"/>
  <c r="H177" i="13"/>
  <c r="F177" i="13"/>
  <c r="G177" i="13" s="1"/>
  <c r="N68" i="13" s="1"/>
  <c r="H176" i="13"/>
  <c r="F176" i="13"/>
  <c r="G176" i="13" s="1"/>
  <c r="H175" i="13"/>
  <c r="V66" i="13" s="1"/>
  <c r="F175" i="13"/>
  <c r="G175" i="13" s="1"/>
  <c r="N66" i="13" s="1"/>
  <c r="Q66" i="13" s="1"/>
  <c r="H174" i="13"/>
  <c r="V65" i="13" s="1"/>
  <c r="G174" i="13"/>
  <c r="N65" i="13" s="1"/>
  <c r="F174" i="13"/>
  <c r="H173" i="13"/>
  <c r="F173" i="13"/>
  <c r="G173" i="13" s="1"/>
  <c r="H172" i="13"/>
  <c r="V63" i="13" s="1"/>
  <c r="F172" i="13"/>
  <c r="G172" i="13" s="1"/>
  <c r="N63" i="13" s="1"/>
  <c r="H171" i="13"/>
  <c r="F171" i="13"/>
  <c r="G171" i="13" s="1"/>
  <c r="N62" i="13" s="1"/>
  <c r="Q62" i="13" s="1"/>
  <c r="H170" i="13"/>
  <c r="V61" i="13" s="1"/>
  <c r="F170" i="13"/>
  <c r="G170" i="13" s="1"/>
  <c r="H169" i="13"/>
  <c r="V60" i="13" s="1"/>
  <c r="F169" i="13"/>
  <c r="G169" i="13" s="1"/>
  <c r="N60" i="13" s="1"/>
  <c r="H168" i="13"/>
  <c r="V59" i="13" s="1"/>
  <c r="F168" i="13"/>
  <c r="G168" i="13" s="1"/>
  <c r="H167" i="13"/>
  <c r="F167" i="13"/>
  <c r="G167" i="13" s="1"/>
  <c r="N58" i="13" s="1"/>
  <c r="H166" i="13"/>
  <c r="F166" i="13"/>
  <c r="G166" i="13" s="1"/>
  <c r="H165" i="13"/>
  <c r="G165" i="13"/>
  <c r="P56" i="13" s="1"/>
  <c r="F165" i="13"/>
  <c r="H164" i="13"/>
  <c r="X55" i="13" s="1"/>
  <c r="F164" i="13"/>
  <c r="G164" i="13" s="1"/>
  <c r="P55" i="13" s="1"/>
  <c r="H163" i="13"/>
  <c r="X54" i="13" s="1"/>
  <c r="F163" i="13"/>
  <c r="G163" i="13" s="1"/>
  <c r="H162" i="13"/>
  <c r="F162" i="13"/>
  <c r="G162" i="13" s="1"/>
  <c r="P53" i="13" s="1"/>
  <c r="H161" i="13"/>
  <c r="X52" i="13" s="1"/>
  <c r="G161" i="13"/>
  <c r="F161" i="13"/>
  <c r="H160" i="13"/>
  <c r="X51" i="13" s="1"/>
  <c r="F160" i="13"/>
  <c r="G160" i="13" s="1"/>
  <c r="P51" i="13" s="1"/>
  <c r="H159" i="13"/>
  <c r="F159" i="13"/>
  <c r="G159" i="13" s="1"/>
  <c r="H158" i="13"/>
  <c r="X49" i="13" s="1"/>
  <c r="G158" i="13"/>
  <c r="P49" i="13" s="1"/>
  <c r="F158" i="13"/>
  <c r="H157" i="13"/>
  <c r="X48" i="13" s="1"/>
  <c r="F157" i="13"/>
  <c r="G157" i="13" s="1"/>
  <c r="P48" i="13" s="1"/>
  <c r="H156" i="13"/>
  <c r="F156" i="13"/>
  <c r="G156" i="13" s="1"/>
  <c r="P47" i="13" s="1"/>
  <c r="H155" i="13"/>
  <c r="W57" i="13" s="1"/>
  <c r="F155" i="13"/>
  <c r="G155" i="13" s="1"/>
  <c r="O57" i="13" s="1"/>
  <c r="Q57" i="13" s="1"/>
  <c r="H154" i="13"/>
  <c r="W56" i="13" s="1"/>
  <c r="F154" i="13"/>
  <c r="G154" i="13" s="1"/>
  <c r="O56" i="13" s="1"/>
  <c r="H153" i="13"/>
  <c r="W55" i="13" s="1"/>
  <c r="F153" i="13"/>
  <c r="G153" i="13" s="1"/>
  <c r="O55" i="13" s="1"/>
  <c r="H152" i="13"/>
  <c r="W54" i="13" s="1"/>
  <c r="F152" i="13"/>
  <c r="G152" i="13" s="1"/>
  <c r="H151" i="13"/>
  <c r="F151" i="13"/>
  <c r="G151" i="13" s="1"/>
  <c r="O53" i="13" s="1"/>
  <c r="H150" i="13"/>
  <c r="F150" i="13"/>
  <c r="G150" i="13" s="1"/>
  <c r="H149" i="13"/>
  <c r="G149" i="13"/>
  <c r="O51" i="13" s="1"/>
  <c r="F149" i="13"/>
  <c r="H148" i="13"/>
  <c r="F148" i="13"/>
  <c r="G148" i="13" s="1"/>
  <c r="O50" i="13" s="1"/>
  <c r="H147" i="13"/>
  <c r="W49" i="13" s="1"/>
  <c r="F147" i="13"/>
  <c r="G147" i="13" s="1"/>
  <c r="H146" i="13"/>
  <c r="F146" i="13"/>
  <c r="G146" i="13" s="1"/>
  <c r="O48" i="13" s="1"/>
  <c r="H145" i="13"/>
  <c r="W47" i="13" s="1"/>
  <c r="G145" i="13"/>
  <c r="F145" i="13"/>
  <c r="H144" i="13"/>
  <c r="V57" i="13" s="1"/>
  <c r="F144" i="13"/>
  <c r="G144" i="13" s="1"/>
  <c r="H143" i="13"/>
  <c r="F143" i="13"/>
  <c r="G143" i="13" s="1"/>
  <c r="N56" i="13" s="1"/>
  <c r="H142" i="13"/>
  <c r="V55" i="13" s="1"/>
  <c r="G142" i="13"/>
  <c r="N55" i="13" s="1"/>
  <c r="F142" i="13"/>
  <c r="H141" i="13"/>
  <c r="V54" i="13" s="1"/>
  <c r="F141" i="13"/>
  <c r="G141" i="13" s="1"/>
  <c r="N54" i="13" s="1"/>
  <c r="H140" i="13"/>
  <c r="F140" i="13"/>
  <c r="G140" i="13" s="1"/>
  <c r="N53" i="13" s="1"/>
  <c r="H139" i="13"/>
  <c r="F139" i="13"/>
  <c r="G139" i="13" s="1"/>
  <c r="N52" i="13" s="1"/>
  <c r="H138" i="13"/>
  <c r="V51" i="13" s="1"/>
  <c r="F138" i="13"/>
  <c r="G138" i="13" s="1"/>
  <c r="N51" i="13" s="1"/>
  <c r="H137" i="13"/>
  <c r="F137" i="13"/>
  <c r="G137" i="13" s="1"/>
  <c r="N50" i="13" s="1"/>
  <c r="H136" i="13"/>
  <c r="F136" i="13"/>
  <c r="G136" i="13" s="1"/>
  <c r="H135" i="13"/>
  <c r="F135" i="13"/>
  <c r="G135" i="13" s="1"/>
  <c r="N48" i="13" s="1"/>
  <c r="H134" i="13"/>
  <c r="F134" i="13"/>
  <c r="G134" i="13" s="1"/>
  <c r="N47" i="13" s="1"/>
  <c r="H133" i="13"/>
  <c r="X46" i="13" s="1"/>
  <c r="F133" i="13"/>
  <c r="G133" i="13" s="1"/>
  <c r="P46" i="13" s="1"/>
  <c r="H132" i="13"/>
  <c r="F132" i="13"/>
  <c r="G132" i="13" s="1"/>
  <c r="P45" i="13" s="1"/>
  <c r="H131" i="13"/>
  <c r="X44" i="13" s="1"/>
  <c r="F131" i="13"/>
  <c r="G131" i="13" s="1"/>
  <c r="H130" i="13"/>
  <c r="X43" i="13" s="1"/>
  <c r="F130" i="13"/>
  <c r="G130" i="13" s="1"/>
  <c r="P43" i="13" s="1"/>
  <c r="H129" i="13"/>
  <c r="F129" i="13"/>
  <c r="G129" i="13" s="1"/>
  <c r="P42" i="13" s="1"/>
  <c r="H128" i="13"/>
  <c r="F128" i="13"/>
  <c r="G128" i="13" s="1"/>
  <c r="H127" i="13"/>
  <c r="F127" i="13"/>
  <c r="G127" i="13" s="1"/>
  <c r="P40" i="13" s="1"/>
  <c r="H126" i="13"/>
  <c r="X39" i="13" s="1"/>
  <c r="F126" i="13"/>
  <c r="G126" i="13" s="1"/>
  <c r="P39" i="13" s="1"/>
  <c r="H125" i="13"/>
  <c r="F125" i="13"/>
  <c r="G125" i="13" s="1"/>
  <c r="P38" i="13" s="1"/>
  <c r="H124" i="13"/>
  <c r="F124" i="13"/>
  <c r="G124" i="13" s="1"/>
  <c r="P37" i="13" s="1"/>
  <c r="H123" i="13"/>
  <c r="F123" i="13"/>
  <c r="G123" i="13" s="1"/>
  <c r="P36" i="13" s="1"/>
  <c r="H122" i="13"/>
  <c r="W46" i="13" s="1"/>
  <c r="F122" i="13"/>
  <c r="G122" i="13" s="1"/>
  <c r="O46" i="13" s="1"/>
  <c r="H121" i="13"/>
  <c r="W45" i="13" s="1"/>
  <c r="Y45" i="13" s="1"/>
  <c r="F121" i="13"/>
  <c r="G121" i="13" s="1"/>
  <c r="O45" i="13" s="1"/>
  <c r="H120" i="13"/>
  <c r="W44" i="13" s="1"/>
  <c r="F120" i="13"/>
  <c r="G120" i="13" s="1"/>
  <c r="H119" i="13"/>
  <c r="F119" i="13"/>
  <c r="G119" i="13" s="1"/>
  <c r="O43" i="13" s="1"/>
  <c r="H118" i="13"/>
  <c r="F118" i="13"/>
  <c r="G118" i="13" s="1"/>
  <c r="O42" i="13" s="1"/>
  <c r="H117" i="13"/>
  <c r="G117" i="13"/>
  <c r="O41" i="13" s="1"/>
  <c r="F117" i="13"/>
  <c r="H116" i="13"/>
  <c r="W40" i="13" s="1"/>
  <c r="F116" i="13"/>
  <c r="G116" i="13" s="1"/>
  <c r="O40" i="13" s="1"/>
  <c r="H115" i="13"/>
  <c r="W39" i="13" s="1"/>
  <c r="F115" i="13"/>
  <c r="G115" i="13" s="1"/>
  <c r="H114" i="13"/>
  <c r="F114" i="13"/>
  <c r="G114" i="13" s="1"/>
  <c r="O38" i="13" s="1"/>
  <c r="H113" i="13"/>
  <c r="G113" i="13"/>
  <c r="O37" i="13" s="1"/>
  <c r="F113" i="13"/>
  <c r="W112" i="13"/>
  <c r="H112" i="13"/>
  <c r="F112" i="13"/>
  <c r="G112" i="13" s="1"/>
  <c r="O36" i="13" s="1"/>
  <c r="H111" i="13"/>
  <c r="V46" i="13" s="1"/>
  <c r="G111" i="13"/>
  <c r="N46" i="13" s="1"/>
  <c r="F111" i="13"/>
  <c r="X110" i="13"/>
  <c r="V110" i="13"/>
  <c r="H110" i="13"/>
  <c r="F110" i="13"/>
  <c r="G110" i="13" s="1"/>
  <c r="W109" i="13"/>
  <c r="P109" i="13"/>
  <c r="H109" i="13"/>
  <c r="F109" i="13"/>
  <c r="G109" i="13" s="1"/>
  <c r="N44" i="13" s="1"/>
  <c r="X108" i="13"/>
  <c r="W108" i="13"/>
  <c r="H108" i="13"/>
  <c r="V43" i="13" s="1"/>
  <c r="F108" i="13"/>
  <c r="G108" i="13" s="1"/>
  <c r="P107" i="13"/>
  <c r="H107" i="13"/>
  <c r="V42" i="13" s="1"/>
  <c r="F107" i="13"/>
  <c r="G107" i="13" s="1"/>
  <c r="N42" i="13" s="1"/>
  <c r="Q42" i="13" s="1"/>
  <c r="N106" i="13"/>
  <c r="Q106" i="13" s="1"/>
  <c r="H106" i="13"/>
  <c r="V41" i="13" s="1"/>
  <c r="F106" i="13"/>
  <c r="G106" i="13" s="1"/>
  <c r="N41" i="13" s="1"/>
  <c r="W105" i="13"/>
  <c r="H105" i="13"/>
  <c r="V40" i="13" s="1"/>
  <c r="G105" i="13"/>
  <c r="N40" i="13" s="1"/>
  <c r="F105" i="13"/>
  <c r="X104" i="13"/>
  <c r="V104" i="13"/>
  <c r="P104" i="13"/>
  <c r="H104" i="13"/>
  <c r="F104" i="13"/>
  <c r="G104" i="13" s="1"/>
  <c r="N39" i="13" s="1"/>
  <c r="W103" i="13"/>
  <c r="O103" i="13"/>
  <c r="H103" i="13"/>
  <c r="V38" i="13" s="1"/>
  <c r="F103" i="13"/>
  <c r="G103" i="13" s="1"/>
  <c r="N38" i="13" s="1"/>
  <c r="Q38" i="13" s="1"/>
  <c r="X102" i="13"/>
  <c r="Y102" i="13" s="1"/>
  <c r="H102" i="13"/>
  <c r="F102" i="13"/>
  <c r="G102" i="13" s="1"/>
  <c r="N37" i="13" s="1"/>
  <c r="W101" i="13"/>
  <c r="H101" i="13"/>
  <c r="V36" i="13" s="1"/>
  <c r="G101" i="13"/>
  <c r="N36" i="13" s="1"/>
  <c r="F101" i="13"/>
  <c r="X100" i="13"/>
  <c r="W100" i="13"/>
  <c r="V100" i="13"/>
  <c r="N100" i="13"/>
  <c r="H100" i="13"/>
  <c r="X35" i="13" s="1"/>
  <c r="F100" i="13"/>
  <c r="G100" i="13" s="1"/>
  <c r="P35" i="13" s="1"/>
  <c r="W99" i="13"/>
  <c r="V99" i="13"/>
  <c r="H99" i="13"/>
  <c r="F99" i="13"/>
  <c r="G99" i="13" s="1"/>
  <c r="P34" i="13" s="1"/>
  <c r="X98" i="13"/>
  <c r="W98" i="13"/>
  <c r="V98" i="13"/>
  <c r="H98" i="13"/>
  <c r="F98" i="13"/>
  <c r="G98" i="13" s="1"/>
  <c r="P33" i="13" s="1"/>
  <c r="X97" i="13"/>
  <c r="V97" i="13"/>
  <c r="H97" i="13"/>
  <c r="F97" i="13"/>
  <c r="G97" i="13" s="1"/>
  <c r="P32" i="13" s="1"/>
  <c r="H96" i="13"/>
  <c r="F96" i="13"/>
  <c r="G96" i="13" s="1"/>
  <c r="X95" i="13"/>
  <c r="W95" i="13"/>
  <c r="H95" i="13"/>
  <c r="F95" i="13"/>
  <c r="G95" i="13" s="1"/>
  <c r="P30" i="13" s="1"/>
  <c r="P94" i="13"/>
  <c r="H94" i="13"/>
  <c r="X29" i="13" s="1"/>
  <c r="F94" i="13"/>
  <c r="G94" i="13" s="1"/>
  <c r="P29" i="13" s="1"/>
  <c r="X93" i="13"/>
  <c r="W93" i="13"/>
  <c r="V93" i="13"/>
  <c r="H93" i="13"/>
  <c r="X28" i="13" s="1"/>
  <c r="F93" i="13"/>
  <c r="G93" i="13" s="1"/>
  <c r="P28" i="13" s="1"/>
  <c r="X92" i="13"/>
  <c r="W92" i="13"/>
  <c r="H92" i="13"/>
  <c r="F92" i="13"/>
  <c r="G92" i="13" s="1"/>
  <c r="P27" i="13" s="1"/>
  <c r="X91" i="13"/>
  <c r="H91" i="13"/>
  <c r="X26" i="13" s="1"/>
  <c r="F91" i="13"/>
  <c r="G91" i="13" s="1"/>
  <c r="P26" i="13" s="1"/>
  <c r="Y90" i="13"/>
  <c r="X90" i="13"/>
  <c r="H90" i="13"/>
  <c r="X25" i="13" s="1"/>
  <c r="F90" i="13"/>
  <c r="G90" i="13" s="1"/>
  <c r="P25" i="13" s="1"/>
  <c r="X89" i="13"/>
  <c r="W89" i="13"/>
  <c r="P89" i="13"/>
  <c r="H89" i="13"/>
  <c r="F89" i="13"/>
  <c r="G89" i="13" s="1"/>
  <c r="O35" i="13" s="1"/>
  <c r="X88" i="13"/>
  <c r="W88" i="13"/>
  <c r="H88" i="13"/>
  <c r="F88" i="13"/>
  <c r="G88" i="13" s="1"/>
  <c r="O34" i="13" s="1"/>
  <c r="P87" i="13"/>
  <c r="H87" i="13"/>
  <c r="F87" i="13"/>
  <c r="G87" i="13" s="1"/>
  <c r="O33" i="13" s="1"/>
  <c r="H86" i="13"/>
  <c r="F86" i="13"/>
  <c r="G86" i="13" s="1"/>
  <c r="O32" i="13" s="1"/>
  <c r="W85" i="13"/>
  <c r="H85" i="13"/>
  <c r="W31" i="13" s="1"/>
  <c r="F85" i="13"/>
  <c r="G85" i="13" s="1"/>
  <c r="O31" i="13" s="1"/>
  <c r="X84" i="13"/>
  <c r="O84" i="13"/>
  <c r="N84" i="13"/>
  <c r="H84" i="13"/>
  <c r="F84" i="13"/>
  <c r="G84" i="13" s="1"/>
  <c r="O30" i="13" s="1"/>
  <c r="W83" i="13"/>
  <c r="V83" i="13"/>
  <c r="O83" i="13"/>
  <c r="H83" i="13"/>
  <c r="W29" i="13" s="1"/>
  <c r="F83" i="13"/>
  <c r="G83" i="13" s="1"/>
  <c r="O29" i="13" s="1"/>
  <c r="X82" i="13"/>
  <c r="H82" i="13"/>
  <c r="W28" i="13" s="1"/>
  <c r="F82" i="13"/>
  <c r="G82" i="13" s="1"/>
  <c r="O28" i="13" s="1"/>
  <c r="X81" i="13"/>
  <c r="W81" i="13"/>
  <c r="H81" i="13"/>
  <c r="W27" i="13" s="1"/>
  <c r="F81" i="13"/>
  <c r="G81" i="13" s="1"/>
  <c r="O27" i="13" s="1"/>
  <c r="O80" i="13"/>
  <c r="H80" i="13"/>
  <c r="W26" i="13" s="1"/>
  <c r="F80" i="13"/>
  <c r="G80" i="13" s="1"/>
  <c r="O26" i="13" s="1"/>
  <c r="X79" i="13"/>
  <c r="W79" i="13"/>
  <c r="H79" i="13"/>
  <c r="F79" i="13"/>
  <c r="G79" i="13" s="1"/>
  <c r="O25" i="13" s="1"/>
  <c r="X78" i="13"/>
  <c r="W78" i="13"/>
  <c r="V78" i="13"/>
  <c r="H78" i="13"/>
  <c r="F78" i="13"/>
  <c r="G78" i="13" s="1"/>
  <c r="N35" i="13" s="1"/>
  <c r="X77" i="13"/>
  <c r="W77" i="13"/>
  <c r="V77" i="13"/>
  <c r="H77" i="13"/>
  <c r="V34" i="13" s="1"/>
  <c r="F77" i="13"/>
  <c r="G77" i="13" s="1"/>
  <c r="N34" i="13" s="1"/>
  <c r="X76" i="13"/>
  <c r="H76" i="13"/>
  <c r="F76" i="13"/>
  <c r="G76" i="13" s="1"/>
  <c r="N33" i="13" s="1"/>
  <c r="P75" i="13"/>
  <c r="H75" i="13"/>
  <c r="V32" i="13" s="1"/>
  <c r="F75" i="13"/>
  <c r="G75" i="13" s="1"/>
  <c r="N32" i="13" s="1"/>
  <c r="X74" i="13"/>
  <c r="V74" i="13"/>
  <c r="O74" i="13"/>
  <c r="H74" i="13"/>
  <c r="F74" i="13"/>
  <c r="G74" i="13" s="1"/>
  <c r="N31" i="13" s="1"/>
  <c r="X73" i="13"/>
  <c r="W73" i="13"/>
  <c r="V73" i="13"/>
  <c r="H73" i="13"/>
  <c r="V30" i="13" s="1"/>
  <c r="F73" i="13"/>
  <c r="G73" i="13" s="1"/>
  <c r="N30" i="13" s="1"/>
  <c r="X72" i="13"/>
  <c r="W72" i="13"/>
  <c r="V72" i="13"/>
  <c r="H72" i="13"/>
  <c r="V29" i="13" s="1"/>
  <c r="F72" i="13"/>
  <c r="G72" i="13" s="1"/>
  <c r="N29" i="13" s="1"/>
  <c r="X71" i="13"/>
  <c r="P71" i="13"/>
  <c r="H71" i="13"/>
  <c r="F71" i="13"/>
  <c r="G71" i="13" s="1"/>
  <c r="N28" i="13" s="1"/>
  <c r="X70" i="13"/>
  <c r="V70" i="13"/>
  <c r="H70" i="13"/>
  <c r="V27" i="13" s="1"/>
  <c r="F70" i="13"/>
  <c r="G70" i="13" s="1"/>
  <c r="W69" i="13"/>
  <c r="V69" i="13"/>
  <c r="O69" i="13"/>
  <c r="H69" i="13"/>
  <c r="V26" i="13" s="1"/>
  <c r="F69" i="13"/>
  <c r="G69" i="13" s="1"/>
  <c r="X68" i="13"/>
  <c r="W68" i="13"/>
  <c r="V68" i="13"/>
  <c r="H68" i="13"/>
  <c r="V25" i="13" s="1"/>
  <c r="G68" i="13"/>
  <c r="N25" i="13" s="1"/>
  <c r="F68" i="13"/>
  <c r="X67" i="13"/>
  <c r="W67" i="13"/>
  <c r="V67" i="13"/>
  <c r="N67" i="13"/>
  <c r="H67" i="13"/>
  <c r="X24" i="13" s="1"/>
  <c r="F67" i="13"/>
  <c r="G67" i="13" s="1"/>
  <c r="P24" i="13" s="1"/>
  <c r="H66" i="13"/>
  <c r="F66" i="13"/>
  <c r="G66" i="13" s="1"/>
  <c r="P23" i="13" s="1"/>
  <c r="X65" i="13"/>
  <c r="W65" i="13"/>
  <c r="H65" i="13"/>
  <c r="X22" i="13" s="1"/>
  <c r="F65" i="13"/>
  <c r="G65" i="13" s="1"/>
  <c r="P22" i="13" s="1"/>
  <c r="X64" i="13"/>
  <c r="W64" i="13"/>
  <c r="V64" i="13"/>
  <c r="O64" i="13"/>
  <c r="N64" i="13"/>
  <c r="H64" i="13"/>
  <c r="X21" i="13" s="1"/>
  <c r="F64" i="13"/>
  <c r="G64" i="13" s="1"/>
  <c r="P21" i="13" s="1"/>
  <c r="X63" i="13"/>
  <c r="H63" i="13"/>
  <c r="X20" i="13" s="1"/>
  <c r="F63" i="13"/>
  <c r="G63" i="13" s="1"/>
  <c r="W62" i="13"/>
  <c r="V62" i="13"/>
  <c r="H62" i="13"/>
  <c r="F62" i="13"/>
  <c r="G62" i="13" s="1"/>
  <c r="P19" i="13" s="1"/>
  <c r="X61" i="13"/>
  <c r="W61" i="13"/>
  <c r="P61" i="13"/>
  <c r="N61" i="13"/>
  <c r="H61" i="13"/>
  <c r="X18" i="13" s="1"/>
  <c r="F61" i="13"/>
  <c r="G61" i="13" s="1"/>
  <c r="P18" i="13" s="1"/>
  <c r="H60" i="13"/>
  <c r="G60" i="13"/>
  <c r="P17" i="13" s="1"/>
  <c r="F60" i="13"/>
  <c r="X59" i="13"/>
  <c r="W59" i="13"/>
  <c r="O59" i="13"/>
  <c r="N59" i="13"/>
  <c r="H59" i="13"/>
  <c r="X16" i="13" s="1"/>
  <c r="F59" i="13"/>
  <c r="G59" i="13" s="1"/>
  <c r="X58" i="13"/>
  <c r="V58" i="13"/>
  <c r="O58" i="13"/>
  <c r="H58" i="13"/>
  <c r="X15" i="13" s="1"/>
  <c r="F58" i="13"/>
  <c r="G58" i="13" s="1"/>
  <c r="P15" i="13" s="1"/>
  <c r="X57" i="13"/>
  <c r="P57" i="13"/>
  <c r="N57" i="13"/>
  <c r="H57" i="13"/>
  <c r="X14" i="13" s="1"/>
  <c r="F57" i="13"/>
  <c r="G57" i="13" s="1"/>
  <c r="P14" i="13" s="1"/>
  <c r="X56" i="13"/>
  <c r="V56" i="13"/>
  <c r="H56" i="13"/>
  <c r="W24" i="13" s="1"/>
  <c r="F56" i="13"/>
  <c r="G56" i="13" s="1"/>
  <c r="O24" i="13" s="1"/>
  <c r="H55" i="13"/>
  <c r="W23" i="13" s="1"/>
  <c r="F55" i="13"/>
  <c r="G55" i="13" s="1"/>
  <c r="P54" i="13"/>
  <c r="O54" i="13"/>
  <c r="H54" i="13"/>
  <c r="F54" i="13"/>
  <c r="G54" i="13" s="1"/>
  <c r="O22" i="13" s="1"/>
  <c r="X53" i="13"/>
  <c r="W53" i="13"/>
  <c r="V53" i="13"/>
  <c r="H53" i="13"/>
  <c r="W21" i="13" s="1"/>
  <c r="F53" i="13"/>
  <c r="G53" i="13" s="1"/>
  <c r="O21" i="13" s="1"/>
  <c r="W52" i="13"/>
  <c r="V52" i="13"/>
  <c r="P52" i="13"/>
  <c r="O52" i="13"/>
  <c r="H52" i="13"/>
  <c r="W20" i="13" s="1"/>
  <c r="F52" i="13"/>
  <c r="G52" i="13" s="1"/>
  <c r="O20" i="13" s="1"/>
  <c r="W51" i="13"/>
  <c r="H51" i="13"/>
  <c r="F51" i="13"/>
  <c r="G51" i="13" s="1"/>
  <c r="O19" i="13" s="1"/>
  <c r="X50" i="13"/>
  <c r="W50" i="13"/>
  <c r="V50" i="13"/>
  <c r="P50" i="13"/>
  <c r="H50" i="13"/>
  <c r="W18" i="13" s="1"/>
  <c r="F50" i="13"/>
  <c r="G50" i="13" s="1"/>
  <c r="O18" i="13" s="1"/>
  <c r="V49" i="13"/>
  <c r="O49" i="13"/>
  <c r="N49" i="13"/>
  <c r="H49" i="13"/>
  <c r="W17" i="13" s="1"/>
  <c r="F49" i="13"/>
  <c r="G49" i="13" s="1"/>
  <c r="W48" i="13"/>
  <c r="V48" i="13"/>
  <c r="H48" i="13"/>
  <c r="F48" i="13"/>
  <c r="G48" i="13" s="1"/>
  <c r="O16" i="13" s="1"/>
  <c r="X47" i="13"/>
  <c r="V47" i="13"/>
  <c r="O47" i="13"/>
  <c r="H47" i="13"/>
  <c r="W15" i="13" s="1"/>
  <c r="F47" i="13"/>
  <c r="G47" i="13" s="1"/>
  <c r="O15" i="13" s="1"/>
  <c r="H46" i="13"/>
  <c r="F46" i="13"/>
  <c r="G46" i="13" s="1"/>
  <c r="O14" i="13" s="1"/>
  <c r="X45" i="13"/>
  <c r="V45" i="13"/>
  <c r="N45" i="13"/>
  <c r="H45" i="13"/>
  <c r="V24" i="13" s="1"/>
  <c r="F45" i="13"/>
  <c r="G45" i="13" s="1"/>
  <c r="V44" i="13"/>
  <c r="P44" i="13"/>
  <c r="O44" i="13"/>
  <c r="H44" i="13"/>
  <c r="V23" i="13" s="1"/>
  <c r="F44" i="13"/>
  <c r="G44" i="13" s="1"/>
  <c r="N23" i="13" s="1"/>
  <c r="W43" i="13"/>
  <c r="N43" i="13"/>
  <c r="H43" i="13"/>
  <c r="F43" i="13"/>
  <c r="G43" i="13" s="1"/>
  <c r="X42" i="13"/>
  <c r="W42" i="13"/>
  <c r="H42" i="13"/>
  <c r="V21" i="13" s="1"/>
  <c r="F42" i="13"/>
  <c r="G42" i="13" s="1"/>
  <c r="N21" i="13" s="1"/>
  <c r="X41" i="13"/>
  <c r="W41" i="13"/>
  <c r="P41" i="13"/>
  <c r="H41" i="13"/>
  <c r="V20" i="13" s="1"/>
  <c r="G41" i="13"/>
  <c r="N20" i="13" s="1"/>
  <c r="F41" i="13"/>
  <c r="X40" i="13"/>
  <c r="H40" i="13"/>
  <c r="V19" i="13" s="1"/>
  <c r="F40" i="13"/>
  <c r="G40" i="13" s="1"/>
  <c r="N19" i="13" s="1"/>
  <c r="V39" i="13"/>
  <c r="O39" i="13"/>
  <c r="H39" i="13"/>
  <c r="V18" i="13" s="1"/>
  <c r="Y18" i="13" s="1"/>
  <c r="F39" i="13"/>
  <c r="G39" i="13" s="1"/>
  <c r="X38" i="13"/>
  <c r="W38" i="13"/>
  <c r="H38" i="13"/>
  <c r="F38" i="13"/>
  <c r="G38" i="13" s="1"/>
  <c r="N17" i="13" s="1"/>
  <c r="X37" i="13"/>
  <c r="W37" i="13"/>
  <c r="V37" i="13"/>
  <c r="H37" i="13"/>
  <c r="V16" i="13" s="1"/>
  <c r="G37" i="13"/>
  <c r="N16" i="13" s="1"/>
  <c r="F37" i="13"/>
  <c r="X36" i="13"/>
  <c r="W36" i="13"/>
  <c r="H36" i="13"/>
  <c r="G36" i="13"/>
  <c r="N15" i="13" s="1"/>
  <c r="F36" i="13"/>
  <c r="W35" i="13"/>
  <c r="V35" i="13"/>
  <c r="H35" i="13"/>
  <c r="V14" i="13" s="1"/>
  <c r="F35" i="13"/>
  <c r="G35" i="13" s="1"/>
  <c r="X34" i="13"/>
  <c r="W34" i="13"/>
  <c r="H34" i="13"/>
  <c r="X13" i="13" s="1"/>
  <c r="F34" i="13"/>
  <c r="G34" i="13" s="1"/>
  <c r="P13" i="13" s="1"/>
  <c r="X33" i="13"/>
  <c r="W33" i="13"/>
  <c r="V33" i="13"/>
  <c r="H33" i="13"/>
  <c r="X12" i="13" s="1"/>
  <c r="F33" i="13"/>
  <c r="G33" i="13" s="1"/>
  <c r="P12" i="13" s="1"/>
  <c r="X32" i="13"/>
  <c r="W32" i="13"/>
  <c r="H32" i="13"/>
  <c r="F32" i="13"/>
  <c r="G32" i="13" s="1"/>
  <c r="P11" i="13" s="1"/>
  <c r="X31" i="13"/>
  <c r="V31" i="13"/>
  <c r="P31" i="13"/>
  <c r="H31" i="13"/>
  <c r="X10" i="13" s="1"/>
  <c r="F31" i="13"/>
  <c r="G31" i="13" s="1"/>
  <c r="P10" i="13" s="1"/>
  <c r="X30" i="13"/>
  <c r="W30" i="13"/>
  <c r="H30" i="13"/>
  <c r="X9" i="13" s="1"/>
  <c r="F30" i="13"/>
  <c r="G30" i="13" s="1"/>
  <c r="H29" i="13"/>
  <c r="F29" i="13"/>
  <c r="G29" i="13" s="1"/>
  <c r="P8" i="13" s="1"/>
  <c r="V28" i="13"/>
  <c r="H28" i="13"/>
  <c r="X7" i="13" s="1"/>
  <c r="G28" i="13"/>
  <c r="P7" i="13" s="1"/>
  <c r="F28" i="13"/>
  <c r="X27" i="13"/>
  <c r="N27" i="13"/>
  <c r="H27" i="13"/>
  <c r="X6" i="13" s="1"/>
  <c r="F27" i="13"/>
  <c r="G27" i="13" s="1"/>
  <c r="N26" i="13"/>
  <c r="H26" i="13"/>
  <c r="X5" i="13" s="1"/>
  <c r="F26" i="13"/>
  <c r="G26" i="13" s="1"/>
  <c r="P5" i="13" s="1"/>
  <c r="W25" i="13"/>
  <c r="Q25" i="13"/>
  <c r="H25" i="13"/>
  <c r="X4" i="13" s="1"/>
  <c r="F25" i="13"/>
  <c r="G25" i="13" s="1"/>
  <c r="P4" i="13" s="1"/>
  <c r="N24" i="13"/>
  <c r="H24" i="13"/>
  <c r="X3" i="13" s="1"/>
  <c r="F24" i="13"/>
  <c r="G24" i="13" s="1"/>
  <c r="X23" i="13"/>
  <c r="O23" i="13"/>
  <c r="H23" i="13"/>
  <c r="F23" i="13"/>
  <c r="G23" i="13" s="1"/>
  <c r="O13" i="13" s="1"/>
  <c r="W22" i="13"/>
  <c r="V22" i="13"/>
  <c r="N22" i="13"/>
  <c r="H22" i="13"/>
  <c r="F22" i="13"/>
  <c r="G22" i="13" s="1"/>
  <c r="O12" i="13" s="1"/>
  <c r="H21" i="13"/>
  <c r="W11" i="13" s="1"/>
  <c r="F21" i="13"/>
  <c r="G21" i="13" s="1"/>
  <c r="O11" i="13" s="1"/>
  <c r="P20" i="13"/>
  <c r="H20" i="13"/>
  <c r="W10" i="13" s="1"/>
  <c r="F20" i="13"/>
  <c r="G20" i="13" s="1"/>
  <c r="O10" i="13" s="1"/>
  <c r="X19" i="13"/>
  <c r="W19" i="13"/>
  <c r="H19" i="13"/>
  <c r="W9" i="13" s="1"/>
  <c r="F19" i="13"/>
  <c r="G19" i="13" s="1"/>
  <c r="O9" i="13" s="1"/>
  <c r="N18" i="13"/>
  <c r="H18" i="13"/>
  <c r="W8" i="13" s="1"/>
  <c r="F18" i="13"/>
  <c r="G18" i="13" s="1"/>
  <c r="X17" i="13"/>
  <c r="V17" i="13"/>
  <c r="O17" i="13"/>
  <c r="H17" i="13"/>
  <c r="F17" i="13"/>
  <c r="G17" i="13" s="1"/>
  <c r="O7" i="13" s="1"/>
  <c r="W16" i="13"/>
  <c r="P16" i="13"/>
  <c r="H16" i="13"/>
  <c r="W6" i="13" s="1"/>
  <c r="F16" i="13"/>
  <c r="G16" i="13" s="1"/>
  <c r="O6" i="13" s="1"/>
  <c r="V15" i="13"/>
  <c r="H15" i="13"/>
  <c r="W5" i="13" s="1"/>
  <c r="F15" i="13"/>
  <c r="G15" i="13" s="1"/>
  <c r="O5" i="13" s="1"/>
  <c r="W14" i="13"/>
  <c r="N14" i="13"/>
  <c r="H14" i="13"/>
  <c r="W4" i="13" s="1"/>
  <c r="F14" i="13"/>
  <c r="G14" i="13" s="1"/>
  <c r="O4" i="13" s="1"/>
  <c r="W13" i="13"/>
  <c r="H13" i="13"/>
  <c r="F13" i="13"/>
  <c r="G13" i="13" s="1"/>
  <c r="O3" i="13" s="1"/>
  <c r="W12" i="13"/>
  <c r="H12" i="13"/>
  <c r="V13" i="13" s="1"/>
  <c r="G12" i="13"/>
  <c r="N13" i="13" s="1"/>
  <c r="F12" i="13"/>
  <c r="X11" i="13"/>
  <c r="H11" i="13"/>
  <c r="V12" i="13" s="1"/>
  <c r="F11" i="13"/>
  <c r="G11" i="13" s="1"/>
  <c r="N12" i="13" s="1"/>
  <c r="H10" i="13"/>
  <c r="V11" i="13" s="1"/>
  <c r="F10" i="13"/>
  <c r="G10" i="13" s="1"/>
  <c r="N11" i="13" s="1"/>
  <c r="P9" i="13"/>
  <c r="H9" i="13"/>
  <c r="V10" i="13" s="1"/>
  <c r="F9" i="13"/>
  <c r="G9" i="13" s="1"/>
  <c r="N10" i="13" s="1"/>
  <c r="X8" i="13"/>
  <c r="O8" i="13"/>
  <c r="H8" i="13"/>
  <c r="V9" i="13" s="1"/>
  <c r="F8" i="13"/>
  <c r="G8" i="13" s="1"/>
  <c r="N9" i="13" s="1"/>
  <c r="W7" i="13"/>
  <c r="H7" i="13"/>
  <c r="V8" i="13" s="1"/>
  <c r="G7" i="13"/>
  <c r="N8" i="13" s="1"/>
  <c r="F7" i="13"/>
  <c r="P6" i="13"/>
  <c r="H6" i="13"/>
  <c r="V7" i="13" s="1"/>
  <c r="F6" i="13"/>
  <c r="G6" i="13" s="1"/>
  <c r="N7" i="13" s="1"/>
  <c r="H5" i="13"/>
  <c r="V6" i="13" s="1"/>
  <c r="F5" i="13"/>
  <c r="G5" i="13" s="1"/>
  <c r="N6" i="13" s="1"/>
  <c r="H4" i="13"/>
  <c r="V5" i="13" s="1"/>
  <c r="F4" i="13"/>
  <c r="G4" i="13" s="1"/>
  <c r="N5" i="13" s="1"/>
  <c r="W3" i="13"/>
  <c r="P3" i="13"/>
  <c r="H3" i="13"/>
  <c r="V4" i="13" s="1"/>
  <c r="F3" i="13"/>
  <c r="G3" i="13" s="1"/>
  <c r="N4" i="13" s="1"/>
  <c r="H2" i="13"/>
  <c r="V3" i="13" s="1"/>
  <c r="F2" i="13"/>
  <c r="G2" i="13" s="1"/>
  <c r="N3" i="13" s="1"/>
  <c r="H322" i="6"/>
  <c r="X103" i="6" s="1"/>
  <c r="H323" i="6"/>
  <c r="X104" i="6" s="1"/>
  <c r="H324" i="6"/>
  <c r="X105" i="6" s="1"/>
  <c r="H325" i="6"/>
  <c r="X106" i="6" s="1"/>
  <c r="H326" i="6"/>
  <c r="X107" i="6" s="1"/>
  <c r="H327" i="6"/>
  <c r="X108" i="6" s="1"/>
  <c r="H328" i="6"/>
  <c r="X109" i="6" s="1"/>
  <c r="H329" i="6"/>
  <c r="X110" i="6" s="1"/>
  <c r="H330" i="6"/>
  <c r="X111" i="6" s="1"/>
  <c r="H331" i="6"/>
  <c r="X112" i="6" s="1"/>
  <c r="H321" i="6"/>
  <c r="X102" i="6" s="1"/>
  <c r="H311" i="6"/>
  <c r="W103" i="6" s="1"/>
  <c r="H312" i="6"/>
  <c r="W104" i="6" s="1"/>
  <c r="H313" i="6"/>
  <c r="W105" i="6" s="1"/>
  <c r="H314" i="6"/>
  <c r="W106" i="6" s="1"/>
  <c r="H315" i="6"/>
  <c r="W107" i="6" s="1"/>
  <c r="H316" i="6"/>
  <c r="W108" i="6" s="1"/>
  <c r="H317" i="6"/>
  <c r="W109" i="6" s="1"/>
  <c r="H318" i="6"/>
  <c r="W110" i="6" s="1"/>
  <c r="H319" i="6"/>
  <c r="W111" i="6" s="1"/>
  <c r="H320" i="6"/>
  <c r="W112" i="6" s="1"/>
  <c r="H310" i="6"/>
  <c r="W102" i="6" s="1"/>
  <c r="H300" i="6"/>
  <c r="V103" i="6" s="1"/>
  <c r="H301" i="6"/>
  <c r="V104" i="6" s="1"/>
  <c r="H302" i="6"/>
  <c r="V105" i="6" s="1"/>
  <c r="Y105" i="6" s="1"/>
  <c r="H303" i="6"/>
  <c r="V106" i="6" s="1"/>
  <c r="H304" i="6"/>
  <c r="V107" i="6" s="1"/>
  <c r="H305" i="6"/>
  <c r="V108" i="6" s="1"/>
  <c r="H306" i="6"/>
  <c r="V109" i="6" s="1"/>
  <c r="H307" i="6"/>
  <c r="V110" i="6" s="1"/>
  <c r="H308" i="6"/>
  <c r="V111" i="6" s="1"/>
  <c r="H309" i="6"/>
  <c r="V112" i="6" s="1"/>
  <c r="H299" i="6"/>
  <c r="V102" i="6" s="1"/>
  <c r="H289" i="6"/>
  <c r="X92" i="6" s="1"/>
  <c r="H290" i="6"/>
  <c r="X93" i="6" s="1"/>
  <c r="H291" i="6"/>
  <c r="X94" i="6" s="1"/>
  <c r="H292" i="6"/>
  <c r="X95" i="6" s="1"/>
  <c r="H293" i="6"/>
  <c r="X96" i="6" s="1"/>
  <c r="H294" i="6"/>
  <c r="X97" i="6" s="1"/>
  <c r="H295" i="6"/>
  <c r="X98" i="6" s="1"/>
  <c r="H296" i="6"/>
  <c r="X99" i="6" s="1"/>
  <c r="H297" i="6"/>
  <c r="X100" i="6" s="1"/>
  <c r="H298" i="6"/>
  <c r="X101" i="6" s="1"/>
  <c r="H288" i="6"/>
  <c r="X91" i="6" s="1"/>
  <c r="Y91" i="6" s="1"/>
  <c r="H278" i="6"/>
  <c r="W92" i="6" s="1"/>
  <c r="H279" i="6"/>
  <c r="W93" i="6" s="1"/>
  <c r="H280" i="6"/>
  <c r="W94" i="6" s="1"/>
  <c r="H281" i="6"/>
  <c r="W95" i="6" s="1"/>
  <c r="H282" i="6"/>
  <c r="W96" i="6" s="1"/>
  <c r="H283" i="6"/>
  <c r="W97" i="6" s="1"/>
  <c r="H284" i="6"/>
  <c r="W98" i="6" s="1"/>
  <c r="H285" i="6"/>
  <c r="W99" i="6" s="1"/>
  <c r="H286" i="6"/>
  <c r="W100" i="6" s="1"/>
  <c r="H287" i="6"/>
  <c r="W101" i="6" s="1"/>
  <c r="H277" i="6"/>
  <c r="W91" i="6" s="1"/>
  <c r="H267" i="6"/>
  <c r="V92" i="6" s="1"/>
  <c r="H268" i="6"/>
  <c r="V93" i="6" s="1"/>
  <c r="Y93" i="6" s="1"/>
  <c r="H269" i="6"/>
  <c r="V94" i="6" s="1"/>
  <c r="H270" i="6"/>
  <c r="V95" i="6" s="1"/>
  <c r="H271" i="6"/>
  <c r="V96" i="6" s="1"/>
  <c r="H272" i="6"/>
  <c r="V97" i="6" s="1"/>
  <c r="Y97" i="6" s="1"/>
  <c r="H273" i="6"/>
  <c r="V98" i="6" s="1"/>
  <c r="H274" i="6"/>
  <c r="V99" i="6" s="1"/>
  <c r="H275" i="6"/>
  <c r="V100" i="6" s="1"/>
  <c r="H276" i="6"/>
  <c r="V101" i="6" s="1"/>
  <c r="H266" i="6"/>
  <c r="V91" i="6" s="1"/>
  <c r="H256" i="6"/>
  <c r="X81" i="6" s="1"/>
  <c r="H257" i="6"/>
  <c r="X82" i="6" s="1"/>
  <c r="H258" i="6"/>
  <c r="X83" i="6" s="1"/>
  <c r="H259" i="6"/>
  <c r="X84" i="6" s="1"/>
  <c r="H260" i="6"/>
  <c r="X85" i="6" s="1"/>
  <c r="H261" i="6"/>
  <c r="X86" i="6" s="1"/>
  <c r="H262" i="6"/>
  <c r="X87" i="6" s="1"/>
  <c r="H263" i="6"/>
  <c r="X88" i="6" s="1"/>
  <c r="H264" i="6"/>
  <c r="X89" i="6" s="1"/>
  <c r="H265" i="6"/>
  <c r="X90" i="6" s="1"/>
  <c r="H255" i="6"/>
  <c r="X80" i="6" s="1"/>
  <c r="H245" i="6"/>
  <c r="W81" i="6" s="1"/>
  <c r="H246" i="6"/>
  <c r="W82" i="6" s="1"/>
  <c r="H247" i="6"/>
  <c r="W83" i="6" s="1"/>
  <c r="H248" i="6"/>
  <c r="W84" i="6" s="1"/>
  <c r="H249" i="6"/>
  <c r="W85" i="6" s="1"/>
  <c r="H250" i="6"/>
  <c r="W86" i="6" s="1"/>
  <c r="H251" i="6"/>
  <c r="W87" i="6" s="1"/>
  <c r="H252" i="6"/>
  <c r="W88" i="6" s="1"/>
  <c r="H253" i="6"/>
  <c r="W89" i="6" s="1"/>
  <c r="H254" i="6"/>
  <c r="W90" i="6" s="1"/>
  <c r="H244" i="6"/>
  <c r="W80" i="6" s="1"/>
  <c r="H234" i="6"/>
  <c r="V81" i="6" s="1"/>
  <c r="H235" i="6"/>
  <c r="V82" i="6" s="1"/>
  <c r="H236" i="6"/>
  <c r="V83" i="6" s="1"/>
  <c r="H237" i="6"/>
  <c r="V84" i="6" s="1"/>
  <c r="H238" i="6"/>
  <c r="V85" i="6" s="1"/>
  <c r="Y85" i="6" s="1"/>
  <c r="H239" i="6"/>
  <c r="V86" i="6" s="1"/>
  <c r="H240" i="6"/>
  <c r="V87" i="6" s="1"/>
  <c r="H241" i="6"/>
  <c r="V88" i="6" s="1"/>
  <c r="H242" i="6"/>
  <c r="V89" i="6" s="1"/>
  <c r="Y89" i="6" s="1"/>
  <c r="H243" i="6"/>
  <c r="V90" i="6" s="1"/>
  <c r="H233" i="6"/>
  <c r="V80" i="6" s="1"/>
  <c r="H223" i="6"/>
  <c r="X70" i="6" s="1"/>
  <c r="H224" i="6"/>
  <c r="X71" i="6" s="1"/>
  <c r="H225" i="6"/>
  <c r="X72" i="6" s="1"/>
  <c r="H226" i="6"/>
  <c r="X73" i="6" s="1"/>
  <c r="H227" i="6"/>
  <c r="X74" i="6" s="1"/>
  <c r="H228" i="6"/>
  <c r="X75" i="6" s="1"/>
  <c r="H229" i="6"/>
  <c r="X76" i="6" s="1"/>
  <c r="H230" i="6"/>
  <c r="X77" i="6" s="1"/>
  <c r="H231" i="6"/>
  <c r="X78" i="6" s="1"/>
  <c r="H232" i="6"/>
  <c r="X79" i="6" s="1"/>
  <c r="H222" i="6"/>
  <c r="X69" i="6" s="1"/>
  <c r="H212" i="6"/>
  <c r="W70" i="6" s="1"/>
  <c r="H213" i="6"/>
  <c r="W71" i="6" s="1"/>
  <c r="H214" i="6"/>
  <c r="W72" i="6" s="1"/>
  <c r="H215" i="6"/>
  <c r="W73" i="6" s="1"/>
  <c r="H216" i="6"/>
  <c r="W74" i="6" s="1"/>
  <c r="H217" i="6"/>
  <c r="W75" i="6" s="1"/>
  <c r="H218" i="6"/>
  <c r="W76" i="6" s="1"/>
  <c r="H219" i="6"/>
  <c r="W77" i="6" s="1"/>
  <c r="H220" i="6"/>
  <c r="W78" i="6" s="1"/>
  <c r="H221" i="6"/>
  <c r="W79" i="6" s="1"/>
  <c r="H211" i="6"/>
  <c r="W69" i="6" s="1"/>
  <c r="H201" i="6"/>
  <c r="V70" i="6" s="1"/>
  <c r="H202" i="6"/>
  <c r="V71" i="6" s="1"/>
  <c r="H203" i="6"/>
  <c r="V72" i="6" s="1"/>
  <c r="H204" i="6"/>
  <c r="V73" i="6" s="1"/>
  <c r="H205" i="6"/>
  <c r="V74" i="6" s="1"/>
  <c r="H206" i="6"/>
  <c r="V75" i="6" s="1"/>
  <c r="H207" i="6"/>
  <c r="V76" i="6" s="1"/>
  <c r="H208" i="6"/>
  <c r="V77" i="6" s="1"/>
  <c r="H209" i="6"/>
  <c r="V78" i="6" s="1"/>
  <c r="H210" i="6"/>
  <c r="V79" i="6" s="1"/>
  <c r="H200" i="6"/>
  <c r="V69" i="6" s="1"/>
  <c r="H190" i="6"/>
  <c r="X59" i="6" s="1"/>
  <c r="H191" i="6"/>
  <c r="X60" i="6" s="1"/>
  <c r="H192" i="6"/>
  <c r="X61" i="6" s="1"/>
  <c r="H193" i="6"/>
  <c r="X62" i="6" s="1"/>
  <c r="H194" i="6"/>
  <c r="X63" i="6" s="1"/>
  <c r="H195" i="6"/>
  <c r="X64" i="6" s="1"/>
  <c r="H196" i="6"/>
  <c r="X65" i="6" s="1"/>
  <c r="H197" i="6"/>
  <c r="X66" i="6" s="1"/>
  <c r="H198" i="6"/>
  <c r="X67" i="6" s="1"/>
  <c r="H199" i="6"/>
  <c r="X68" i="6" s="1"/>
  <c r="H189" i="6"/>
  <c r="X58" i="6" s="1"/>
  <c r="H179" i="6"/>
  <c r="W59" i="6" s="1"/>
  <c r="H180" i="6"/>
  <c r="W60" i="6" s="1"/>
  <c r="H181" i="6"/>
  <c r="W61" i="6" s="1"/>
  <c r="H182" i="6"/>
  <c r="W62" i="6" s="1"/>
  <c r="H183" i="6"/>
  <c r="W63" i="6" s="1"/>
  <c r="H184" i="6"/>
  <c r="W64" i="6" s="1"/>
  <c r="H185" i="6"/>
  <c r="W65" i="6" s="1"/>
  <c r="H186" i="6"/>
  <c r="W66" i="6" s="1"/>
  <c r="H187" i="6"/>
  <c r="W67" i="6" s="1"/>
  <c r="H188" i="6"/>
  <c r="W68" i="6" s="1"/>
  <c r="H178" i="6"/>
  <c r="W58" i="6" s="1"/>
  <c r="H168" i="6"/>
  <c r="V59" i="6" s="1"/>
  <c r="H169" i="6"/>
  <c r="V60" i="6" s="1"/>
  <c r="H170" i="6"/>
  <c r="V61" i="6" s="1"/>
  <c r="Y61" i="6" s="1"/>
  <c r="H171" i="6"/>
  <c r="V62" i="6" s="1"/>
  <c r="H172" i="6"/>
  <c r="V63" i="6" s="1"/>
  <c r="H173" i="6"/>
  <c r="V64" i="6" s="1"/>
  <c r="H174" i="6"/>
  <c r="V65" i="6" s="1"/>
  <c r="H175" i="6"/>
  <c r="V66" i="6" s="1"/>
  <c r="H176" i="6"/>
  <c r="V67" i="6" s="1"/>
  <c r="H177" i="6"/>
  <c r="V68" i="6" s="1"/>
  <c r="H167" i="6"/>
  <c r="V58" i="6" s="1"/>
  <c r="H157" i="6"/>
  <c r="X48" i="6" s="1"/>
  <c r="H158" i="6"/>
  <c r="X49" i="6" s="1"/>
  <c r="H159" i="6"/>
  <c r="X50" i="6" s="1"/>
  <c r="H160" i="6"/>
  <c r="X51" i="6" s="1"/>
  <c r="H161" i="6"/>
  <c r="X52" i="6" s="1"/>
  <c r="H162" i="6"/>
  <c r="X53" i="6" s="1"/>
  <c r="H163" i="6"/>
  <c r="X54" i="6" s="1"/>
  <c r="H164" i="6"/>
  <c r="X55" i="6" s="1"/>
  <c r="H165" i="6"/>
  <c r="X56" i="6" s="1"/>
  <c r="H166" i="6"/>
  <c r="X57" i="6" s="1"/>
  <c r="H156" i="6"/>
  <c r="X47" i="6" s="1"/>
  <c r="H146" i="6"/>
  <c r="W48" i="6" s="1"/>
  <c r="H147" i="6"/>
  <c r="W49" i="6" s="1"/>
  <c r="H148" i="6"/>
  <c r="W50" i="6" s="1"/>
  <c r="H149" i="6"/>
  <c r="W51" i="6" s="1"/>
  <c r="H150" i="6"/>
  <c r="W52" i="6" s="1"/>
  <c r="H151" i="6"/>
  <c r="W53" i="6" s="1"/>
  <c r="H152" i="6"/>
  <c r="W54" i="6" s="1"/>
  <c r="H153" i="6"/>
  <c r="W55" i="6" s="1"/>
  <c r="H154" i="6"/>
  <c r="W56" i="6" s="1"/>
  <c r="H155" i="6"/>
  <c r="W57" i="6" s="1"/>
  <c r="H145" i="6"/>
  <c r="W47" i="6" s="1"/>
  <c r="H135" i="6"/>
  <c r="V48" i="6" s="1"/>
  <c r="H136" i="6"/>
  <c r="V49" i="6" s="1"/>
  <c r="Y49" i="6" s="1"/>
  <c r="H137" i="6"/>
  <c r="V50" i="6" s="1"/>
  <c r="H138" i="6"/>
  <c r="V51" i="6" s="1"/>
  <c r="H139" i="6"/>
  <c r="V52" i="6" s="1"/>
  <c r="H140" i="6"/>
  <c r="V53" i="6" s="1"/>
  <c r="Y53" i="6" s="1"/>
  <c r="H141" i="6"/>
  <c r="V54" i="6" s="1"/>
  <c r="H142" i="6"/>
  <c r="V55" i="6" s="1"/>
  <c r="H143" i="6"/>
  <c r="V56" i="6" s="1"/>
  <c r="H144" i="6"/>
  <c r="V57" i="6" s="1"/>
  <c r="H134" i="6"/>
  <c r="V47" i="6" s="1"/>
  <c r="H124" i="6"/>
  <c r="X37" i="6" s="1"/>
  <c r="H125" i="6"/>
  <c r="X38" i="6" s="1"/>
  <c r="H126" i="6"/>
  <c r="X39" i="6" s="1"/>
  <c r="H127" i="6"/>
  <c r="X40" i="6" s="1"/>
  <c r="H128" i="6"/>
  <c r="X41" i="6" s="1"/>
  <c r="H129" i="6"/>
  <c r="X42" i="6" s="1"/>
  <c r="H130" i="6"/>
  <c r="X43" i="6" s="1"/>
  <c r="H131" i="6"/>
  <c r="X44" i="6" s="1"/>
  <c r="H132" i="6"/>
  <c r="X45" i="6" s="1"/>
  <c r="H133" i="6"/>
  <c r="X46" i="6" s="1"/>
  <c r="H123" i="6"/>
  <c r="X36" i="6" s="1"/>
  <c r="H113" i="6"/>
  <c r="W37" i="6" s="1"/>
  <c r="H114" i="6"/>
  <c r="W38" i="6" s="1"/>
  <c r="H115" i="6"/>
  <c r="W39" i="6" s="1"/>
  <c r="H116" i="6"/>
  <c r="W40" i="6" s="1"/>
  <c r="H117" i="6"/>
  <c r="W41" i="6" s="1"/>
  <c r="H118" i="6"/>
  <c r="W42" i="6" s="1"/>
  <c r="H119" i="6"/>
  <c r="W43" i="6" s="1"/>
  <c r="H120" i="6"/>
  <c r="W44" i="6" s="1"/>
  <c r="H121" i="6"/>
  <c r="W45" i="6" s="1"/>
  <c r="H122" i="6"/>
  <c r="W46" i="6" s="1"/>
  <c r="H112" i="6"/>
  <c r="W36" i="6" s="1"/>
  <c r="H102" i="6"/>
  <c r="V37" i="6" s="1"/>
  <c r="H103" i="6"/>
  <c r="V38" i="6" s="1"/>
  <c r="H104" i="6"/>
  <c r="V39" i="6" s="1"/>
  <c r="H105" i="6"/>
  <c r="V40" i="6" s="1"/>
  <c r="H106" i="6"/>
  <c r="V41" i="6" s="1"/>
  <c r="Y41" i="6" s="1"/>
  <c r="H107" i="6"/>
  <c r="V42" i="6" s="1"/>
  <c r="H108" i="6"/>
  <c r="V43" i="6" s="1"/>
  <c r="H109" i="6"/>
  <c r="V44" i="6" s="1"/>
  <c r="H110" i="6"/>
  <c r="V45" i="6" s="1"/>
  <c r="Y45" i="6" s="1"/>
  <c r="H111" i="6"/>
  <c r="V46" i="6" s="1"/>
  <c r="H101" i="6"/>
  <c r="V36" i="6" s="1"/>
  <c r="H91" i="6"/>
  <c r="X26" i="6" s="1"/>
  <c r="H92" i="6"/>
  <c r="X27" i="6" s="1"/>
  <c r="H93" i="6"/>
  <c r="X28" i="6" s="1"/>
  <c r="H94" i="6"/>
  <c r="X29" i="6" s="1"/>
  <c r="H95" i="6"/>
  <c r="X30" i="6" s="1"/>
  <c r="H96" i="6"/>
  <c r="X31" i="6" s="1"/>
  <c r="H97" i="6"/>
  <c r="X32" i="6" s="1"/>
  <c r="H98" i="6"/>
  <c r="X33" i="6" s="1"/>
  <c r="H99" i="6"/>
  <c r="X34" i="6" s="1"/>
  <c r="H100" i="6"/>
  <c r="X35" i="6" s="1"/>
  <c r="H90" i="6"/>
  <c r="X25" i="6" s="1"/>
  <c r="H80" i="6"/>
  <c r="W26" i="6" s="1"/>
  <c r="H81" i="6"/>
  <c r="W27" i="6" s="1"/>
  <c r="H82" i="6"/>
  <c r="W28" i="6" s="1"/>
  <c r="H83" i="6"/>
  <c r="W29" i="6" s="1"/>
  <c r="H84" i="6"/>
  <c r="W30" i="6" s="1"/>
  <c r="H85" i="6"/>
  <c r="W31" i="6" s="1"/>
  <c r="H86" i="6"/>
  <c r="W32" i="6" s="1"/>
  <c r="H87" i="6"/>
  <c r="W33" i="6" s="1"/>
  <c r="H88" i="6"/>
  <c r="W34" i="6" s="1"/>
  <c r="H89" i="6"/>
  <c r="W35" i="6" s="1"/>
  <c r="H79" i="6"/>
  <c r="W25" i="6" s="1"/>
  <c r="H69" i="6"/>
  <c r="V26" i="6" s="1"/>
  <c r="H70" i="6"/>
  <c r="V27" i="6" s="1"/>
  <c r="H71" i="6"/>
  <c r="V28" i="6" s="1"/>
  <c r="H72" i="6"/>
  <c r="V29" i="6" s="1"/>
  <c r="H73" i="6"/>
  <c r="V30" i="6" s="1"/>
  <c r="H74" i="6"/>
  <c r="V31" i="6" s="1"/>
  <c r="H75" i="6"/>
  <c r="V32" i="6" s="1"/>
  <c r="H76" i="6"/>
  <c r="V33" i="6" s="1"/>
  <c r="H77" i="6"/>
  <c r="V34" i="6" s="1"/>
  <c r="H78" i="6"/>
  <c r="V35" i="6" s="1"/>
  <c r="H68" i="6"/>
  <c r="V25" i="6" s="1"/>
  <c r="H58" i="6"/>
  <c r="X15" i="6" s="1"/>
  <c r="H59" i="6"/>
  <c r="X16" i="6" s="1"/>
  <c r="H60" i="6"/>
  <c r="X17" i="6" s="1"/>
  <c r="H61" i="6"/>
  <c r="X18" i="6" s="1"/>
  <c r="H62" i="6"/>
  <c r="X19" i="6" s="1"/>
  <c r="H63" i="6"/>
  <c r="X20" i="6" s="1"/>
  <c r="H64" i="6"/>
  <c r="X21" i="6" s="1"/>
  <c r="H65" i="6"/>
  <c r="X22" i="6" s="1"/>
  <c r="H66" i="6"/>
  <c r="X23" i="6" s="1"/>
  <c r="H67" i="6"/>
  <c r="X24" i="6" s="1"/>
  <c r="H57" i="6"/>
  <c r="X14" i="6" s="1"/>
  <c r="H47" i="6"/>
  <c r="W15" i="6" s="1"/>
  <c r="H48" i="6"/>
  <c r="W16" i="6" s="1"/>
  <c r="H49" i="6"/>
  <c r="W17" i="6" s="1"/>
  <c r="H50" i="6"/>
  <c r="W18" i="6" s="1"/>
  <c r="H51" i="6"/>
  <c r="W19" i="6" s="1"/>
  <c r="H52" i="6"/>
  <c r="W20" i="6" s="1"/>
  <c r="H53" i="6"/>
  <c r="W21" i="6" s="1"/>
  <c r="H54" i="6"/>
  <c r="W22" i="6" s="1"/>
  <c r="H55" i="6"/>
  <c r="W23" i="6" s="1"/>
  <c r="H56" i="6"/>
  <c r="W24" i="6" s="1"/>
  <c r="H46" i="6"/>
  <c r="W14" i="6" s="1"/>
  <c r="H36" i="6"/>
  <c r="V15" i="6" s="1"/>
  <c r="H37" i="6"/>
  <c r="V16" i="6" s="1"/>
  <c r="H38" i="6"/>
  <c r="V17" i="6" s="1"/>
  <c r="H39" i="6"/>
  <c r="V18" i="6" s="1"/>
  <c r="H40" i="6"/>
  <c r="V19" i="6" s="1"/>
  <c r="H41" i="6"/>
  <c r="V20" i="6" s="1"/>
  <c r="H42" i="6"/>
  <c r="V21" i="6" s="1"/>
  <c r="H43" i="6"/>
  <c r="V22" i="6" s="1"/>
  <c r="H44" i="6"/>
  <c r="V23" i="6" s="1"/>
  <c r="H45" i="6"/>
  <c r="V24" i="6" s="1"/>
  <c r="H35" i="6"/>
  <c r="V14" i="6" s="1"/>
  <c r="Y14" i="6" s="1"/>
  <c r="H25" i="6"/>
  <c r="X4" i="6" s="1"/>
  <c r="H26" i="6"/>
  <c r="X5" i="6" s="1"/>
  <c r="H27" i="6"/>
  <c r="X6" i="6" s="1"/>
  <c r="H28" i="6"/>
  <c r="X7" i="6" s="1"/>
  <c r="H29" i="6"/>
  <c r="X8" i="6" s="1"/>
  <c r="H30" i="6"/>
  <c r="X9" i="6" s="1"/>
  <c r="H31" i="6"/>
  <c r="X10" i="6" s="1"/>
  <c r="H32" i="6"/>
  <c r="X11" i="6" s="1"/>
  <c r="H33" i="6"/>
  <c r="X12" i="6" s="1"/>
  <c r="H34" i="6"/>
  <c r="X13" i="6" s="1"/>
  <c r="H24" i="6"/>
  <c r="X3" i="6" s="1"/>
  <c r="H14" i="6"/>
  <c r="W4" i="6" s="1"/>
  <c r="H15" i="6"/>
  <c r="W5" i="6" s="1"/>
  <c r="H16" i="6"/>
  <c r="W6" i="6" s="1"/>
  <c r="H17" i="6"/>
  <c r="W7" i="6" s="1"/>
  <c r="H18" i="6"/>
  <c r="W8" i="6" s="1"/>
  <c r="H19" i="6"/>
  <c r="W9" i="6" s="1"/>
  <c r="H20" i="6"/>
  <c r="W10" i="6" s="1"/>
  <c r="H21" i="6"/>
  <c r="W11" i="6" s="1"/>
  <c r="H22" i="6"/>
  <c r="W12" i="6" s="1"/>
  <c r="H23" i="6"/>
  <c r="W13" i="6" s="1"/>
  <c r="H13" i="6"/>
  <c r="W3" i="6" s="1"/>
  <c r="H4" i="6"/>
  <c r="V5" i="6" s="1"/>
  <c r="Y5" i="6" s="1"/>
  <c r="H5" i="6"/>
  <c r="V6" i="6" s="1"/>
  <c r="H6" i="6"/>
  <c r="V7" i="6" s="1"/>
  <c r="H7" i="6"/>
  <c r="V8" i="6" s="1"/>
  <c r="H8" i="6"/>
  <c r="V9" i="6" s="1"/>
  <c r="Y9" i="6" s="1"/>
  <c r="H9" i="6"/>
  <c r="V10" i="6" s="1"/>
  <c r="H10" i="6"/>
  <c r="V11" i="6" s="1"/>
  <c r="H11" i="6"/>
  <c r="V12" i="6" s="1"/>
  <c r="H12" i="6"/>
  <c r="V13" i="6" s="1"/>
  <c r="H3" i="6"/>
  <c r="V4" i="6" s="1"/>
  <c r="H2" i="6"/>
  <c r="V3" i="6" s="1"/>
  <c r="F2" i="6"/>
  <c r="G2" i="6" s="1"/>
  <c r="N3" i="6" s="1"/>
  <c r="Y55" i="13" l="1"/>
  <c r="Q72" i="13"/>
  <c r="Y4" i="13"/>
  <c r="Y43" i="13"/>
  <c r="Q102" i="13"/>
  <c r="Y37" i="6"/>
  <c r="Y57" i="6"/>
  <c r="Y65" i="6"/>
  <c r="Y81" i="6"/>
  <c r="Y101" i="6"/>
  <c r="Y109" i="6"/>
  <c r="Q14" i="13"/>
  <c r="Y13" i="6"/>
  <c r="Y26" i="6"/>
  <c r="Y6" i="13"/>
  <c r="Q91" i="13"/>
  <c r="Q11" i="13"/>
  <c r="Q7" i="13"/>
  <c r="Q13" i="13"/>
  <c r="Y69" i="13"/>
  <c r="Y42" i="13"/>
  <c r="Q89" i="13"/>
  <c r="Q94" i="13"/>
  <c r="Q99" i="13"/>
  <c r="Q74" i="13"/>
  <c r="Q21" i="13"/>
  <c r="Q10" i="13"/>
  <c r="Q22" i="13"/>
  <c r="Q48" i="13"/>
  <c r="Q55" i="13"/>
  <c r="Q4" i="13"/>
  <c r="Q43" i="13"/>
  <c r="Y47" i="13"/>
  <c r="Y34" i="13"/>
  <c r="Y24" i="6"/>
  <c r="Y16" i="6"/>
  <c r="Y52" i="6"/>
  <c r="Y68" i="6"/>
  <c r="Y60" i="6"/>
  <c r="Y76" i="6"/>
  <c r="Y75" i="6"/>
  <c r="Y100" i="6"/>
  <c r="Y92" i="6"/>
  <c r="Y108" i="6"/>
  <c r="Y111" i="6"/>
  <c r="Y19" i="6"/>
  <c r="Y31" i="6"/>
  <c r="Y43" i="6"/>
  <c r="Y63" i="6"/>
  <c r="Y59" i="6"/>
  <c r="Y79" i="6"/>
  <c r="Y80" i="6"/>
  <c r="Y107" i="6"/>
  <c r="Y20" i="6"/>
  <c r="Y23" i="6"/>
  <c r="Y25" i="6"/>
  <c r="Y36" i="6"/>
  <c r="Y56" i="6"/>
  <c r="Y48" i="6"/>
  <c r="Y64" i="6"/>
  <c r="Y67" i="6"/>
  <c r="Y69" i="6"/>
  <c r="Y72" i="6"/>
  <c r="Y83" i="6"/>
  <c r="Y96" i="6"/>
  <c r="Y112" i="6"/>
  <c r="Y104" i="6"/>
  <c r="Y103" i="6"/>
  <c r="Y15" i="6"/>
  <c r="Y35" i="6"/>
  <c r="Y27" i="6"/>
  <c r="Y47" i="6"/>
  <c r="Y8" i="6"/>
  <c r="Y39" i="6"/>
  <c r="Y71" i="6"/>
  <c r="Y87" i="6"/>
  <c r="Y4" i="6"/>
  <c r="Y12" i="6"/>
  <c r="Y3" i="6"/>
  <c r="Y17" i="6"/>
  <c r="Y32" i="6"/>
  <c r="Y28" i="6"/>
  <c r="Y63" i="13"/>
  <c r="Q83" i="13"/>
  <c r="Q54" i="13"/>
  <c r="Y57" i="13"/>
  <c r="Q69" i="13"/>
  <c r="Q76" i="13"/>
  <c r="Q5" i="13"/>
  <c r="Q26" i="13"/>
  <c r="Y54" i="13"/>
  <c r="Q53" i="13"/>
  <c r="Q93" i="13"/>
  <c r="Q3" i="13"/>
  <c r="Y13" i="13"/>
  <c r="Y17" i="13"/>
  <c r="Q23" i="13"/>
  <c r="Q49" i="13"/>
  <c r="Q33" i="13"/>
  <c r="Y77" i="13"/>
  <c r="Q107" i="13"/>
  <c r="Q110" i="13"/>
  <c r="Q50" i="13"/>
  <c r="Q58" i="13"/>
  <c r="Q90" i="13"/>
  <c r="Q8" i="13"/>
  <c r="Q17" i="13"/>
  <c r="Y38" i="13"/>
  <c r="Q41" i="13"/>
  <c r="Y53" i="13"/>
  <c r="Q59" i="13"/>
  <c r="Q61" i="13"/>
  <c r="Y73" i="13"/>
  <c r="Y79" i="13"/>
  <c r="Y107" i="13"/>
  <c r="Q70" i="13"/>
  <c r="Q73" i="13"/>
  <c r="Q75" i="13"/>
  <c r="Q80" i="13"/>
  <c r="Q60" i="13"/>
  <c r="Q81" i="13"/>
  <c r="Q6" i="13"/>
  <c r="Q9" i="13"/>
  <c r="Q12" i="13"/>
  <c r="Q46" i="13"/>
  <c r="Y56" i="13"/>
  <c r="Y62" i="13"/>
  <c r="Y21" i="13"/>
  <c r="Y64" i="13"/>
  <c r="Y67" i="13"/>
  <c r="Q29" i="13"/>
  <c r="Q30" i="13"/>
  <c r="Q34" i="13"/>
  <c r="Y83" i="13"/>
  <c r="Q84" i="13"/>
  <c r="Q92" i="13"/>
  <c r="Y104" i="13"/>
  <c r="Y110" i="13"/>
  <c r="Y112" i="13"/>
  <c r="Q63" i="13"/>
  <c r="Q87" i="13"/>
  <c r="Q103" i="13"/>
  <c r="Q111" i="13"/>
  <c r="Q67" i="13"/>
  <c r="Y5" i="13"/>
  <c r="Y10" i="13"/>
  <c r="Y14" i="13"/>
  <c r="Y37" i="13"/>
  <c r="Y82" i="13"/>
  <c r="Y65" i="13"/>
  <c r="Q79" i="13"/>
  <c r="Y7" i="13"/>
  <c r="Y29" i="13"/>
  <c r="Y49" i="13"/>
  <c r="Y41" i="13"/>
  <c r="Y9" i="13"/>
  <c r="Y15" i="13"/>
  <c r="Y33" i="13"/>
  <c r="Y19" i="13"/>
  <c r="Y50" i="13"/>
  <c r="Y59" i="13"/>
  <c r="Y68" i="13"/>
  <c r="Y26" i="13"/>
  <c r="Y78" i="13"/>
  <c r="Y88" i="13"/>
  <c r="Y3" i="13"/>
  <c r="Y8" i="13"/>
  <c r="Y23" i="13"/>
  <c r="Y70" i="13"/>
  <c r="Y72" i="13"/>
  <c r="Y30" i="13"/>
  <c r="Y94" i="13"/>
  <c r="Y97" i="13"/>
  <c r="Y99" i="13"/>
  <c r="Y31" i="13"/>
  <c r="Y35" i="13"/>
  <c r="Q52" i="13"/>
  <c r="Y58" i="13"/>
  <c r="Y74" i="13"/>
  <c r="Y98" i="13"/>
  <c r="Q45" i="13"/>
  <c r="Q65" i="13"/>
  <c r="Y92" i="13"/>
  <c r="Y95" i="13"/>
  <c r="Y75" i="13"/>
  <c r="Y87" i="13"/>
  <c r="Q37" i="13"/>
  <c r="Y51" i="13"/>
  <c r="Y61" i="13"/>
  <c r="Y81" i="13"/>
  <c r="Y86" i="13"/>
  <c r="Y91" i="13"/>
  <c r="Q98" i="13"/>
  <c r="Y106" i="13"/>
  <c r="Y80" i="13"/>
  <c r="Y25" i="13"/>
  <c r="Y100" i="13"/>
  <c r="Y103" i="13"/>
  <c r="Y11" i="13"/>
  <c r="Y12" i="13"/>
  <c r="Q18" i="13"/>
  <c r="Q15" i="13"/>
  <c r="Y44" i="13"/>
  <c r="Q16" i="13"/>
  <c r="Q56" i="13"/>
  <c r="Q64" i="13"/>
  <c r="Q32" i="13"/>
  <c r="Q36" i="13"/>
  <c r="Y101" i="13"/>
  <c r="Q20" i="13"/>
  <c r="Y22" i="13"/>
  <c r="Q24" i="13"/>
  <c r="Y27" i="13"/>
  <c r="Y28" i="13"/>
  <c r="Q31" i="13"/>
  <c r="Y32" i="13"/>
  <c r="Y36" i="13"/>
  <c r="Y16" i="13"/>
  <c r="Y39" i="13"/>
  <c r="Q19" i="13"/>
  <c r="Y24" i="13"/>
  <c r="Y48" i="13"/>
  <c r="Q51" i="13"/>
  <c r="Y52" i="13"/>
  <c r="Y60" i="13"/>
  <c r="Y66" i="13"/>
  <c r="Q78" i="13"/>
  <c r="Y71" i="13"/>
  <c r="Q27" i="13"/>
  <c r="Q35" i="13"/>
  <c r="Y40" i="13"/>
  <c r="Y20" i="13"/>
  <c r="Q44" i="13"/>
  <c r="Y46" i="13"/>
  <c r="Q47" i="13"/>
  <c r="Q68" i="13"/>
  <c r="Q28" i="13"/>
  <c r="Y76" i="13"/>
  <c r="Q39" i="13"/>
  <c r="Q40" i="13"/>
  <c r="Y84" i="13"/>
  <c r="Q95" i="13"/>
  <c r="Y96" i="13"/>
  <c r="Q109" i="13"/>
  <c r="Q112" i="13"/>
  <c r="Y93" i="13"/>
  <c r="Q100" i="13"/>
  <c r="Q105" i="13"/>
  <c r="Q88" i="13"/>
  <c r="Y89" i="13"/>
  <c r="Q101" i="13"/>
  <c r="Q108" i="13"/>
  <c r="Y109" i="13"/>
  <c r="Q85" i="13"/>
  <c r="Q96" i="13"/>
  <c r="Y108" i="13"/>
  <c r="Y85" i="13"/>
  <c r="Q97" i="13"/>
  <c r="Q104" i="13"/>
  <c r="Y105" i="13"/>
  <c r="Y99" i="6"/>
  <c r="Y95" i="6"/>
  <c r="Y88" i="6"/>
  <c r="Y84" i="6"/>
  <c r="Y77" i="6"/>
  <c r="Y73" i="6"/>
  <c r="Y55" i="6"/>
  <c r="Y51" i="6"/>
  <c r="Y44" i="6"/>
  <c r="Y40" i="6"/>
  <c r="Y29" i="6"/>
  <c r="Y33" i="6"/>
  <c r="Y21" i="6"/>
  <c r="Y22" i="6"/>
  <c r="Y18" i="6"/>
  <c r="Y10" i="6"/>
  <c r="Y6" i="6"/>
  <c r="Y11" i="6"/>
  <c r="Y7" i="6"/>
  <c r="Y30" i="6"/>
  <c r="Y34" i="6"/>
  <c r="Y38" i="6"/>
  <c r="Y42" i="6"/>
  <c r="Y46" i="6"/>
  <c r="Y50" i="6"/>
  <c r="Y54" i="6"/>
  <c r="Y58" i="6"/>
  <c r="Y62" i="6"/>
  <c r="Y66" i="6"/>
  <c r="Y70" i="6"/>
  <c r="Y74" i="6"/>
  <c r="Y78" i="6"/>
  <c r="Y82" i="6"/>
  <c r="Y86" i="6"/>
  <c r="Y90" i="6"/>
  <c r="Y94" i="6"/>
  <c r="Y98" i="6"/>
  <c r="Y102" i="6"/>
  <c r="Y106" i="6"/>
  <c r="Y110" i="6"/>
  <c r="F322" i="6"/>
  <c r="G322" i="6" s="1"/>
  <c r="P103" i="6" s="1"/>
  <c r="F323" i="6"/>
  <c r="G323" i="6" s="1"/>
  <c r="P104" i="6" s="1"/>
  <c r="F324" i="6"/>
  <c r="G324" i="6" s="1"/>
  <c r="P105" i="6" s="1"/>
  <c r="F325" i="6"/>
  <c r="G325" i="6" s="1"/>
  <c r="P106" i="6" s="1"/>
  <c r="F326" i="6"/>
  <c r="G326" i="6" s="1"/>
  <c r="P107" i="6" s="1"/>
  <c r="F327" i="6"/>
  <c r="G327" i="6" s="1"/>
  <c r="P108" i="6" s="1"/>
  <c r="F328" i="6"/>
  <c r="G328" i="6" s="1"/>
  <c r="P109" i="6" s="1"/>
  <c r="F329" i="6"/>
  <c r="G329" i="6" s="1"/>
  <c r="P110" i="6" s="1"/>
  <c r="F330" i="6"/>
  <c r="G330" i="6" s="1"/>
  <c r="P111" i="6" s="1"/>
  <c r="F331" i="6"/>
  <c r="G331" i="6" s="1"/>
  <c r="P112" i="6" s="1"/>
  <c r="F321" i="6"/>
  <c r="G321" i="6" s="1"/>
  <c r="P102" i="6" s="1"/>
  <c r="F311" i="6"/>
  <c r="G311" i="6" s="1"/>
  <c r="O103" i="6" s="1"/>
  <c r="F312" i="6"/>
  <c r="G312" i="6" s="1"/>
  <c r="O104" i="6" s="1"/>
  <c r="F313" i="6"/>
  <c r="G313" i="6" s="1"/>
  <c r="O105" i="6" s="1"/>
  <c r="F314" i="6"/>
  <c r="G314" i="6" s="1"/>
  <c r="O106" i="6" s="1"/>
  <c r="F315" i="6"/>
  <c r="G315" i="6" s="1"/>
  <c r="O107" i="6" s="1"/>
  <c r="F316" i="6"/>
  <c r="G316" i="6" s="1"/>
  <c r="O108" i="6" s="1"/>
  <c r="F317" i="6"/>
  <c r="G317" i="6" s="1"/>
  <c r="O109" i="6" s="1"/>
  <c r="F318" i="6"/>
  <c r="G318" i="6" s="1"/>
  <c r="O110" i="6" s="1"/>
  <c r="F319" i="6"/>
  <c r="G319" i="6" s="1"/>
  <c r="O111" i="6" s="1"/>
  <c r="F320" i="6"/>
  <c r="G320" i="6" s="1"/>
  <c r="O112" i="6" s="1"/>
  <c r="F310" i="6"/>
  <c r="G310" i="6" s="1"/>
  <c r="O102" i="6" s="1"/>
  <c r="F300" i="6"/>
  <c r="G300" i="6" s="1"/>
  <c r="N103" i="6" s="1"/>
  <c r="F301" i="6"/>
  <c r="G301" i="6" s="1"/>
  <c r="N104" i="6" s="1"/>
  <c r="F302" i="6"/>
  <c r="G302" i="6" s="1"/>
  <c r="N105" i="6" s="1"/>
  <c r="F303" i="6"/>
  <c r="G303" i="6" s="1"/>
  <c r="N106" i="6" s="1"/>
  <c r="F304" i="6"/>
  <c r="G304" i="6" s="1"/>
  <c r="N107" i="6" s="1"/>
  <c r="F305" i="6"/>
  <c r="G305" i="6" s="1"/>
  <c r="N108" i="6" s="1"/>
  <c r="F306" i="6"/>
  <c r="G306" i="6" s="1"/>
  <c r="N109" i="6" s="1"/>
  <c r="F307" i="6"/>
  <c r="G307" i="6" s="1"/>
  <c r="N110" i="6" s="1"/>
  <c r="F308" i="6"/>
  <c r="G308" i="6" s="1"/>
  <c r="N111" i="6" s="1"/>
  <c r="F309" i="6"/>
  <c r="G309" i="6" s="1"/>
  <c r="N112" i="6" s="1"/>
  <c r="F299" i="6"/>
  <c r="G299" i="6" s="1"/>
  <c r="N102" i="6" s="1"/>
  <c r="F289" i="6"/>
  <c r="G289" i="6" s="1"/>
  <c r="P92" i="6" s="1"/>
  <c r="F290" i="6"/>
  <c r="G290" i="6" s="1"/>
  <c r="P93" i="6" s="1"/>
  <c r="F291" i="6"/>
  <c r="G291" i="6" s="1"/>
  <c r="P94" i="6" s="1"/>
  <c r="F292" i="6"/>
  <c r="G292" i="6" s="1"/>
  <c r="P95" i="6" s="1"/>
  <c r="F293" i="6"/>
  <c r="G293" i="6" s="1"/>
  <c r="P96" i="6" s="1"/>
  <c r="F294" i="6"/>
  <c r="G294" i="6" s="1"/>
  <c r="P97" i="6" s="1"/>
  <c r="F295" i="6"/>
  <c r="G295" i="6" s="1"/>
  <c r="P98" i="6" s="1"/>
  <c r="F296" i="6"/>
  <c r="G296" i="6" s="1"/>
  <c r="P99" i="6" s="1"/>
  <c r="F297" i="6"/>
  <c r="G297" i="6" s="1"/>
  <c r="P100" i="6" s="1"/>
  <c r="F298" i="6"/>
  <c r="G298" i="6" s="1"/>
  <c r="P101" i="6" s="1"/>
  <c r="F288" i="6"/>
  <c r="G288" i="6" s="1"/>
  <c r="P91" i="6" s="1"/>
  <c r="F278" i="6"/>
  <c r="G278" i="6" s="1"/>
  <c r="O92" i="6" s="1"/>
  <c r="F279" i="6"/>
  <c r="G279" i="6" s="1"/>
  <c r="O93" i="6" s="1"/>
  <c r="F280" i="6"/>
  <c r="G280" i="6" s="1"/>
  <c r="O94" i="6" s="1"/>
  <c r="F281" i="6"/>
  <c r="G281" i="6" s="1"/>
  <c r="O95" i="6" s="1"/>
  <c r="F282" i="6"/>
  <c r="G282" i="6" s="1"/>
  <c r="O96" i="6" s="1"/>
  <c r="F283" i="6"/>
  <c r="G283" i="6" s="1"/>
  <c r="O97" i="6" s="1"/>
  <c r="F284" i="6"/>
  <c r="G284" i="6" s="1"/>
  <c r="O98" i="6" s="1"/>
  <c r="F285" i="6"/>
  <c r="G285" i="6" s="1"/>
  <c r="O99" i="6" s="1"/>
  <c r="F286" i="6"/>
  <c r="G286" i="6" s="1"/>
  <c r="O100" i="6" s="1"/>
  <c r="F287" i="6"/>
  <c r="G287" i="6" s="1"/>
  <c r="O101" i="6" s="1"/>
  <c r="F277" i="6"/>
  <c r="G277" i="6" s="1"/>
  <c r="O91" i="6" s="1"/>
  <c r="F267" i="6"/>
  <c r="G267" i="6" s="1"/>
  <c r="N92" i="6" s="1"/>
  <c r="F268" i="6"/>
  <c r="G268" i="6" s="1"/>
  <c r="N93" i="6" s="1"/>
  <c r="F269" i="6"/>
  <c r="G269" i="6" s="1"/>
  <c r="N94" i="6" s="1"/>
  <c r="F270" i="6"/>
  <c r="G270" i="6" s="1"/>
  <c r="N95" i="6" s="1"/>
  <c r="F271" i="6"/>
  <c r="G271" i="6" s="1"/>
  <c r="N96" i="6" s="1"/>
  <c r="F272" i="6"/>
  <c r="G272" i="6" s="1"/>
  <c r="N97" i="6" s="1"/>
  <c r="F273" i="6"/>
  <c r="G273" i="6" s="1"/>
  <c r="N98" i="6" s="1"/>
  <c r="F274" i="6"/>
  <c r="G274" i="6" s="1"/>
  <c r="N99" i="6" s="1"/>
  <c r="F275" i="6"/>
  <c r="G275" i="6" s="1"/>
  <c r="N100" i="6" s="1"/>
  <c r="F276" i="6"/>
  <c r="G276" i="6" s="1"/>
  <c r="N101" i="6" s="1"/>
  <c r="F266" i="6"/>
  <c r="G266" i="6" s="1"/>
  <c r="N91" i="6" s="1"/>
  <c r="F256" i="6"/>
  <c r="G256" i="6" s="1"/>
  <c r="P81" i="6" s="1"/>
  <c r="F257" i="6"/>
  <c r="G257" i="6" s="1"/>
  <c r="P82" i="6" s="1"/>
  <c r="F258" i="6"/>
  <c r="G258" i="6" s="1"/>
  <c r="P83" i="6" s="1"/>
  <c r="F259" i="6"/>
  <c r="G259" i="6" s="1"/>
  <c r="P84" i="6" s="1"/>
  <c r="F260" i="6"/>
  <c r="G260" i="6" s="1"/>
  <c r="P85" i="6" s="1"/>
  <c r="F261" i="6"/>
  <c r="G261" i="6" s="1"/>
  <c r="P86" i="6" s="1"/>
  <c r="F262" i="6"/>
  <c r="G262" i="6" s="1"/>
  <c r="P87" i="6" s="1"/>
  <c r="F263" i="6"/>
  <c r="G263" i="6" s="1"/>
  <c r="P88" i="6" s="1"/>
  <c r="F264" i="6"/>
  <c r="G264" i="6" s="1"/>
  <c r="P89" i="6" s="1"/>
  <c r="F265" i="6"/>
  <c r="G265" i="6" s="1"/>
  <c r="P90" i="6" s="1"/>
  <c r="F255" i="6"/>
  <c r="G255" i="6" s="1"/>
  <c r="P80" i="6" s="1"/>
  <c r="F245" i="6"/>
  <c r="G245" i="6" s="1"/>
  <c r="O81" i="6" s="1"/>
  <c r="F246" i="6"/>
  <c r="G246" i="6" s="1"/>
  <c r="O82" i="6" s="1"/>
  <c r="F247" i="6"/>
  <c r="G247" i="6" s="1"/>
  <c r="O83" i="6" s="1"/>
  <c r="F248" i="6"/>
  <c r="G248" i="6" s="1"/>
  <c r="O84" i="6" s="1"/>
  <c r="F249" i="6"/>
  <c r="G249" i="6" s="1"/>
  <c r="O85" i="6" s="1"/>
  <c r="F250" i="6"/>
  <c r="G250" i="6" s="1"/>
  <c r="O86" i="6" s="1"/>
  <c r="F251" i="6"/>
  <c r="G251" i="6" s="1"/>
  <c r="O87" i="6" s="1"/>
  <c r="F252" i="6"/>
  <c r="G252" i="6" s="1"/>
  <c r="O88" i="6" s="1"/>
  <c r="F253" i="6"/>
  <c r="G253" i="6" s="1"/>
  <c r="O89" i="6" s="1"/>
  <c r="F254" i="6"/>
  <c r="G254" i="6" s="1"/>
  <c r="O90" i="6" s="1"/>
  <c r="F244" i="6"/>
  <c r="G244" i="6" s="1"/>
  <c r="O80" i="6" s="1"/>
  <c r="F234" i="6"/>
  <c r="G234" i="6" s="1"/>
  <c r="N81" i="6" s="1"/>
  <c r="F235" i="6"/>
  <c r="G235" i="6" s="1"/>
  <c r="N82" i="6" s="1"/>
  <c r="F236" i="6"/>
  <c r="G236" i="6" s="1"/>
  <c r="N83" i="6" s="1"/>
  <c r="F237" i="6"/>
  <c r="G237" i="6" s="1"/>
  <c r="N84" i="6" s="1"/>
  <c r="F238" i="6"/>
  <c r="G238" i="6" s="1"/>
  <c r="N85" i="6" s="1"/>
  <c r="F239" i="6"/>
  <c r="G239" i="6" s="1"/>
  <c r="N86" i="6" s="1"/>
  <c r="F240" i="6"/>
  <c r="G240" i="6" s="1"/>
  <c r="N87" i="6" s="1"/>
  <c r="F241" i="6"/>
  <c r="G241" i="6" s="1"/>
  <c r="N88" i="6" s="1"/>
  <c r="F242" i="6"/>
  <c r="G242" i="6" s="1"/>
  <c r="N89" i="6" s="1"/>
  <c r="F243" i="6"/>
  <c r="G243" i="6" s="1"/>
  <c r="N90" i="6" s="1"/>
  <c r="F233" i="6"/>
  <c r="G233" i="6" s="1"/>
  <c r="N80" i="6" s="1"/>
  <c r="F223" i="6"/>
  <c r="G223" i="6" s="1"/>
  <c r="P70" i="6" s="1"/>
  <c r="F224" i="6"/>
  <c r="G224" i="6" s="1"/>
  <c r="P71" i="6" s="1"/>
  <c r="F225" i="6"/>
  <c r="G225" i="6" s="1"/>
  <c r="P72" i="6" s="1"/>
  <c r="F226" i="6"/>
  <c r="G226" i="6" s="1"/>
  <c r="P73" i="6" s="1"/>
  <c r="F227" i="6"/>
  <c r="G227" i="6" s="1"/>
  <c r="P74" i="6" s="1"/>
  <c r="F228" i="6"/>
  <c r="G228" i="6" s="1"/>
  <c r="P75" i="6" s="1"/>
  <c r="F229" i="6"/>
  <c r="G229" i="6" s="1"/>
  <c r="P76" i="6" s="1"/>
  <c r="F230" i="6"/>
  <c r="G230" i="6" s="1"/>
  <c r="P77" i="6" s="1"/>
  <c r="F231" i="6"/>
  <c r="G231" i="6" s="1"/>
  <c r="P78" i="6" s="1"/>
  <c r="F232" i="6"/>
  <c r="G232" i="6" s="1"/>
  <c r="P79" i="6" s="1"/>
  <c r="F222" i="6"/>
  <c r="G222" i="6" s="1"/>
  <c r="P69" i="6" s="1"/>
  <c r="F212" i="6"/>
  <c r="G212" i="6" s="1"/>
  <c r="O70" i="6" s="1"/>
  <c r="F213" i="6"/>
  <c r="G213" i="6" s="1"/>
  <c r="O71" i="6" s="1"/>
  <c r="F214" i="6"/>
  <c r="G214" i="6" s="1"/>
  <c r="O72" i="6" s="1"/>
  <c r="F215" i="6"/>
  <c r="G215" i="6" s="1"/>
  <c r="O73" i="6" s="1"/>
  <c r="F216" i="6"/>
  <c r="G216" i="6" s="1"/>
  <c r="O74" i="6" s="1"/>
  <c r="F217" i="6"/>
  <c r="G217" i="6" s="1"/>
  <c r="O75" i="6" s="1"/>
  <c r="F218" i="6"/>
  <c r="G218" i="6" s="1"/>
  <c r="O76" i="6" s="1"/>
  <c r="F219" i="6"/>
  <c r="G219" i="6" s="1"/>
  <c r="O77" i="6" s="1"/>
  <c r="F220" i="6"/>
  <c r="G220" i="6" s="1"/>
  <c r="O78" i="6" s="1"/>
  <c r="F221" i="6"/>
  <c r="G221" i="6" s="1"/>
  <c r="O79" i="6" s="1"/>
  <c r="F211" i="6"/>
  <c r="G211" i="6" s="1"/>
  <c r="O69" i="6" s="1"/>
  <c r="F201" i="6"/>
  <c r="G201" i="6" s="1"/>
  <c r="N70" i="6" s="1"/>
  <c r="F202" i="6"/>
  <c r="G202" i="6" s="1"/>
  <c r="N71" i="6" s="1"/>
  <c r="F203" i="6"/>
  <c r="G203" i="6" s="1"/>
  <c r="N72" i="6" s="1"/>
  <c r="F204" i="6"/>
  <c r="G204" i="6" s="1"/>
  <c r="N73" i="6" s="1"/>
  <c r="F205" i="6"/>
  <c r="G205" i="6" s="1"/>
  <c r="N74" i="6" s="1"/>
  <c r="F206" i="6"/>
  <c r="G206" i="6" s="1"/>
  <c r="N75" i="6" s="1"/>
  <c r="F207" i="6"/>
  <c r="G207" i="6" s="1"/>
  <c r="N76" i="6" s="1"/>
  <c r="F208" i="6"/>
  <c r="G208" i="6" s="1"/>
  <c r="N77" i="6" s="1"/>
  <c r="F209" i="6"/>
  <c r="G209" i="6" s="1"/>
  <c r="N78" i="6" s="1"/>
  <c r="F210" i="6"/>
  <c r="G210" i="6" s="1"/>
  <c r="N79" i="6" s="1"/>
  <c r="F200" i="6"/>
  <c r="G200" i="6" s="1"/>
  <c r="N69" i="6" s="1"/>
  <c r="F190" i="6"/>
  <c r="G190" i="6" s="1"/>
  <c r="P59" i="6" s="1"/>
  <c r="F191" i="6"/>
  <c r="G191" i="6" s="1"/>
  <c r="P60" i="6" s="1"/>
  <c r="F192" i="6"/>
  <c r="G192" i="6" s="1"/>
  <c r="P61" i="6" s="1"/>
  <c r="F193" i="6"/>
  <c r="G193" i="6" s="1"/>
  <c r="P62" i="6" s="1"/>
  <c r="F194" i="6"/>
  <c r="G194" i="6" s="1"/>
  <c r="P63" i="6" s="1"/>
  <c r="F195" i="6"/>
  <c r="G195" i="6" s="1"/>
  <c r="P64" i="6" s="1"/>
  <c r="F196" i="6"/>
  <c r="G196" i="6" s="1"/>
  <c r="P65" i="6" s="1"/>
  <c r="F197" i="6"/>
  <c r="G197" i="6" s="1"/>
  <c r="P66" i="6" s="1"/>
  <c r="F198" i="6"/>
  <c r="G198" i="6" s="1"/>
  <c r="P67" i="6" s="1"/>
  <c r="F199" i="6"/>
  <c r="G199" i="6" s="1"/>
  <c r="P68" i="6" s="1"/>
  <c r="F189" i="6"/>
  <c r="G189" i="6" s="1"/>
  <c r="P58" i="6" s="1"/>
  <c r="F179" i="6"/>
  <c r="G179" i="6" s="1"/>
  <c r="O59" i="6" s="1"/>
  <c r="F180" i="6"/>
  <c r="G180" i="6" s="1"/>
  <c r="O60" i="6" s="1"/>
  <c r="F181" i="6"/>
  <c r="G181" i="6" s="1"/>
  <c r="O61" i="6" s="1"/>
  <c r="F182" i="6"/>
  <c r="G182" i="6" s="1"/>
  <c r="O62" i="6" s="1"/>
  <c r="F183" i="6"/>
  <c r="G183" i="6" s="1"/>
  <c r="O63" i="6" s="1"/>
  <c r="F184" i="6"/>
  <c r="G184" i="6" s="1"/>
  <c r="O64" i="6" s="1"/>
  <c r="F185" i="6"/>
  <c r="G185" i="6" s="1"/>
  <c r="O65" i="6" s="1"/>
  <c r="F186" i="6"/>
  <c r="G186" i="6" s="1"/>
  <c r="O66" i="6" s="1"/>
  <c r="F187" i="6"/>
  <c r="G187" i="6" s="1"/>
  <c r="O67" i="6" s="1"/>
  <c r="F188" i="6"/>
  <c r="G188" i="6" s="1"/>
  <c r="O68" i="6" s="1"/>
  <c r="F178" i="6"/>
  <c r="G178" i="6" s="1"/>
  <c r="O58" i="6" s="1"/>
  <c r="F168" i="6"/>
  <c r="G168" i="6" s="1"/>
  <c r="N59" i="6" s="1"/>
  <c r="F169" i="6"/>
  <c r="G169" i="6" s="1"/>
  <c r="N60" i="6" s="1"/>
  <c r="F170" i="6"/>
  <c r="G170" i="6" s="1"/>
  <c r="N61" i="6" s="1"/>
  <c r="F171" i="6"/>
  <c r="G171" i="6" s="1"/>
  <c r="N62" i="6" s="1"/>
  <c r="F172" i="6"/>
  <c r="G172" i="6" s="1"/>
  <c r="N63" i="6" s="1"/>
  <c r="F173" i="6"/>
  <c r="G173" i="6" s="1"/>
  <c r="N64" i="6" s="1"/>
  <c r="F174" i="6"/>
  <c r="G174" i="6" s="1"/>
  <c r="N65" i="6" s="1"/>
  <c r="F175" i="6"/>
  <c r="G175" i="6" s="1"/>
  <c r="N66" i="6" s="1"/>
  <c r="F176" i="6"/>
  <c r="G176" i="6" s="1"/>
  <c r="N67" i="6" s="1"/>
  <c r="F177" i="6"/>
  <c r="G177" i="6" s="1"/>
  <c r="N68" i="6" s="1"/>
  <c r="F167" i="6"/>
  <c r="G167" i="6" s="1"/>
  <c r="N58" i="6" s="1"/>
  <c r="F157" i="6"/>
  <c r="G157" i="6" s="1"/>
  <c r="P48" i="6" s="1"/>
  <c r="F158" i="6"/>
  <c r="G158" i="6" s="1"/>
  <c r="P49" i="6" s="1"/>
  <c r="F159" i="6"/>
  <c r="G159" i="6" s="1"/>
  <c r="P50" i="6" s="1"/>
  <c r="F160" i="6"/>
  <c r="G160" i="6" s="1"/>
  <c r="P51" i="6" s="1"/>
  <c r="F161" i="6"/>
  <c r="G161" i="6" s="1"/>
  <c r="P52" i="6" s="1"/>
  <c r="F162" i="6"/>
  <c r="G162" i="6" s="1"/>
  <c r="P53" i="6" s="1"/>
  <c r="F163" i="6"/>
  <c r="G163" i="6" s="1"/>
  <c r="P54" i="6" s="1"/>
  <c r="F164" i="6"/>
  <c r="G164" i="6" s="1"/>
  <c r="P55" i="6" s="1"/>
  <c r="F165" i="6"/>
  <c r="G165" i="6" s="1"/>
  <c r="P56" i="6" s="1"/>
  <c r="F166" i="6"/>
  <c r="G166" i="6" s="1"/>
  <c r="P57" i="6" s="1"/>
  <c r="F156" i="6"/>
  <c r="G156" i="6" s="1"/>
  <c r="P47" i="6" s="1"/>
  <c r="F146" i="6"/>
  <c r="G146" i="6" s="1"/>
  <c r="O48" i="6" s="1"/>
  <c r="F147" i="6"/>
  <c r="G147" i="6" s="1"/>
  <c r="O49" i="6" s="1"/>
  <c r="F148" i="6"/>
  <c r="G148" i="6" s="1"/>
  <c r="O50" i="6" s="1"/>
  <c r="F149" i="6"/>
  <c r="G149" i="6" s="1"/>
  <c r="O51" i="6" s="1"/>
  <c r="F150" i="6"/>
  <c r="G150" i="6" s="1"/>
  <c r="O52" i="6" s="1"/>
  <c r="F151" i="6"/>
  <c r="G151" i="6" s="1"/>
  <c r="O53" i="6" s="1"/>
  <c r="F152" i="6"/>
  <c r="G152" i="6" s="1"/>
  <c r="O54" i="6" s="1"/>
  <c r="F153" i="6"/>
  <c r="G153" i="6" s="1"/>
  <c r="O55" i="6" s="1"/>
  <c r="F154" i="6"/>
  <c r="G154" i="6" s="1"/>
  <c r="O56" i="6" s="1"/>
  <c r="F155" i="6"/>
  <c r="G155" i="6" s="1"/>
  <c r="O57" i="6" s="1"/>
  <c r="F145" i="6"/>
  <c r="G145" i="6" s="1"/>
  <c r="O47" i="6" s="1"/>
  <c r="F135" i="6"/>
  <c r="G135" i="6" s="1"/>
  <c r="N48" i="6" s="1"/>
  <c r="F136" i="6"/>
  <c r="G136" i="6" s="1"/>
  <c r="N49" i="6" s="1"/>
  <c r="F137" i="6"/>
  <c r="G137" i="6" s="1"/>
  <c r="N50" i="6" s="1"/>
  <c r="F138" i="6"/>
  <c r="G138" i="6" s="1"/>
  <c r="N51" i="6" s="1"/>
  <c r="F139" i="6"/>
  <c r="G139" i="6" s="1"/>
  <c r="N52" i="6" s="1"/>
  <c r="F140" i="6"/>
  <c r="G140" i="6" s="1"/>
  <c r="N53" i="6" s="1"/>
  <c r="F141" i="6"/>
  <c r="G141" i="6" s="1"/>
  <c r="N54" i="6" s="1"/>
  <c r="F142" i="6"/>
  <c r="G142" i="6" s="1"/>
  <c r="N55" i="6" s="1"/>
  <c r="F143" i="6"/>
  <c r="G143" i="6" s="1"/>
  <c r="N56" i="6" s="1"/>
  <c r="F144" i="6"/>
  <c r="G144" i="6" s="1"/>
  <c r="N57" i="6" s="1"/>
  <c r="F134" i="6"/>
  <c r="G134" i="6" s="1"/>
  <c r="N47" i="6" s="1"/>
  <c r="F124" i="6"/>
  <c r="G124" i="6" s="1"/>
  <c r="P37" i="6" s="1"/>
  <c r="F125" i="6"/>
  <c r="G125" i="6" s="1"/>
  <c r="P38" i="6" s="1"/>
  <c r="F126" i="6"/>
  <c r="G126" i="6" s="1"/>
  <c r="P39" i="6" s="1"/>
  <c r="F127" i="6"/>
  <c r="G127" i="6" s="1"/>
  <c r="P40" i="6" s="1"/>
  <c r="F128" i="6"/>
  <c r="G128" i="6" s="1"/>
  <c r="P41" i="6" s="1"/>
  <c r="F129" i="6"/>
  <c r="G129" i="6" s="1"/>
  <c r="P42" i="6" s="1"/>
  <c r="F130" i="6"/>
  <c r="G130" i="6" s="1"/>
  <c r="P43" i="6" s="1"/>
  <c r="F131" i="6"/>
  <c r="G131" i="6" s="1"/>
  <c r="P44" i="6" s="1"/>
  <c r="F132" i="6"/>
  <c r="G132" i="6" s="1"/>
  <c r="P45" i="6" s="1"/>
  <c r="F133" i="6"/>
  <c r="G133" i="6" s="1"/>
  <c r="P46" i="6" s="1"/>
  <c r="F123" i="6"/>
  <c r="G123" i="6" s="1"/>
  <c r="P36" i="6" s="1"/>
  <c r="F113" i="6"/>
  <c r="G113" i="6" s="1"/>
  <c r="O37" i="6" s="1"/>
  <c r="F114" i="6"/>
  <c r="G114" i="6" s="1"/>
  <c r="O38" i="6" s="1"/>
  <c r="F115" i="6"/>
  <c r="G115" i="6" s="1"/>
  <c r="O39" i="6" s="1"/>
  <c r="F116" i="6"/>
  <c r="G116" i="6" s="1"/>
  <c r="O40" i="6" s="1"/>
  <c r="F117" i="6"/>
  <c r="G117" i="6" s="1"/>
  <c r="O41" i="6" s="1"/>
  <c r="F118" i="6"/>
  <c r="G118" i="6" s="1"/>
  <c r="O42" i="6" s="1"/>
  <c r="F119" i="6"/>
  <c r="G119" i="6" s="1"/>
  <c r="O43" i="6" s="1"/>
  <c r="F120" i="6"/>
  <c r="G120" i="6" s="1"/>
  <c r="O44" i="6" s="1"/>
  <c r="F121" i="6"/>
  <c r="G121" i="6" s="1"/>
  <c r="O45" i="6" s="1"/>
  <c r="F122" i="6"/>
  <c r="G122" i="6" s="1"/>
  <c r="O46" i="6" s="1"/>
  <c r="F112" i="6"/>
  <c r="G112" i="6" s="1"/>
  <c r="O36" i="6" s="1"/>
  <c r="F102" i="6"/>
  <c r="G102" i="6" s="1"/>
  <c r="N37" i="6" s="1"/>
  <c r="F103" i="6"/>
  <c r="G103" i="6" s="1"/>
  <c r="N38" i="6" s="1"/>
  <c r="F104" i="6"/>
  <c r="G104" i="6" s="1"/>
  <c r="N39" i="6" s="1"/>
  <c r="F105" i="6"/>
  <c r="G105" i="6" s="1"/>
  <c r="N40" i="6" s="1"/>
  <c r="F106" i="6"/>
  <c r="G106" i="6" s="1"/>
  <c r="N41" i="6" s="1"/>
  <c r="F107" i="6"/>
  <c r="G107" i="6" s="1"/>
  <c r="N42" i="6" s="1"/>
  <c r="F108" i="6"/>
  <c r="G108" i="6" s="1"/>
  <c r="N43" i="6" s="1"/>
  <c r="F109" i="6"/>
  <c r="G109" i="6" s="1"/>
  <c r="N44" i="6" s="1"/>
  <c r="F110" i="6"/>
  <c r="G110" i="6" s="1"/>
  <c r="N45" i="6" s="1"/>
  <c r="F111" i="6"/>
  <c r="G111" i="6" s="1"/>
  <c r="N46" i="6" s="1"/>
  <c r="F101" i="6"/>
  <c r="G101" i="6" s="1"/>
  <c r="N36" i="6" s="1"/>
  <c r="F91" i="6"/>
  <c r="G91" i="6" s="1"/>
  <c r="P26" i="6" s="1"/>
  <c r="F92" i="6"/>
  <c r="G92" i="6" s="1"/>
  <c r="P27" i="6" s="1"/>
  <c r="F93" i="6"/>
  <c r="G93" i="6" s="1"/>
  <c r="P28" i="6" s="1"/>
  <c r="F94" i="6"/>
  <c r="G94" i="6" s="1"/>
  <c r="P29" i="6" s="1"/>
  <c r="F95" i="6"/>
  <c r="G95" i="6" s="1"/>
  <c r="P30" i="6" s="1"/>
  <c r="F96" i="6"/>
  <c r="G96" i="6" s="1"/>
  <c r="P31" i="6" s="1"/>
  <c r="F97" i="6"/>
  <c r="G97" i="6" s="1"/>
  <c r="P32" i="6" s="1"/>
  <c r="F98" i="6"/>
  <c r="G98" i="6" s="1"/>
  <c r="P33" i="6" s="1"/>
  <c r="F99" i="6"/>
  <c r="G99" i="6" s="1"/>
  <c r="P34" i="6" s="1"/>
  <c r="F100" i="6"/>
  <c r="G100" i="6" s="1"/>
  <c r="P35" i="6" s="1"/>
  <c r="F90" i="6"/>
  <c r="G90" i="6" s="1"/>
  <c r="P25" i="6" s="1"/>
  <c r="F80" i="6"/>
  <c r="G80" i="6" s="1"/>
  <c r="O26" i="6" s="1"/>
  <c r="F81" i="6"/>
  <c r="G81" i="6" s="1"/>
  <c r="O27" i="6" s="1"/>
  <c r="F82" i="6"/>
  <c r="G82" i="6" s="1"/>
  <c r="O28" i="6" s="1"/>
  <c r="F83" i="6"/>
  <c r="G83" i="6" s="1"/>
  <c r="O29" i="6" s="1"/>
  <c r="F84" i="6"/>
  <c r="G84" i="6" s="1"/>
  <c r="O30" i="6" s="1"/>
  <c r="F85" i="6"/>
  <c r="G85" i="6" s="1"/>
  <c r="O31" i="6" s="1"/>
  <c r="F86" i="6"/>
  <c r="G86" i="6" s="1"/>
  <c r="O32" i="6" s="1"/>
  <c r="F87" i="6"/>
  <c r="G87" i="6" s="1"/>
  <c r="O33" i="6" s="1"/>
  <c r="F88" i="6"/>
  <c r="G88" i="6" s="1"/>
  <c r="O34" i="6" s="1"/>
  <c r="F89" i="6"/>
  <c r="G89" i="6" s="1"/>
  <c r="O35" i="6" s="1"/>
  <c r="F79" i="6"/>
  <c r="G79" i="6" s="1"/>
  <c r="O25" i="6" s="1"/>
  <c r="F69" i="6"/>
  <c r="G69" i="6" s="1"/>
  <c r="N26" i="6" s="1"/>
  <c r="F70" i="6"/>
  <c r="G70" i="6" s="1"/>
  <c r="N27" i="6" s="1"/>
  <c r="F71" i="6"/>
  <c r="G71" i="6" s="1"/>
  <c r="N28" i="6" s="1"/>
  <c r="F72" i="6"/>
  <c r="G72" i="6" s="1"/>
  <c r="N29" i="6" s="1"/>
  <c r="F73" i="6"/>
  <c r="G73" i="6" s="1"/>
  <c r="N30" i="6" s="1"/>
  <c r="F74" i="6"/>
  <c r="G74" i="6" s="1"/>
  <c r="N31" i="6" s="1"/>
  <c r="F75" i="6"/>
  <c r="G75" i="6" s="1"/>
  <c r="N32" i="6" s="1"/>
  <c r="F76" i="6"/>
  <c r="G76" i="6" s="1"/>
  <c r="N33" i="6" s="1"/>
  <c r="F77" i="6"/>
  <c r="G77" i="6" s="1"/>
  <c r="N34" i="6" s="1"/>
  <c r="F78" i="6"/>
  <c r="G78" i="6" s="1"/>
  <c r="N35" i="6" s="1"/>
  <c r="F68" i="6"/>
  <c r="G68" i="6" s="1"/>
  <c r="N25" i="6" s="1"/>
  <c r="F58" i="6"/>
  <c r="G58" i="6" s="1"/>
  <c r="P15" i="6" s="1"/>
  <c r="F59" i="6"/>
  <c r="G59" i="6" s="1"/>
  <c r="P16" i="6" s="1"/>
  <c r="F60" i="6"/>
  <c r="G60" i="6" s="1"/>
  <c r="P17" i="6" s="1"/>
  <c r="F61" i="6"/>
  <c r="G61" i="6" s="1"/>
  <c r="P18" i="6" s="1"/>
  <c r="F62" i="6"/>
  <c r="G62" i="6" s="1"/>
  <c r="P19" i="6" s="1"/>
  <c r="F63" i="6"/>
  <c r="G63" i="6" s="1"/>
  <c r="P20" i="6" s="1"/>
  <c r="F64" i="6"/>
  <c r="G64" i="6" s="1"/>
  <c r="P21" i="6" s="1"/>
  <c r="F65" i="6"/>
  <c r="G65" i="6" s="1"/>
  <c r="P22" i="6" s="1"/>
  <c r="F66" i="6"/>
  <c r="G66" i="6" s="1"/>
  <c r="P23" i="6" s="1"/>
  <c r="F67" i="6"/>
  <c r="G67" i="6" s="1"/>
  <c r="P24" i="6" s="1"/>
  <c r="F57" i="6"/>
  <c r="G57" i="6" s="1"/>
  <c r="P14" i="6" s="1"/>
  <c r="F47" i="6"/>
  <c r="G47" i="6" s="1"/>
  <c r="O15" i="6" s="1"/>
  <c r="F48" i="6"/>
  <c r="G48" i="6" s="1"/>
  <c r="O16" i="6" s="1"/>
  <c r="F49" i="6"/>
  <c r="G49" i="6" s="1"/>
  <c r="O17" i="6" s="1"/>
  <c r="F50" i="6"/>
  <c r="G50" i="6" s="1"/>
  <c r="O18" i="6" s="1"/>
  <c r="F51" i="6"/>
  <c r="G51" i="6" s="1"/>
  <c r="O19" i="6" s="1"/>
  <c r="F52" i="6"/>
  <c r="G52" i="6" s="1"/>
  <c r="O20" i="6" s="1"/>
  <c r="F53" i="6"/>
  <c r="G53" i="6" s="1"/>
  <c r="O21" i="6" s="1"/>
  <c r="F54" i="6"/>
  <c r="G54" i="6" s="1"/>
  <c r="O22" i="6" s="1"/>
  <c r="F55" i="6"/>
  <c r="G55" i="6" s="1"/>
  <c r="O23" i="6" s="1"/>
  <c r="F56" i="6"/>
  <c r="G56" i="6" s="1"/>
  <c r="O24" i="6" s="1"/>
  <c r="F46" i="6"/>
  <c r="G46" i="6" s="1"/>
  <c r="O14" i="6" s="1"/>
  <c r="F36" i="6"/>
  <c r="G36" i="6" s="1"/>
  <c r="N15" i="6" s="1"/>
  <c r="F37" i="6"/>
  <c r="G37" i="6" s="1"/>
  <c r="N16" i="6" s="1"/>
  <c r="F38" i="6"/>
  <c r="G38" i="6" s="1"/>
  <c r="N17" i="6" s="1"/>
  <c r="F39" i="6"/>
  <c r="G39" i="6" s="1"/>
  <c r="N18" i="6" s="1"/>
  <c r="F40" i="6"/>
  <c r="G40" i="6" s="1"/>
  <c r="N19" i="6" s="1"/>
  <c r="F41" i="6"/>
  <c r="G41" i="6" s="1"/>
  <c r="N20" i="6" s="1"/>
  <c r="F42" i="6"/>
  <c r="G42" i="6" s="1"/>
  <c r="N21" i="6" s="1"/>
  <c r="F43" i="6"/>
  <c r="G43" i="6" s="1"/>
  <c r="N22" i="6" s="1"/>
  <c r="F44" i="6"/>
  <c r="G44" i="6" s="1"/>
  <c r="N23" i="6" s="1"/>
  <c r="F45" i="6"/>
  <c r="G45" i="6" s="1"/>
  <c r="N24" i="6" s="1"/>
  <c r="F35" i="6"/>
  <c r="G35" i="6" s="1"/>
  <c r="N14" i="6" s="1"/>
  <c r="F25" i="6"/>
  <c r="G25" i="6" s="1"/>
  <c r="P4" i="6" s="1"/>
  <c r="F26" i="6"/>
  <c r="G26" i="6" s="1"/>
  <c r="P5" i="6" s="1"/>
  <c r="F27" i="6"/>
  <c r="G27" i="6" s="1"/>
  <c r="P6" i="6" s="1"/>
  <c r="F28" i="6"/>
  <c r="G28" i="6" s="1"/>
  <c r="P7" i="6" s="1"/>
  <c r="F29" i="6"/>
  <c r="G29" i="6" s="1"/>
  <c r="P8" i="6" s="1"/>
  <c r="F30" i="6"/>
  <c r="G30" i="6" s="1"/>
  <c r="P9" i="6" s="1"/>
  <c r="F31" i="6"/>
  <c r="G31" i="6" s="1"/>
  <c r="P10" i="6" s="1"/>
  <c r="F32" i="6"/>
  <c r="G32" i="6" s="1"/>
  <c r="P11" i="6" s="1"/>
  <c r="F33" i="6"/>
  <c r="G33" i="6" s="1"/>
  <c r="P12" i="6" s="1"/>
  <c r="F34" i="6"/>
  <c r="G34" i="6" s="1"/>
  <c r="P13" i="6" s="1"/>
  <c r="F24" i="6"/>
  <c r="G24" i="6" s="1"/>
  <c r="P3" i="6" s="1"/>
  <c r="F14" i="6"/>
  <c r="G14" i="6" s="1"/>
  <c r="O4" i="6" s="1"/>
  <c r="F15" i="6"/>
  <c r="G15" i="6" s="1"/>
  <c r="O5" i="6" s="1"/>
  <c r="F16" i="6"/>
  <c r="G16" i="6" s="1"/>
  <c r="O6" i="6" s="1"/>
  <c r="F17" i="6"/>
  <c r="G17" i="6" s="1"/>
  <c r="O7" i="6" s="1"/>
  <c r="F18" i="6"/>
  <c r="G18" i="6" s="1"/>
  <c r="O8" i="6" s="1"/>
  <c r="F19" i="6"/>
  <c r="G19" i="6" s="1"/>
  <c r="O9" i="6" s="1"/>
  <c r="F20" i="6"/>
  <c r="G20" i="6" s="1"/>
  <c r="O10" i="6" s="1"/>
  <c r="F21" i="6"/>
  <c r="G21" i="6" s="1"/>
  <c r="O11" i="6" s="1"/>
  <c r="F22" i="6"/>
  <c r="G22" i="6" s="1"/>
  <c r="O12" i="6" s="1"/>
  <c r="F23" i="6"/>
  <c r="G23" i="6" s="1"/>
  <c r="O13" i="6" s="1"/>
  <c r="F13" i="6"/>
  <c r="G13" i="6" s="1"/>
  <c r="O3" i="6" s="1"/>
  <c r="Q3" i="6" s="1"/>
  <c r="F4" i="6"/>
  <c r="G4" i="6" s="1"/>
  <c r="N5" i="6" s="1"/>
  <c r="F5" i="6"/>
  <c r="G5" i="6" s="1"/>
  <c r="N6" i="6" s="1"/>
  <c r="F6" i="6"/>
  <c r="G6" i="6" s="1"/>
  <c r="N7" i="6" s="1"/>
  <c r="F7" i="6"/>
  <c r="G7" i="6" s="1"/>
  <c r="N8" i="6" s="1"/>
  <c r="F8" i="6"/>
  <c r="G8" i="6" s="1"/>
  <c r="N9" i="6" s="1"/>
  <c r="F9" i="6"/>
  <c r="G9" i="6" s="1"/>
  <c r="N10" i="6" s="1"/>
  <c r="F10" i="6"/>
  <c r="G10" i="6" s="1"/>
  <c r="N11" i="6" s="1"/>
  <c r="F11" i="6"/>
  <c r="G11" i="6" s="1"/>
  <c r="N12" i="6" s="1"/>
  <c r="F12" i="6"/>
  <c r="G12" i="6" s="1"/>
  <c r="N13" i="6" s="1"/>
  <c r="F3" i="6"/>
  <c r="G3" i="6" s="1"/>
  <c r="N4" i="6" s="1"/>
  <c r="Q11" i="6" l="1"/>
  <c r="Q12" i="6"/>
  <c r="Q8" i="6"/>
  <c r="Q22" i="6"/>
  <c r="Q55" i="6"/>
  <c r="Q51" i="6"/>
  <c r="Q66" i="6"/>
  <c r="Q99" i="6"/>
  <c r="Q95" i="6"/>
  <c r="Q106" i="6"/>
  <c r="Q109" i="6"/>
  <c r="Q105" i="6"/>
  <c r="Q4" i="6"/>
  <c r="Q24" i="6"/>
  <c r="Q20" i="6"/>
  <c r="Q16" i="6"/>
  <c r="Q25" i="6"/>
  <c r="Q32" i="6"/>
  <c r="Q28" i="6"/>
  <c r="Q44" i="6"/>
  <c r="Q40" i="6"/>
  <c r="Q56" i="6"/>
  <c r="Q52" i="6"/>
  <c r="Q48" i="6"/>
  <c r="Q68" i="6"/>
  <c r="Q64" i="6"/>
  <c r="Q60" i="6"/>
  <c r="Q69" i="6"/>
  <c r="Q76" i="6"/>
  <c r="Q72" i="6"/>
  <c r="Q88" i="6"/>
  <c r="Q84" i="6"/>
  <c r="Q100" i="6"/>
  <c r="Q96" i="6"/>
  <c r="Q92" i="6"/>
  <c r="Q112" i="6"/>
  <c r="Q108" i="6"/>
  <c r="Q104" i="6"/>
  <c r="Q17" i="6"/>
  <c r="Q29" i="6"/>
  <c r="Q73" i="6"/>
  <c r="Q110" i="6"/>
  <c r="Q21" i="6"/>
  <c r="Q33" i="6"/>
  <c r="Q77" i="6"/>
  <c r="Q7" i="6"/>
  <c r="Q10" i="6"/>
  <c r="Q6" i="6"/>
  <c r="Q18" i="6"/>
  <c r="Q62" i="6"/>
  <c r="Q98" i="6"/>
  <c r="Q94" i="6"/>
  <c r="Q23" i="6"/>
  <c r="Q19" i="6"/>
  <c r="Q15" i="6"/>
  <c r="Q35" i="6"/>
  <c r="Q31" i="6"/>
  <c r="Q27" i="6"/>
  <c r="Q36" i="6"/>
  <c r="Q43" i="6"/>
  <c r="Q39" i="6"/>
  <c r="Q54" i="6"/>
  <c r="Q50" i="6"/>
  <c r="Q67" i="6"/>
  <c r="Q63" i="6"/>
  <c r="Q59" i="6"/>
  <c r="Q79" i="6"/>
  <c r="Q75" i="6"/>
  <c r="Q71" i="6"/>
  <c r="Q80" i="6"/>
  <c r="Q87" i="6"/>
  <c r="Q111" i="6"/>
  <c r="Q107" i="6"/>
  <c r="Q103" i="6"/>
  <c r="Q34" i="6"/>
  <c r="Q30" i="6"/>
  <c r="Q26" i="6"/>
  <c r="Q46" i="6"/>
  <c r="Q42" i="6"/>
  <c r="Q38" i="6"/>
  <c r="Q47" i="6"/>
  <c r="Q78" i="6"/>
  <c r="Q74" i="6"/>
  <c r="Q70" i="6"/>
  <c r="Q90" i="6"/>
  <c r="Q86" i="6"/>
  <c r="Q82" i="6"/>
  <c r="Q91" i="6"/>
  <c r="Q13" i="6"/>
  <c r="Q9" i="6"/>
  <c r="Q5" i="6"/>
  <c r="Q14" i="6"/>
  <c r="Q45" i="6"/>
  <c r="Q41" i="6"/>
  <c r="Q37" i="6"/>
  <c r="Q57" i="6"/>
  <c r="Q53" i="6"/>
  <c r="Q49" i="6"/>
  <c r="Q58" i="6"/>
  <c r="Q65" i="6"/>
  <c r="Q61" i="6"/>
  <c r="Q89" i="6"/>
  <c r="Q85" i="6"/>
  <c r="Q81" i="6"/>
  <c r="Q83" i="6"/>
  <c r="Q101" i="6"/>
  <c r="Q97" i="6"/>
  <c r="Q93" i="6"/>
  <c r="Q102" i="6"/>
</calcChain>
</file>

<file path=xl/sharedStrings.xml><?xml version="1.0" encoding="utf-8"?>
<sst xmlns="http://schemas.openxmlformats.org/spreadsheetml/2006/main" count="1027" uniqueCount="90">
  <si>
    <t>MESAFE
(km)</t>
  </si>
  <si>
    <t>AĞIRLIK
(g)</t>
  </si>
  <si>
    <t>NUMUNE 
ADI</t>
  </si>
  <si>
    <t>S1-1</t>
  </si>
  <si>
    <t>S1-2</t>
  </si>
  <si>
    <t>S1-3</t>
  </si>
  <si>
    <t>S2-1</t>
  </si>
  <si>
    <t>S2-2</t>
  </si>
  <si>
    <t>S2-3</t>
  </si>
  <si>
    <t>A1-1</t>
  </si>
  <si>
    <t>A1-2</t>
  </si>
  <si>
    <t>A1-3</t>
  </si>
  <si>
    <t>A2-1</t>
  </si>
  <si>
    <t>A2-2</t>
  </si>
  <si>
    <t>A2-3</t>
  </si>
  <si>
    <t>B1-1</t>
  </si>
  <si>
    <t>B1-2</t>
  </si>
  <si>
    <t>B1-3</t>
  </si>
  <si>
    <t>B2-1</t>
  </si>
  <si>
    <t>B2-2</t>
  </si>
  <si>
    <t>B2-3</t>
  </si>
  <si>
    <t>C1-1</t>
  </si>
  <si>
    <t>C1-2</t>
  </si>
  <si>
    <t>C1-3</t>
  </si>
  <si>
    <t>C2-1</t>
  </si>
  <si>
    <t>C2-2</t>
  </si>
  <si>
    <t>C2-3</t>
  </si>
  <si>
    <t>D1-3</t>
  </si>
  <si>
    <t>D1-2</t>
  </si>
  <si>
    <t>D1-1</t>
  </si>
  <si>
    <t>D2-1</t>
  </si>
  <si>
    <t>D2-2</t>
  </si>
  <si>
    <t>D2-3</t>
  </si>
  <si>
    <t>Mesafe</t>
  </si>
  <si>
    <t>Ağırlık kaybı</t>
  </si>
  <si>
    <t>Hız</t>
  </si>
  <si>
    <t>S1</t>
  </si>
  <si>
    <t>S2</t>
  </si>
  <si>
    <t>1. Tek</t>
  </si>
  <si>
    <t>2. Tek</t>
  </si>
  <si>
    <t>3. Tek</t>
  </si>
  <si>
    <t>A1</t>
  </si>
  <si>
    <t>A2</t>
  </si>
  <si>
    <t>Ort</t>
  </si>
  <si>
    <t>B1</t>
  </si>
  <si>
    <t>B2</t>
  </si>
  <si>
    <t>C1</t>
  </si>
  <si>
    <t>C2</t>
  </si>
  <si>
    <t>D1</t>
  </si>
  <si>
    <t>D2</t>
  </si>
  <si>
    <t>Ağırlık Kaybı (g)</t>
  </si>
  <si>
    <t>Ağırlık kaybı (%)</t>
  </si>
  <si>
    <t>Ağırlık kaybı (oransal)</t>
  </si>
  <si>
    <t>Ağırlık kaybı (g)</t>
  </si>
  <si>
    <t>Ağırlık (g)</t>
  </si>
  <si>
    <t>ÖZET ÇIKIŞI</t>
  </si>
  <si>
    <t>Regresyon İstatistikleri</t>
  </si>
  <si>
    <t>Çoklu R</t>
  </si>
  <si>
    <t>R Kare</t>
  </si>
  <si>
    <t>Ayarlı R Kare</t>
  </si>
  <si>
    <t>Standart Hata</t>
  </si>
  <si>
    <t>Gözlem</t>
  </si>
  <si>
    <t>ANOVA</t>
  </si>
  <si>
    <t>Regresyon</t>
  </si>
  <si>
    <t>Fark</t>
  </si>
  <si>
    <t>Toplam</t>
  </si>
  <si>
    <t>Kesişim</t>
  </si>
  <si>
    <t>df</t>
  </si>
  <si>
    <t>SS</t>
  </si>
  <si>
    <t>MS</t>
  </si>
  <si>
    <t>F</t>
  </si>
  <si>
    <t>Anlamlılık F</t>
  </si>
  <si>
    <t>Katsayılar</t>
  </si>
  <si>
    <t>t Stat</t>
  </si>
  <si>
    <t>P-değeri</t>
  </si>
  <si>
    <t>Düşük %95</t>
  </si>
  <si>
    <t>Yüksek %95</t>
  </si>
  <si>
    <t>Düşük 95.0%</t>
  </si>
  <si>
    <t>Yüksek 95.0%</t>
  </si>
  <si>
    <t>X Değişkeni 1</t>
  </si>
  <si>
    <t>X Değişkeni 2</t>
  </si>
  <si>
    <t>Akkarekök</t>
  </si>
  <si>
    <t>karekok</t>
  </si>
  <si>
    <t>AK_g_ln</t>
  </si>
  <si>
    <t>AK_g_log</t>
  </si>
  <si>
    <t>Karekok</t>
  </si>
  <si>
    <t>Karekök</t>
  </si>
  <si>
    <t>Kare</t>
  </si>
  <si>
    <t>Model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</si>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</sst>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0"/>
    <numFmt numFmtId="166" formatCode="0.0000000"/>
    <numFmt numFmtId="167" formatCode="0.00000"/>
  </numFmts>
  <fonts count="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0" xfId="0" applyFont="1"/>
    <xf numFmtId="0" fontId="1" fillId="0" borderId="26" xfId="0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wrapText="1"/>
    </xf>
    <xf numFmtId="2" fontId="2" fillId="0" borderId="25" xfId="0" applyNumberFormat="1" applyFont="1" applyBorder="1" applyAlignment="1">
      <alignment wrapText="1"/>
    </xf>
    <xf numFmtId="2" fontId="2" fillId="0" borderId="25" xfId="0" applyNumberFormat="1" applyFont="1" applyBorder="1"/>
    <xf numFmtId="2" fontId="2" fillId="0" borderId="27" xfId="0" applyNumberFormat="1" applyFont="1" applyBorder="1"/>
    <xf numFmtId="2" fontId="2" fillId="0" borderId="28" xfId="0" applyNumberFormat="1" applyFont="1" applyBorder="1"/>
    <xf numFmtId="2" fontId="1" fillId="0" borderId="27" xfId="0" applyNumberFormat="1" applyFont="1" applyBorder="1" applyAlignment="1">
      <alignment wrapText="1"/>
    </xf>
    <xf numFmtId="2" fontId="1" fillId="0" borderId="25" xfId="0" applyNumberFormat="1" applyFont="1" applyBorder="1" applyAlignment="1">
      <alignment wrapText="1"/>
    </xf>
    <xf numFmtId="2" fontId="1" fillId="0" borderId="27" xfId="0" applyNumberFormat="1" applyFont="1" applyBorder="1"/>
    <xf numFmtId="2" fontId="1" fillId="0" borderId="25" xfId="0" applyNumberFormat="1" applyFont="1" applyBorder="1"/>
    <xf numFmtId="2" fontId="1" fillId="0" borderId="28" xfId="0" applyNumberFormat="1" applyFont="1" applyBorder="1"/>
    <xf numFmtId="2" fontId="2" fillId="0" borderId="29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3" fillId="0" borderId="0" xfId="0" applyNumberFormat="1" applyFont="1"/>
    <xf numFmtId="2" fontId="1" fillId="0" borderId="30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0" fillId="0" borderId="0" xfId="0" applyNumberFormat="1"/>
    <xf numFmtId="167" fontId="3" fillId="0" borderId="0" xfId="0" applyNumberFormat="1" applyFont="1"/>
    <xf numFmtId="1" fontId="1" fillId="0" borderId="1" xfId="0" applyNumberFormat="1" applyFont="1" applyBorder="1" applyAlignment="1">
      <alignment horizontal="center" vertical="center" wrapText="1"/>
    </xf>
    <xf numFmtId="0" fontId="0" fillId="0" borderId="31" xfId="0" applyBorder="1"/>
    <xf numFmtId="165" fontId="0" fillId="0" borderId="31" xfId="0" applyNumberFormat="1" applyBorder="1" applyAlignment="1">
      <alignment horizontal="center" vertical="center" wrapText="1"/>
    </xf>
    <xf numFmtId="165" fontId="0" fillId="0" borderId="31" xfId="0" applyNumberFormat="1" applyBorder="1"/>
    <xf numFmtId="0" fontId="3" fillId="0" borderId="31" xfId="0" applyFont="1" applyBorder="1"/>
    <xf numFmtId="165" fontId="3" fillId="0" borderId="31" xfId="0" applyNumberFormat="1" applyFont="1" applyBorder="1" applyAlignment="1">
      <alignment horizontal="center" vertical="center" wrapText="1"/>
    </xf>
    <xf numFmtId="165" fontId="3" fillId="0" borderId="31" xfId="0" applyNumberFormat="1" applyFont="1" applyBorder="1"/>
    <xf numFmtId="1" fontId="0" fillId="0" borderId="0" xfId="0" applyNumberFormat="1"/>
    <xf numFmtId="167" fontId="3" fillId="0" borderId="31" xfId="0" applyNumberFormat="1" applyFont="1" applyBorder="1"/>
    <xf numFmtId="0" fontId="0" fillId="0" borderId="15" xfId="0" applyBorder="1"/>
    <xf numFmtId="0" fontId="4" fillId="0" borderId="32" xfId="0" applyFont="1" applyBorder="1" applyAlignment="1">
      <alignment horizontal="center"/>
    </xf>
    <xf numFmtId="0" fontId="4" fillId="0" borderId="32" xfId="0" applyFont="1" applyBorder="1" applyAlignment="1">
      <alignment horizontal="centerContinuous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0729724409448819"/>
                  <c:y val="3.87117235345581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r-TR"/>
                </a:p>
              </c:txPr>
            </c:trendlineLbl>
          </c:trendline>
          <c:xVal>
            <c:numRef>
              <c:f>'A (hız+)'!$AF$3:$AF$24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5.7735026918936325E-2</c:v>
                </c:pt>
                <c:pt idx="9">
                  <c:v>9.9999999999954528E-2</c:v>
                </c:pt>
                <c:pt idx="10">
                  <c:v>0.12909944487352185</c:v>
                </c:pt>
                <c:pt idx="11">
                  <c:v>0</c:v>
                </c:pt>
                <c:pt idx="12">
                  <c:v>9.9999999999954528E-2</c:v>
                </c:pt>
                <c:pt idx="13">
                  <c:v>0.14142135623731217</c:v>
                </c:pt>
                <c:pt idx="14">
                  <c:v>0.17320508075691837</c:v>
                </c:pt>
                <c:pt idx="15">
                  <c:v>0.20000000000000379</c:v>
                </c:pt>
                <c:pt idx="16">
                  <c:v>0.22360679775000439</c:v>
                </c:pt>
                <c:pt idx="17">
                  <c:v>0.24494897427832246</c:v>
                </c:pt>
                <c:pt idx="18">
                  <c:v>0.26457513110644615</c:v>
                </c:pt>
                <c:pt idx="19">
                  <c:v>0.29439202887762195</c:v>
                </c:pt>
                <c:pt idx="20">
                  <c:v>0.32659863237108694</c:v>
                </c:pt>
                <c:pt idx="21">
                  <c:v>0.3559026084010416</c:v>
                </c:pt>
              </c:numCache>
            </c:numRef>
          </c:xVal>
          <c:yVal>
            <c:numRef>
              <c:f>'A (hız+)'!$AH$3:$AH$24</c:f>
              <c:numCache>
                <c:formatCode>General</c:formatCode>
                <c:ptCount val="22"/>
                <c:pt idx="0">
                  <c:v>6.1143016360000017E-3</c:v>
                </c:pt>
                <c:pt idx="1">
                  <c:v>3.2860409760000018E-3</c:v>
                </c:pt>
                <c:pt idx="2">
                  <c:v>1.328894116000001E-3</c:v>
                </c:pt>
                <c:pt idx="3">
                  <c:v>2.4286105600000046E-4</c:v>
                </c:pt>
                <c:pt idx="4">
                  <c:v>2.7941795999999844E-5</c:v>
                </c:pt>
                <c:pt idx="5">
                  <c:v>6.8413633599999921E-4</c:v>
                </c:pt>
                <c:pt idx="6">
                  <c:v>2.2114446759999985E-3</c:v>
                </c:pt>
                <c:pt idx="7">
                  <c:v>4.6098668159999983E-3</c:v>
                </c:pt>
                <c:pt idx="8">
                  <c:v>7.8794027559999976E-3</c:v>
                </c:pt>
                <c:pt idx="9">
                  <c:v>1.2020052495999996E-2</c:v>
                </c:pt>
                <c:pt idx="10">
                  <c:v>1.7031816035999996E-2</c:v>
                </c:pt>
                <c:pt idx="11">
                  <c:v>1.1469124835999992E-2</c:v>
                </c:pt>
                <c:pt idx="12">
                  <c:v>1.6374785295999991E-2</c:v>
                </c:pt>
                <c:pt idx="13">
                  <c:v>2.215155955599999E-2</c:v>
                </c:pt>
                <c:pt idx="14">
                  <c:v>2.8799447615999989E-2</c:v>
                </c:pt>
                <c:pt idx="15">
                  <c:v>3.6318449475999985E-2</c:v>
                </c:pt>
                <c:pt idx="16">
                  <c:v>4.4708565135999988E-2</c:v>
                </c:pt>
                <c:pt idx="17">
                  <c:v>5.3969794595999987E-2</c:v>
                </c:pt>
                <c:pt idx="18">
                  <c:v>6.4102137855999983E-2</c:v>
                </c:pt>
                <c:pt idx="19">
                  <c:v>7.5105594915999982E-2</c:v>
                </c:pt>
                <c:pt idx="20">
                  <c:v>8.6980165775999985E-2</c:v>
                </c:pt>
                <c:pt idx="21">
                  <c:v>9.9725850435999977E-2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58-42AD-8FC0-9EA27B23A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577791"/>
        <c:axId val="942576959"/>
      </c:scatterChart>
      <c:valAx>
        <c:axId val="942577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42576959"/>
        <c:crosses val="autoZero"/>
        <c:crossBetween val="midCat"/>
      </c:valAx>
      <c:valAx>
        <c:axId val="94257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42577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209550</xdr:colOff>
      <xdr:row>5</xdr:row>
      <xdr:rowOff>42862</xdr:rowOff>
    </xdr:from>
    <xdr:to>
      <xdr:col>44</xdr:col>
      <xdr:colOff>514350</xdr:colOff>
      <xdr:row>19</xdr:row>
      <xdr:rowOff>119062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2"/>
  <sheetViews>
    <sheetView topLeftCell="B1" workbookViewId="0">
      <selection activeCell="I6" sqref="I6"/>
    </sheetView>
  </sheetViews>
  <sheetFormatPr defaultRowHeight="15" x14ac:dyDescent="0.25"/>
  <cols>
    <col min="1" max="1" width="10.85546875" bestFit="1" customWidth="1"/>
    <col min="2" max="2" width="15.7109375" bestFit="1" customWidth="1"/>
    <col min="3" max="3" width="15.42578125" customWidth="1"/>
    <col min="4" max="7" width="12.42578125" customWidth="1"/>
    <col min="14" max="14" width="15.5703125" customWidth="1"/>
    <col min="15" max="15" width="11.7109375" customWidth="1"/>
    <col min="16" max="16" width="11.5703125" customWidth="1"/>
    <col min="22" max="23" width="10.5703125" bestFit="1" customWidth="1"/>
    <col min="25" max="25" width="10.5703125" bestFit="1" customWidth="1"/>
  </cols>
  <sheetData>
    <row r="1" spans="1:25" ht="48" thickBot="1" x14ac:dyDescent="0.3">
      <c r="A1" s="7" t="s">
        <v>2</v>
      </c>
      <c r="B1" s="8" t="s">
        <v>0</v>
      </c>
      <c r="C1" s="18" t="s">
        <v>1</v>
      </c>
      <c r="D1" s="37" t="s">
        <v>35</v>
      </c>
      <c r="E1" s="37" t="s">
        <v>33</v>
      </c>
      <c r="F1" s="37" t="s">
        <v>52</v>
      </c>
      <c r="G1" s="37" t="s">
        <v>51</v>
      </c>
      <c r="H1" s="44" t="s">
        <v>50</v>
      </c>
      <c r="K1" s="17"/>
      <c r="L1" s="17"/>
      <c r="M1" s="17"/>
      <c r="N1" s="17" t="s">
        <v>51</v>
      </c>
      <c r="O1" s="17"/>
      <c r="P1" s="17"/>
      <c r="S1" s="17"/>
      <c r="T1" s="17"/>
      <c r="U1" s="17"/>
      <c r="V1" s="17" t="s">
        <v>53</v>
      </c>
      <c r="W1" s="17"/>
      <c r="X1" s="17"/>
    </row>
    <row r="2" spans="1:25" ht="15.75" x14ac:dyDescent="0.25">
      <c r="A2" s="61" t="s">
        <v>3</v>
      </c>
      <c r="B2" s="9">
        <v>0</v>
      </c>
      <c r="C2" s="19">
        <v>487.77</v>
      </c>
      <c r="D2" s="37">
        <v>0.87</v>
      </c>
      <c r="E2" s="49">
        <v>0</v>
      </c>
      <c r="F2" s="41">
        <f>+($C$2-C2)/$C$2</f>
        <v>0</v>
      </c>
      <c r="G2" s="46">
        <f>+F2*100</f>
        <v>0</v>
      </c>
      <c r="H2" s="16">
        <f t="shared" ref="H2:H12" si="0">+$C$2-C2</f>
        <v>0</v>
      </c>
      <c r="K2" s="17"/>
      <c r="L2" s="17" t="s">
        <v>35</v>
      </c>
      <c r="M2" s="17" t="s">
        <v>33</v>
      </c>
      <c r="N2" s="17" t="s">
        <v>38</v>
      </c>
      <c r="O2" s="17" t="s">
        <v>39</v>
      </c>
      <c r="P2" s="17" t="s">
        <v>40</v>
      </c>
      <c r="Q2" s="17" t="s">
        <v>43</v>
      </c>
      <c r="S2" s="17"/>
      <c r="T2" s="17" t="s">
        <v>35</v>
      </c>
      <c r="U2" s="17" t="s">
        <v>33</v>
      </c>
      <c r="V2" s="17" t="s">
        <v>38</v>
      </c>
      <c r="W2" s="17" t="s">
        <v>39</v>
      </c>
      <c r="X2" s="17" t="s">
        <v>40</v>
      </c>
      <c r="Y2" s="17" t="s">
        <v>43</v>
      </c>
    </row>
    <row r="3" spans="1:25" ht="15.75" x14ac:dyDescent="0.25">
      <c r="A3" s="62"/>
      <c r="B3" s="10">
        <v>5</v>
      </c>
      <c r="C3" s="15">
        <v>487.74</v>
      </c>
      <c r="D3" s="37">
        <v>0.87</v>
      </c>
      <c r="E3" s="10">
        <v>5</v>
      </c>
      <c r="F3" s="41">
        <f>+($C$2-C3)/$C$2</f>
        <v>6.150439756436992E-5</v>
      </c>
      <c r="G3" s="46">
        <f>+F3*100</f>
        <v>6.1504397564369918E-3</v>
      </c>
      <c r="H3" s="16">
        <f t="shared" si="0"/>
        <v>2.9999999999972715E-2</v>
      </c>
      <c r="K3" t="s">
        <v>36</v>
      </c>
      <c r="L3">
        <v>0.87</v>
      </c>
      <c r="M3">
        <v>0</v>
      </c>
      <c r="N3" s="39">
        <f>+G2</f>
        <v>0</v>
      </c>
      <c r="O3" s="39">
        <f>+G13</f>
        <v>0</v>
      </c>
      <c r="P3" s="39">
        <f t="shared" ref="P3:P13" si="1">+G24</f>
        <v>0</v>
      </c>
      <c r="Q3" s="42">
        <f>+AVERAGE(N3:P3)</f>
        <v>0</v>
      </c>
      <c r="S3" t="s">
        <v>36</v>
      </c>
      <c r="T3">
        <v>0.87</v>
      </c>
      <c r="U3">
        <v>0</v>
      </c>
      <c r="V3" s="39">
        <f>+H2</f>
        <v>0</v>
      </c>
      <c r="W3" s="39">
        <f>+H13</f>
        <v>0</v>
      </c>
      <c r="X3" s="39">
        <f>+H24</f>
        <v>0</v>
      </c>
      <c r="Y3" s="42">
        <f>+AVERAGE(V3:X3)</f>
        <v>0</v>
      </c>
    </row>
    <row r="4" spans="1:25" ht="15.75" x14ac:dyDescent="0.25">
      <c r="A4" s="62"/>
      <c r="B4" s="10">
        <v>10</v>
      </c>
      <c r="C4" s="15">
        <v>487.72</v>
      </c>
      <c r="D4" s="37">
        <v>0.87</v>
      </c>
      <c r="E4" s="10">
        <v>10</v>
      </c>
      <c r="F4" s="41">
        <f t="shared" ref="F4:F12" si="2">+($C$2-C4)/$C$2</f>
        <v>1.0250732927394986E-4</v>
      </c>
      <c r="G4" s="46">
        <f t="shared" ref="G4:G67" si="3">+F4*100</f>
        <v>1.0250732927394986E-2</v>
      </c>
      <c r="H4" s="16">
        <f t="shared" si="0"/>
        <v>4.9999999999954525E-2</v>
      </c>
      <c r="K4" t="s">
        <v>36</v>
      </c>
      <c r="L4">
        <v>0.87</v>
      </c>
      <c r="M4">
        <v>5</v>
      </c>
      <c r="N4" s="39">
        <f t="shared" ref="N4:N13" si="4">+G3</f>
        <v>6.1504397564369918E-3</v>
      </c>
      <c r="O4" s="39">
        <f t="shared" ref="O4:O13" si="5">+G14</f>
        <v>4.1084634346833715E-3</v>
      </c>
      <c r="P4" s="39">
        <f t="shared" si="1"/>
        <v>4.1137027438359888E-3</v>
      </c>
      <c r="Q4" s="42">
        <f>+AVERAGE(N4:P4)</f>
        <v>4.7908686449854507E-3</v>
      </c>
      <c r="S4" t="s">
        <v>36</v>
      </c>
      <c r="T4">
        <v>0.87</v>
      </c>
      <c r="U4">
        <v>5</v>
      </c>
      <c r="V4" s="39">
        <f t="shared" ref="V4:V13" si="6">+H3</f>
        <v>2.9999999999972715E-2</v>
      </c>
      <c r="W4" s="39">
        <f t="shared" ref="W4:W13" si="7">+H14</f>
        <v>2.0000000000038654E-2</v>
      </c>
      <c r="X4" s="39">
        <f t="shared" ref="X4:X13" si="8">+H25</f>
        <v>1.999999999998181E-2</v>
      </c>
      <c r="Y4" s="42">
        <f>+AVERAGE(V4:X4)</f>
        <v>2.3333333333331058E-2</v>
      </c>
    </row>
    <row r="5" spans="1:25" ht="15.75" x14ac:dyDescent="0.25">
      <c r="A5" s="62"/>
      <c r="B5" s="10">
        <v>15</v>
      </c>
      <c r="C5" s="15">
        <v>487.7</v>
      </c>
      <c r="D5" s="37">
        <v>0.87</v>
      </c>
      <c r="E5" s="10">
        <v>15</v>
      </c>
      <c r="F5" s="41">
        <f t="shared" si="2"/>
        <v>1.4351026098364636E-4</v>
      </c>
      <c r="G5" s="46">
        <f t="shared" si="3"/>
        <v>1.4351026098364635E-2</v>
      </c>
      <c r="H5" s="16">
        <f t="shared" si="0"/>
        <v>6.9999999999993179E-2</v>
      </c>
      <c r="K5" t="s">
        <v>36</v>
      </c>
      <c r="L5">
        <v>0.87</v>
      </c>
      <c r="M5">
        <v>10</v>
      </c>
      <c r="N5" s="39">
        <f t="shared" si="4"/>
        <v>1.0250732927394986E-2</v>
      </c>
      <c r="O5" s="39">
        <f t="shared" si="5"/>
        <v>8.2169268693550665E-3</v>
      </c>
      <c r="P5" s="39">
        <f t="shared" si="1"/>
        <v>8.2274054876836696E-3</v>
      </c>
      <c r="Q5" s="42">
        <f t="shared" ref="Q5:Q68" si="9">+AVERAGE(N5:P5)</f>
        <v>8.8983550948112406E-3</v>
      </c>
      <c r="S5" t="s">
        <v>36</v>
      </c>
      <c r="T5">
        <v>0.87</v>
      </c>
      <c r="U5">
        <v>10</v>
      </c>
      <c r="V5" s="39">
        <f t="shared" si="6"/>
        <v>4.9999999999954525E-2</v>
      </c>
      <c r="W5" s="39">
        <f t="shared" si="7"/>
        <v>4.0000000000020464E-2</v>
      </c>
      <c r="X5" s="39">
        <f t="shared" si="8"/>
        <v>4.0000000000020464E-2</v>
      </c>
      <c r="Y5" s="42">
        <f t="shared" ref="Y5:Y68" si="10">+AVERAGE(V5:X5)</f>
        <v>4.3333333333331815E-2</v>
      </c>
    </row>
    <row r="6" spans="1:25" ht="15.75" x14ac:dyDescent="0.25">
      <c r="A6" s="62"/>
      <c r="B6" s="10">
        <v>20</v>
      </c>
      <c r="C6" s="15">
        <v>487.67</v>
      </c>
      <c r="D6" s="37">
        <v>0.87</v>
      </c>
      <c r="E6" s="10">
        <v>20</v>
      </c>
      <c r="F6" s="41">
        <f t="shared" si="2"/>
        <v>2.0501465854801628E-4</v>
      </c>
      <c r="G6" s="46">
        <f t="shared" si="3"/>
        <v>2.0501465854801629E-2</v>
      </c>
      <c r="H6" s="16">
        <f t="shared" si="0"/>
        <v>9.9999999999965894E-2</v>
      </c>
      <c r="K6" t="s">
        <v>36</v>
      </c>
      <c r="L6">
        <v>0.87</v>
      </c>
      <c r="M6">
        <v>15</v>
      </c>
      <c r="N6" s="39">
        <f t="shared" si="4"/>
        <v>1.4351026098364635E-2</v>
      </c>
      <c r="O6" s="39">
        <f t="shared" si="5"/>
        <v>1.2325390304026761E-2</v>
      </c>
      <c r="P6" s="39">
        <f t="shared" si="1"/>
        <v>1.2341108231519658E-2</v>
      </c>
      <c r="Q6" s="42">
        <f t="shared" si="9"/>
        <v>1.3005841544637018E-2</v>
      </c>
      <c r="S6" t="s">
        <v>36</v>
      </c>
      <c r="T6">
        <v>0.87</v>
      </c>
      <c r="U6">
        <v>15</v>
      </c>
      <c r="V6" s="39">
        <f t="shared" si="6"/>
        <v>6.9999999999993179E-2</v>
      </c>
      <c r="W6" s="39">
        <f t="shared" si="7"/>
        <v>6.0000000000002274E-2</v>
      </c>
      <c r="X6" s="39">
        <f t="shared" si="8"/>
        <v>6.0000000000002274E-2</v>
      </c>
      <c r="Y6" s="42">
        <f t="shared" si="10"/>
        <v>6.3333333333332575E-2</v>
      </c>
    </row>
    <row r="7" spans="1:25" ht="15.75" x14ac:dyDescent="0.25">
      <c r="A7" s="62"/>
      <c r="B7" s="10">
        <v>25</v>
      </c>
      <c r="C7" s="15">
        <v>487.64</v>
      </c>
      <c r="D7" s="37">
        <v>0.87</v>
      </c>
      <c r="E7" s="10">
        <v>25</v>
      </c>
      <c r="F7" s="41">
        <f t="shared" si="2"/>
        <v>2.6651905611250272E-4</v>
      </c>
      <c r="G7" s="46">
        <f t="shared" si="3"/>
        <v>2.6651905611250273E-2</v>
      </c>
      <c r="H7" s="16">
        <f t="shared" si="0"/>
        <v>0.12999999999999545</v>
      </c>
      <c r="K7" t="s">
        <v>36</v>
      </c>
      <c r="L7">
        <v>0.87</v>
      </c>
      <c r="M7">
        <v>20</v>
      </c>
      <c r="N7" s="39">
        <f t="shared" si="4"/>
        <v>2.0501465854801629E-2</v>
      </c>
      <c r="O7" s="39">
        <f t="shared" si="5"/>
        <v>1.848808545604598E-2</v>
      </c>
      <c r="P7" s="39">
        <f t="shared" si="1"/>
        <v>1.8511662347285331E-2</v>
      </c>
      <c r="Q7" s="42">
        <f t="shared" si="9"/>
        <v>1.9167071219377645E-2</v>
      </c>
      <c r="S7" t="s">
        <v>36</v>
      </c>
      <c r="T7">
        <v>0.87</v>
      </c>
      <c r="U7">
        <v>20</v>
      </c>
      <c r="V7" s="39">
        <f t="shared" si="6"/>
        <v>9.9999999999965894E-2</v>
      </c>
      <c r="W7" s="39">
        <f t="shared" si="7"/>
        <v>9.0000000000031832E-2</v>
      </c>
      <c r="X7" s="39">
        <f t="shared" si="8"/>
        <v>9.0000000000031832E-2</v>
      </c>
      <c r="Y7" s="42">
        <f t="shared" si="10"/>
        <v>9.3333333333343191E-2</v>
      </c>
    </row>
    <row r="8" spans="1:25" ht="15.75" x14ac:dyDescent="0.25">
      <c r="A8" s="62"/>
      <c r="B8" s="10">
        <v>30</v>
      </c>
      <c r="C8" s="15">
        <v>487.6</v>
      </c>
      <c r="D8" s="37">
        <v>0.87</v>
      </c>
      <c r="E8" s="10">
        <v>30</v>
      </c>
      <c r="F8" s="41">
        <f t="shared" si="2"/>
        <v>3.4852491953166263E-4</v>
      </c>
      <c r="G8" s="46">
        <f t="shared" si="3"/>
        <v>3.4852491953166261E-2</v>
      </c>
      <c r="H8" s="16">
        <f t="shared" si="0"/>
        <v>0.16999999999995907</v>
      </c>
      <c r="K8" t="s">
        <v>36</v>
      </c>
      <c r="L8">
        <v>0.87</v>
      </c>
      <c r="M8">
        <v>25</v>
      </c>
      <c r="N8" s="39">
        <f t="shared" si="4"/>
        <v>2.6651905611250273E-2</v>
      </c>
      <c r="O8" s="39">
        <f t="shared" si="5"/>
        <v>2.4650780608053521E-2</v>
      </c>
      <c r="P8" s="39">
        <f t="shared" si="1"/>
        <v>2.6739067834957313E-2</v>
      </c>
      <c r="Q8" s="42">
        <f t="shared" si="9"/>
        <v>2.6013918018087039E-2</v>
      </c>
      <c r="S8" t="s">
        <v>36</v>
      </c>
      <c r="T8">
        <v>0.87</v>
      </c>
      <c r="U8">
        <v>25</v>
      </c>
      <c r="V8" s="39">
        <f t="shared" si="6"/>
        <v>0.12999999999999545</v>
      </c>
      <c r="W8" s="39">
        <f t="shared" si="7"/>
        <v>0.12000000000000455</v>
      </c>
      <c r="X8" s="39">
        <f t="shared" si="8"/>
        <v>0.12999999999999545</v>
      </c>
      <c r="Y8" s="42">
        <f t="shared" si="10"/>
        <v>0.12666666666666515</v>
      </c>
    </row>
    <row r="9" spans="1:25" ht="15.75" x14ac:dyDescent="0.25">
      <c r="A9" s="62"/>
      <c r="B9" s="10">
        <v>35</v>
      </c>
      <c r="C9" s="15">
        <v>487.56</v>
      </c>
      <c r="D9" s="37">
        <v>0.87</v>
      </c>
      <c r="E9" s="10">
        <v>35</v>
      </c>
      <c r="F9" s="41">
        <f t="shared" si="2"/>
        <v>4.3053078295093904E-4</v>
      </c>
      <c r="G9" s="46">
        <f t="shared" si="3"/>
        <v>4.3053078295093902E-2</v>
      </c>
      <c r="H9" s="16">
        <f t="shared" si="0"/>
        <v>0.20999999999997954</v>
      </c>
      <c r="K9" t="s">
        <v>36</v>
      </c>
      <c r="L9">
        <v>0.87</v>
      </c>
      <c r="M9">
        <v>30</v>
      </c>
      <c r="N9" s="39">
        <f t="shared" si="4"/>
        <v>3.4852491953166261E-2</v>
      </c>
      <c r="O9" s="39">
        <f t="shared" si="5"/>
        <v>3.2867707477408588E-2</v>
      </c>
      <c r="P9" s="39">
        <f t="shared" si="1"/>
        <v>3.7023324694558969E-2</v>
      </c>
      <c r="Q9" s="42">
        <f t="shared" si="9"/>
        <v>3.4914508041711277E-2</v>
      </c>
      <c r="S9" t="s">
        <v>36</v>
      </c>
      <c r="T9">
        <v>0.87</v>
      </c>
      <c r="U9">
        <v>30</v>
      </c>
      <c r="V9" s="39">
        <f t="shared" si="6"/>
        <v>0.16999999999995907</v>
      </c>
      <c r="W9" s="39">
        <f t="shared" si="7"/>
        <v>0.16000000000002501</v>
      </c>
      <c r="X9" s="39">
        <f t="shared" si="8"/>
        <v>0.18000000000000682</v>
      </c>
      <c r="Y9" s="42">
        <f t="shared" si="10"/>
        <v>0.16999999999999696</v>
      </c>
    </row>
    <row r="10" spans="1:25" ht="15.75" x14ac:dyDescent="0.25">
      <c r="A10" s="62"/>
      <c r="B10" s="10">
        <v>40</v>
      </c>
      <c r="C10" s="15">
        <v>487.51</v>
      </c>
      <c r="D10" s="37">
        <v>0.87</v>
      </c>
      <c r="E10" s="10">
        <v>40</v>
      </c>
      <c r="F10" s="41">
        <f t="shared" si="2"/>
        <v>5.3303811222500544E-4</v>
      </c>
      <c r="G10" s="46">
        <f t="shared" si="3"/>
        <v>5.3303811222500545E-2</v>
      </c>
      <c r="H10" s="16">
        <f t="shared" si="0"/>
        <v>0.25999999999999091</v>
      </c>
      <c r="K10" t="s">
        <v>36</v>
      </c>
      <c r="L10">
        <v>0.87</v>
      </c>
      <c r="M10">
        <v>35</v>
      </c>
      <c r="N10" s="39">
        <f t="shared" si="4"/>
        <v>4.3053078295093902E-2</v>
      </c>
      <c r="O10" s="39">
        <f t="shared" si="5"/>
        <v>4.1084634346751976E-2</v>
      </c>
      <c r="P10" s="39">
        <f t="shared" si="1"/>
        <v>4.936443292607863E-2</v>
      </c>
      <c r="Q10" s="42">
        <f t="shared" si="9"/>
        <v>4.450071518930817E-2</v>
      </c>
      <c r="S10" t="s">
        <v>36</v>
      </c>
      <c r="T10">
        <v>0.87</v>
      </c>
      <c r="U10">
        <v>35</v>
      </c>
      <c r="V10" s="39">
        <f t="shared" si="6"/>
        <v>0.20999999999997954</v>
      </c>
      <c r="W10" s="39">
        <f t="shared" si="7"/>
        <v>0.19999999999998863</v>
      </c>
      <c r="X10" s="39">
        <f t="shared" si="8"/>
        <v>0.24000000000000909</v>
      </c>
      <c r="Y10" s="42">
        <f t="shared" si="10"/>
        <v>0.2166666666666591</v>
      </c>
    </row>
    <row r="11" spans="1:25" ht="15.75" x14ac:dyDescent="0.25">
      <c r="A11" s="62"/>
      <c r="B11" s="10">
        <v>45</v>
      </c>
      <c r="C11" s="15">
        <v>487.44</v>
      </c>
      <c r="D11" s="37">
        <v>0.87</v>
      </c>
      <c r="E11" s="10">
        <v>45</v>
      </c>
      <c r="F11" s="41">
        <f t="shared" si="2"/>
        <v>6.7654837320865182E-4</v>
      </c>
      <c r="G11" s="46">
        <f t="shared" si="3"/>
        <v>6.7654837320865177E-2</v>
      </c>
      <c r="H11" s="16">
        <f t="shared" si="0"/>
        <v>0.32999999999998408</v>
      </c>
      <c r="K11" t="s">
        <v>36</v>
      </c>
      <c r="L11">
        <v>0.87</v>
      </c>
      <c r="M11">
        <v>40</v>
      </c>
      <c r="N11" s="39">
        <f t="shared" si="4"/>
        <v>5.3303811222500545E-2</v>
      </c>
      <c r="O11" s="39">
        <f t="shared" si="5"/>
        <v>5.1355792933442897E-2</v>
      </c>
      <c r="P11" s="39">
        <f t="shared" si="1"/>
        <v>6.1705541157598284E-2</v>
      </c>
      <c r="Q11" s="42">
        <f t="shared" si="9"/>
        <v>5.5455048437847244E-2</v>
      </c>
      <c r="S11" t="s">
        <v>36</v>
      </c>
      <c r="T11">
        <v>0.87</v>
      </c>
      <c r="U11">
        <v>40</v>
      </c>
      <c r="V11" s="39">
        <f t="shared" si="6"/>
        <v>0.25999999999999091</v>
      </c>
      <c r="W11" s="39">
        <f t="shared" si="7"/>
        <v>0.25</v>
      </c>
      <c r="X11" s="39">
        <f t="shared" si="8"/>
        <v>0.30000000000001137</v>
      </c>
      <c r="Y11" s="42">
        <f t="shared" si="10"/>
        <v>0.27000000000000074</v>
      </c>
    </row>
    <row r="12" spans="1:25" ht="15.75" x14ac:dyDescent="0.25">
      <c r="A12" s="63"/>
      <c r="B12" s="10">
        <v>50</v>
      </c>
      <c r="C12" s="15">
        <v>487.37</v>
      </c>
      <c r="D12" s="37">
        <v>0.87</v>
      </c>
      <c r="E12" s="10">
        <v>50</v>
      </c>
      <c r="F12" s="41">
        <f t="shared" si="2"/>
        <v>8.2005863419229821E-4</v>
      </c>
      <c r="G12" s="46">
        <f t="shared" si="3"/>
        <v>8.2005863419229816E-2</v>
      </c>
      <c r="H12" s="16">
        <f t="shared" si="0"/>
        <v>0.39999999999997726</v>
      </c>
      <c r="K12" t="s">
        <v>36</v>
      </c>
      <c r="L12">
        <v>0.87</v>
      </c>
      <c r="M12">
        <v>45</v>
      </c>
      <c r="N12" s="39">
        <f t="shared" si="4"/>
        <v>6.7654837320865177E-2</v>
      </c>
      <c r="O12" s="39">
        <f t="shared" si="5"/>
        <v>6.5735414954805504E-2</v>
      </c>
      <c r="P12" s="39">
        <f t="shared" si="1"/>
        <v>7.8160352132953942E-2</v>
      </c>
      <c r="Q12" s="42">
        <f t="shared" si="9"/>
        <v>7.0516868136208208E-2</v>
      </c>
      <c r="S12" t="s">
        <v>36</v>
      </c>
      <c r="T12">
        <v>0.87</v>
      </c>
      <c r="U12">
        <v>45</v>
      </c>
      <c r="V12" s="39">
        <f t="shared" si="6"/>
        <v>0.32999999999998408</v>
      </c>
      <c r="W12" s="39">
        <f t="shared" si="7"/>
        <v>0.31999999999999318</v>
      </c>
      <c r="X12" s="39">
        <f t="shared" si="8"/>
        <v>0.37999999999999545</v>
      </c>
      <c r="Y12" s="42">
        <f t="shared" si="10"/>
        <v>0.34333333333332422</v>
      </c>
    </row>
    <row r="13" spans="1:25" ht="15.75" x14ac:dyDescent="0.25">
      <c r="A13" s="64" t="s">
        <v>4</v>
      </c>
      <c r="B13" s="10">
        <v>0</v>
      </c>
      <c r="C13" s="15">
        <v>486.8</v>
      </c>
      <c r="D13" s="37">
        <v>0.87</v>
      </c>
      <c r="E13" s="38">
        <v>0</v>
      </c>
      <c r="F13" s="41">
        <f>+($C$13-C13)/$C$13</f>
        <v>0</v>
      </c>
      <c r="G13" s="46">
        <f t="shared" si="3"/>
        <v>0</v>
      </c>
      <c r="H13" s="16">
        <f>+$C$13-C13</f>
        <v>0</v>
      </c>
      <c r="K13" t="s">
        <v>36</v>
      </c>
      <c r="L13">
        <v>0.87</v>
      </c>
      <c r="M13">
        <v>50</v>
      </c>
      <c r="N13" s="39">
        <f t="shared" si="4"/>
        <v>8.2005863419229816E-2</v>
      </c>
      <c r="O13" s="39">
        <f t="shared" si="5"/>
        <v>8.0115036976168105E-2</v>
      </c>
      <c r="P13" s="39">
        <f t="shared" si="1"/>
        <v>9.6672014480239266E-2</v>
      </c>
      <c r="Q13" s="42">
        <f t="shared" si="9"/>
        <v>8.6264304958545715E-2</v>
      </c>
      <c r="S13" t="s">
        <v>36</v>
      </c>
      <c r="T13">
        <v>0.87</v>
      </c>
      <c r="U13">
        <v>50</v>
      </c>
      <c r="V13" s="39">
        <f t="shared" si="6"/>
        <v>0.39999999999997726</v>
      </c>
      <c r="W13" s="39">
        <f t="shared" si="7"/>
        <v>0.38999999999998636</v>
      </c>
      <c r="X13" s="39">
        <f t="shared" si="8"/>
        <v>0.47000000000002728</v>
      </c>
      <c r="Y13" s="42">
        <f t="shared" si="10"/>
        <v>0.41999999999999699</v>
      </c>
    </row>
    <row r="14" spans="1:25" ht="15.75" x14ac:dyDescent="0.25">
      <c r="A14" s="62"/>
      <c r="B14" s="10">
        <v>5</v>
      </c>
      <c r="C14" s="15">
        <v>486.78</v>
      </c>
      <c r="D14" s="37">
        <v>0.87</v>
      </c>
      <c r="E14" s="10">
        <v>5</v>
      </c>
      <c r="F14" s="41">
        <f t="shared" ref="F14:F23" si="11">+($C$13-C14)/$C$13</f>
        <v>4.1084634346833716E-5</v>
      </c>
      <c r="G14" s="46">
        <f t="shared" si="3"/>
        <v>4.1084634346833715E-3</v>
      </c>
      <c r="H14" s="16">
        <f t="shared" ref="H14:H23" si="12">+$C$13-C14</f>
        <v>2.0000000000038654E-2</v>
      </c>
      <c r="K14" s="17" t="s">
        <v>37</v>
      </c>
      <c r="L14" s="17">
        <v>0.87</v>
      </c>
      <c r="M14" s="17">
        <v>0</v>
      </c>
      <c r="N14" s="40">
        <f>+G35</f>
        <v>0</v>
      </c>
      <c r="O14" s="40">
        <f>+G46</f>
        <v>0</v>
      </c>
      <c r="P14" s="40">
        <f>+G57</f>
        <v>0</v>
      </c>
      <c r="Q14" s="43">
        <f t="shared" si="9"/>
        <v>0</v>
      </c>
      <c r="S14" s="17" t="s">
        <v>37</v>
      </c>
      <c r="T14" s="17">
        <v>0.87</v>
      </c>
      <c r="U14" s="17">
        <v>0</v>
      </c>
      <c r="V14" s="40">
        <f>+H35</f>
        <v>0</v>
      </c>
      <c r="W14" s="40">
        <f>+H46</f>
        <v>0</v>
      </c>
      <c r="X14" s="40">
        <f>+H57</f>
        <v>0</v>
      </c>
      <c r="Y14" s="43">
        <f t="shared" si="10"/>
        <v>0</v>
      </c>
    </row>
    <row r="15" spans="1:25" ht="15.75" x14ac:dyDescent="0.25">
      <c r="A15" s="62"/>
      <c r="B15" s="10">
        <v>10</v>
      </c>
      <c r="C15" s="15">
        <v>486.76</v>
      </c>
      <c r="D15" s="37">
        <v>0.87</v>
      </c>
      <c r="E15" s="10">
        <v>10</v>
      </c>
      <c r="F15" s="41">
        <f t="shared" si="11"/>
        <v>8.2169268693550664E-5</v>
      </c>
      <c r="G15" s="46">
        <f t="shared" si="3"/>
        <v>8.2169268693550665E-3</v>
      </c>
      <c r="H15" s="16">
        <f t="shared" si="12"/>
        <v>4.0000000000020464E-2</v>
      </c>
      <c r="K15" s="17" t="s">
        <v>37</v>
      </c>
      <c r="L15" s="17">
        <v>0.87</v>
      </c>
      <c r="M15" s="17">
        <v>5</v>
      </c>
      <c r="N15" s="40">
        <f t="shared" ref="N15:N24" si="13">+G36</f>
        <v>2.0506510817165807E-3</v>
      </c>
      <c r="O15" s="40">
        <f t="shared" ref="O15:O24" si="14">+G47</f>
        <v>2.0339258837505083E-3</v>
      </c>
      <c r="P15" s="40">
        <f t="shared" ref="P15:P24" si="15">+G58</f>
        <v>2.051997619680895E-3</v>
      </c>
      <c r="Q15" s="43">
        <f t="shared" si="9"/>
        <v>2.045524861715995E-3</v>
      </c>
      <c r="S15" s="17" t="s">
        <v>37</v>
      </c>
      <c r="T15" s="17">
        <v>0.87</v>
      </c>
      <c r="U15" s="17">
        <v>5</v>
      </c>
      <c r="V15" s="40">
        <f t="shared" ref="V15:V24" si="16">+H36</f>
        <v>9.9999999999909051E-3</v>
      </c>
      <c r="W15" s="40">
        <f t="shared" ref="W15:W24" si="17">+H47</f>
        <v>1.0000000000047748E-2</v>
      </c>
      <c r="X15" s="40">
        <f t="shared" ref="X15:X24" si="18">+H58</f>
        <v>9.9999999999909051E-3</v>
      </c>
      <c r="Y15" s="43">
        <f t="shared" si="10"/>
        <v>1.0000000000009853E-2</v>
      </c>
    </row>
    <row r="16" spans="1:25" ht="15.75" x14ac:dyDescent="0.25">
      <c r="A16" s="62"/>
      <c r="B16" s="10">
        <v>15</v>
      </c>
      <c r="C16" s="15">
        <v>486.74</v>
      </c>
      <c r="D16" s="37">
        <v>0.87</v>
      </c>
      <c r="E16" s="10">
        <v>15</v>
      </c>
      <c r="F16" s="41">
        <f t="shared" si="11"/>
        <v>1.232539030402676E-4</v>
      </c>
      <c r="G16" s="46">
        <f t="shared" si="3"/>
        <v>1.2325390304026761E-2</v>
      </c>
      <c r="H16" s="16">
        <f t="shared" si="12"/>
        <v>6.0000000000002274E-2</v>
      </c>
      <c r="K16" s="17" t="s">
        <v>37</v>
      </c>
      <c r="L16" s="17">
        <v>0.87</v>
      </c>
      <c r="M16" s="17">
        <v>10</v>
      </c>
      <c r="N16" s="40">
        <f t="shared" si="13"/>
        <v>6.1519532451497425E-3</v>
      </c>
      <c r="O16" s="40">
        <f t="shared" si="14"/>
        <v>6.1017776512284011E-3</v>
      </c>
      <c r="P16" s="40">
        <f t="shared" si="15"/>
        <v>6.155992859042685E-3</v>
      </c>
      <c r="Q16" s="43">
        <f t="shared" si="9"/>
        <v>6.1365745851402753E-3</v>
      </c>
      <c r="S16" s="17" t="s">
        <v>37</v>
      </c>
      <c r="T16" s="17">
        <v>0.87</v>
      </c>
      <c r="U16" s="17">
        <v>10</v>
      </c>
      <c r="V16" s="40">
        <f t="shared" si="16"/>
        <v>2.9999999999972715E-2</v>
      </c>
      <c r="W16" s="40">
        <f t="shared" si="17"/>
        <v>3.0000000000029559E-2</v>
      </c>
      <c r="X16" s="40">
        <f t="shared" si="18"/>
        <v>2.9999999999972715E-2</v>
      </c>
      <c r="Y16" s="43">
        <f t="shared" si="10"/>
        <v>2.9999999999991662E-2</v>
      </c>
    </row>
    <row r="17" spans="1:25" ht="15.75" x14ac:dyDescent="0.25">
      <c r="A17" s="62"/>
      <c r="B17" s="10">
        <v>20</v>
      </c>
      <c r="C17" s="15">
        <v>486.71</v>
      </c>
      <c r="D17" s="37">
        <v>0.87</v>
      </c>
      <c r="E17" s="10">
        <v>20</v>
      </c>
      <c r="F17" s="41">
        <f t="shared" si="11"/>
        <v>1.8488085456045981E-4</v>
      </c>
      <c r="G17" s="46">
        <f t="shared" si="3"/>
        <v>1.848808545604598E-2</v>
      </c>
      <c r="H17" s="16">
        <f t="shared" si="12"/>
        <v>9.0000000000031832E-2</v>
      </c>
      <c r="K17" s="17" t="s">
        <v>37</v>
      </c>
      <c r="L17" s="17">
        <v>0.87</v>
      </c>
      <c r="M17" s="17">
        <v>15</v>
      </c>
      <c r="N17" s="40">
        <f t="shared" si="13"/>
        <v>1.0253255408582903E-2</v>
      </c>
      <c r="O17" s="40">
        <f t="shared" si="14"/>
        <v>1.0169629418706295E-2</v>
      </c>
      <c r="P17" s="40">
        <f t="shared" si="15"/>
        <v>1.0259988098416139E-2</v>
      </c>
      <c r="Q17" s="43">
        <f t="shared" si="9"/>
        <v>1.0227624308568446E-2</v>
      </c>
      <c r="S17" s="17" t="s">
        <v>37</v>
      </c>
      <c r="T17" s="17">
        <v>0.87</v>
      </c>
      <c r="U17" s="17">
        <v>15</v>
      </c>
      <c r="V17" s="40">
        <f t="shared" si="16"/>
        <v>4.9999999999954525E-2</v>
      </c>
      <c r="W17" s="40">
        <f t="shared" si="17"/>
        <v>5.0000000000011369E-2</v>
      </c>
      <c r="X17" s="40">
        <f t="shared" si="18"/>
        <v>5.0000000000011369E-2</v>
      </c>
      <c r="Y17" s="43">
        <f t="shared" si="10"/>
        <v>4.9999999999992419E-2</v>
      </c>
    </row>
    <row r="18" spans="1:25" ht="15.75" x14ac:dyDescent="0.25">
      <c r="A18" s="62"/>
      <c r="B18" s="10">
        <v>25</v>
      </c>
      <c r="C18" s="15">
        <v>486.68</v>
      </c>
      <c r="D18" s="37">
        <v>0.87</v>
      </c>
      <c r="E18" s="10">
        <v>25</v>
      </c>
      <c r="F18" s="41">
        <f t="shared" si="11"/>
        <v>2.465078060805352E-4</v>
      </c>
      <c r="G18" s="46">
        <f t="shared" si="3"/>
        <v>2.4650780608053521E-2</v>
      </c>
      <c r="H18" s="16">
        <f t="shared" si="12"/>
        <v>0.12000000000000455</v>
      </c>
      <c r="K18" s="17" t="s">
        <v>37</v>
      </c>
      <c r="L18" s="17">
        <v>0.87</v>
      </c>
      <c r="M18" s="17">
        <v>20</v>
      </c>
      <c r="N18" s="40">
        <f t="shared" si="13"/>
        <v>1.6405208653744303E-2</v>
      </c>
      <c r="O18" s="40">
        <f t="shared" si="14"/>
        <v>1.6271407069934695E-2</v>
      </c>
      <c r="P18" s="40">
        <f t="shared" si="15"/>
        <v>1.6415980957458824E-2</v>
      </c>
      <c r="Q18" s="43">
        <f t="shared" si="9"/>
        <v>1.6364198893712607E-2</v>
      </c>
      <c r="S18" s="17" t="s">
        <v>37</v>
      </c>
      <c r="T18" s="17">
        <v>0.87</v>
      </c>
      <c r="U18" s="17">
        <v>20</v>
      </c>
      <c r="V18" s="40">
        <f t="shared" si="16"/>
        <v>7.9999999999984084E-2</v>
      </c>
      <c r="W18" s="40">
        <f t="shared" si="17"/>
        <v>8.0000000000040927E-2</v>
      </c>
      <c r="X18" s="40">
        <f t="shared" si="18"/>
        <v>7.9999999999984084E-2</v>
      </c>
      <c r="Y18" s="43">
        <f t="shared" si="10"/>
        <v>8.0000000000003027E-2</v>
      </c>
    </row>
    <row r="19" spans="1:25" ht="15.75" x14ac:dyDescent="0.25">
      <c r="A19" s="62"/>
      <c r="B19" s="10">
        <v>30</v>
      </c>
      <c r="C19" s="15">
        <v>486.64</v>
      </c>
      <c r="D19" s="37">
        <v>0.87</v>
      </c>
      <c r="E19" s="10">
        <v>30</v>
      </c>
      <c r="F19" s="41">
        <f t="shared" si="11"/>
        <v>3.2867707477408589E-4</v>
      </c>
      <c r="G19" s="46">
        <f t="shared" si="3"/>
        <v>3.2867707477408588E-2</v>
      </c>
      <c r="H19" s="16">
        <f t="shared" si="12"/>
        <v>0.16000000000002501</v>
      </c>
      <c r="K19" s="17" t="s">
        <v>37</v>
      </c>
      <c r="L19" s="17">
        <v>0.87</v>
      </c>
      <c r="M19" s="17">
        <v>25</v>
      </c>
      <c r="N19" s="40">
        <f t="shared" si="13"/>
        <v>2.2557161898894045E-2</v>
      </c>
      <c r="O19" s="40">
        <f t="shared" si="14"/>
        <v>2.2373184721151535E-2</v>
      </c>
      <c r="P19" s="40">
        <f t="shared" si="15"/>
        <v>2.4623971436194068E-2</v>
      </c>
      <c r="Q19" s="43">
        <f t="shared" si="9"/>
        <v>2.3184772685413219E-2</v>
      </c>
      <c r="S19" s="17" t="s">
        <v>37</v>
      </c>
      <c r="T19" s="17">
        <v>0.87</v>
      </c>
      <c r="U19" s="17">
        <v>25</v>
      </c>
      <c r="V19" s="40">
        <f t="shared" si="16"/>
        <v>0.1099999999999568</v>
      </c>
      <c r="W19" s="40">
        <f t="shared" si="17"/>
        <v>0.11000000000001364</v>
      </c>
      <c r="X19" s="40">
        <f t="shared" si="18"/>
        <v>0.12000000000000455</v>
      </c>
      <c r="Y19" s="43">
        <f t="shared" si="10"/>
        <v>0.113333333333325</v>
      </c>
    </row>
    <row r="20" spans="1:25" ht="15.75" x14ac:dyDescent="0.25">
      <c r="A20" s="62"/>
      <c r="B20" s="10">
        <v>35</v>
      </c>
      <c r="C20" s="15">
        <v>486.6</v>
      </c>
      <c r="D20" s="37">
        <v>0.87</v>
      </c>
      <c r="E20" s="10">
        <v>35</v>
      </c>
      <c r="F20" s="41">
        <f t="shared" si="11"/>
        <v>4.1084634346751976E-4</v>
      </c>
      <c r="G20" s="46">
        <f t="shared" si="3"/>
        <v>4.1084634346751976E-2</v>
      </c>
      <c r="H20" s="16">
        <f t="shared" si="12"/>
        <v>0.19999999999998863</v>
      </c>
      <c r="K20" s="17" t="s">
        <v>37</v>
      </c>
      <c r="L20" s="17">
        <v>0.87</v>
      </c>
      <c r="M20" s="17">
        <v>30</v>
      </c>
      <c r="N20" s="40">
        <f t="shared" si="13"/>
        <v>2.8709115144055445E-2</v>
      </c>
      <c r="O20" s="40">
        <f t="shared" si="14"/>
        <v>3.0508888256118881E-2</v>
      </c>
      <c r="P20" s="40">
        <f t="shared" si="15"/>
        <v>3.4883959534598545E-2</v>
      </c>
      <c r="Q20" s="43">
        <f t="shared" si="9"/>
        <v>3.1367320978257625E-2</v>
      </c>
      <c r="S20" s="17" t="s">
        <v>37</v>
      </c>
      <c r="T20" s="17">
        <v>0.87</v>
      </c>
      <c r="U20" s="17">
        <v>30</v>
      </c>
      <c r="V20" s="40">
        <f t="shared" si="16"/>
        <v>0.13999999999998636</v>
      </c>
      <c r="W20" s="40">
        <f t="shared" si="17"/>
        <v>0.15000000000003411</v>
      </c>
      <c r="X20" s="40">
        <f t="shared" si="18"/>
        <v>0.16999999999995907</v>
      </c>
      <c r="Y20" s="43">
        <f t="shared" si="10"/>
        <v>0.15333333333332652</v>
      </c>
    </row>
    <row r="21" spans="1:25" ht="15.75" x14ac:dyDescent="0.25">
      <c r="A21" s="62"/>
      <c r="B21" s="10">
        <v>40</v>
      </c>
      <c r="C21" s="15">
        <v>486.55</v>
      </c>
      <c r="D21" s="37">
        <v>0.87</v>
      </c>
      <c r="E21" s="10">
        <v>40</v>
      </c>
      <c r="F21" s="41">
        <f t="shared" si="11"/>
        <v>5.1355792933442895E-4</v>
      </c>
      <c r="G21" s="46">
        <f t="shared" si="3"/>
        <v>5.1355792933442897E-2</v>
      </c>
      <c r="H21" s="16">
        <f t="shared" si="12"/>
        <v>0.25</v>
      </c>
      <c r="K21" s="17" t="s">
        <v>37</v>
      </c>
      <c r="L21" s="17">
        <v>0.87</v>
      </c>
      <c r="M21" s="17">
        <v>35</v>
      </c>
      <c r="N21" s="40">
        <f t="shared" si="13"/>
        <v>3.6911719470921762E-2</v>
      </c>
      <c r="O21" s="40">
        <f t="shared" si="14"/>
        <v>3.864459179107467E-2</v>
      </c>
      <c r="P21" s="40">
        <f t="shared" si="15"/>
        <v>4.7195945252695576E-2</v>
      </c>
      <c r="Q21" s="43">
        <f t="shared" si="9"/>
        <v>4.0917418838230669E-2</v>
      </c>
      <c r="S21" s="17" t="s">
        <v>37</v>
      </c>
      <c r="T21" s="17">
        <v>0.87</v>
      </c>
      <c r="U21" s="17">
        <v>35</v>
      </c>
      <c r="V21" s="40">
        <f t="shared" si="16"/>
        <v>0.17999999999994998</v>
      </c>
      <c r="W21" s="40">
        <f t="shared" si="17"/>
        <v>0.18999999999999773</v>
      </c>
      <c r="X21" s="40">
        <f t="shared" si="18"/>
        <v>0.22999999999996135</v>
      </c>
      <c r="Y21" s="43">
        <f t="shared" si="10"/>
        <v>0.19999999999996967</v>
      </c>
    </row>
    <row r="22" spans="1:25" ht="15.75" x14ac:dyDescent="0.25">
      <c r="A22" s="62"/>
      <c r="B22" s="10">
        <v>45</v>
      </c>
      <c r="C22" s="15">
        <v>486.48</v>
      </c>
      <c r="D22" s="37">
        <v>0.87</v>
      </c>
      <c r="E22" s="10">
        <v>45</v>
      </c>
      <c r="F22" s="41">
        <f t="shared" si="11"/>
        <v>6.5735414954805501E-4</v>
      </c>
      <c r="G22" s="46">
        <f t="shared" si="3"/>
        <v>6.5735414954805504E-2</v>
      </c>
      <c r="H22" s="16">
        <f t="shared" si="12"/>
        <v>0.31999999999999318</v>
      </c>
      <c r="K22" s="17" t="s">
        <v>37</v>
      </c>
      <c r="L22" s="17">
        <v>0.87</v>
      </c>
      <c r="M22" s="17">
        <v>40</v>
      </c>
      <c r="N22" s="40">
        <f t="shared" si="13"/>
        <v>4.7164974879516319E-2</v>
      </c>
      <c r="O22" s="40">
        <f t="shared" si="14"/>
        <v>4.8814221209780961E-2</v>
      </c>
      <c r="P22" s="40">
        <f t="shared" si="15"/>
        <v>5.9507930970792607E-2</v>
      </c>
      <c r="Q22" s="43">
        <f t="shared" si="9"/>
        <v>5.1829042353363296E-2</v>
      </c>
      <c r="S22" s="17" t="s">
        <v>37</v>
      </c>
      <c r="T22" s="17">
        <v>0.87</v>
      </c>
      <c r="U22" s="17">
        <v>40</v>
      </c>
      <c r="V22" s="40">
        <f t="shared" si="16"/>
        <v>0.22999999999996135</v>
      </c>
      <c r="W22" s="40">
        <f t="shared" si="17"/>
        <v>0.24000000000000909</v>
      </c>
      <c r="X22" s="40">
        <f t="shared" si="18"/>
        <v>0.28999999999996362</v>
      </c>
      <c r="Y22" s="43">
        <f t="shared" si="10"/>
        <v>0.25333333333331137</v>
      </c>
    </row>
    <row r="23" spans="1:25" ht="15.75" x14ac:dyDescent="0.25">
      <c r="A23" s="63"/>
      <c r="B23" s="10">
        <v>50</v>
      </c>
      <c r="C23" s="15">
        <v>486.41</v>
      </c>
      <c r="D23" s="37">
        <v>0.87</v>
      </c>
      <c r="E23" s="10">
        <v>50</v>
      </c>
      <c r="F23" s="41">
        <f t="shared" si="11"/>
        <v>8.0115036976168106E-4</v>
      </c>
      <c r="G23" s="46">
        <f t="shared" si="3"/>
        <v>8.0115036976168105E-2</v>
      </c>
      <c r="H23" s="16">
        <f t="shared" si="12"/>
        <v>0.38999999999998636</v>
      </c>
      <c r="K23" s="17" t="s">
        <v>37</v>
      </c>
      <c r="L23" s="17">
        <v>0.87</v>
      </c>
      <c r="M23" s="17">
        <v>45</v>
      </c>
      <c r="N23" s="40">
        <f t="shared" si="13"/>
        <v>6.1519532451544047E-2</v>
      </c>
      <c r="O23" s="40">
        <f t="shared" si="14"/>
        <v>6.3051702395965151E-2</v>
      </c>
      <c r="P23" s="40">
        <f t="shared" si="15"/>
        <v>7.5923911928263102E-2</v>
      </c>
      <c r="Q23" s="43">
        <f t="shared" si="9"/>
        <v>6.6831715591924093E-2</v>
      </c>
      <c r="S23" s="17" t="s">
        <v>37</v>
      </c>
      <c r="T23" s="17">
        <v>0.87</v>
      </c>
      <c r="U23" s="17">
        <v>45</v>
      </c>
      <c r="V23" s="40">
        <f t="shared" si="16"/>
        <v>0.29999999999995453</v>
      </c>
      <c r="W23" s="40">
        <f t="shared" si="17"/>
        <v>0.31000000000000227</v>
      </c>
      <c r="X23" s="40">
        <f t="shared" si="18"/>
        <v>0.37000000000000455</v>
      </c>
      <c r="Y23" s="43">
        <f t="shared" si="10"/>
        <v>0.32666666666665378</v>
      </c>
    </row>
    <row r="24" spans="1:25" ht="15.75" x14ac:dyDescent="0.25">
      <c r="A24" s="64" t="s">
        <v>5</v>
      </c>
      <c r="B24" s="10">
        <v>0</v>
      </c>
      <c r="C24" s="15">
        <v>486.18</v>
      </c>
      <c r="D24" s="37">
        <v>0.87</v>
      </c>
      <c r="E24" s="38">
        <v>0</v>
      </c>
      <c r="F24" s="41">
        <f>+($C$24-C24)/$C$24</f>
        <v>0</v>
      </c>
      <c r="G24" s="46">
        <f t="shared" si="3"/>
        <v>0</v>
      </c>
      <c r="H24" s="16">
        <f>+$C$24-C24</f>
        <v>0</v>
      </c>
      <c r="K24" s="17" t="s">
        <v>37</v>
      </c>
      <c r="L24" s="17">
        <v>0.87</v>
      </c>
      <c r="M24" s="17">
        <v>50</v>
      </c>
      <c r="N24" s="40">
        <f t="shared" si="13"/>
        <v>7.5874090023583432E-2</v>
      </c>
      <c r="O24" s="40">
        <f t="shared" si="14"/>
        <v>7.72891835821609E-2</v>
      </c>
      <c r="P24" s="40">
        <f t="shared" si="15"/>
        <v>9.4391890505402823E-2</v>
      </c>
      <c r="Q24" s="43">
        <f t="shared" si="9"/>
        <v>8.2518388037049042E-2</v>
      </c>
      <c r="S24" s="17" t="s">
        <v>37</v>
      </c>
      <c r="T24" s="17">
        <v>0.87</v>
      </c>
      <c r="U24" s="17">
        <v>50</v>
      </c>
      <c r="V24" s="40">
        <f t="shared" si="16"/>
        <v>0.37000000000000455</v>
      </c>
      <c r="W24" s="40">
        <f t="shared" si="17"/>
        <v>0.3800000000000523</v>
      </c>
      <c r="X24" s="40">
        <f t="shared" si="18"/>
        <v>0.45999999999997954</v>
      </c>
      <c r="Y24" s="43">
        <f t="shared" si="10"/>
        <v>0.40333333333334548</v>
      </c>
    </row>
    <row r="25" spans="1:25" ht="15.75" x14ac:dyDescent="0.25">
      <c r="A25" s="62"/>
      <c r="B25" s="10">
        <v>5</v>
      </c>
      <c r="C25" s="15">
        <v>486.16</v>
      </c>
      <c r="D25" s="37">
        <v>0.87</v>
      </c>
      <c r="E25" s="10">
        <v>5</v>
      </c>
      <c r="F25" s="41">
        <f t="shared" ref="F25:F34" si="19">+($C$24-C25)/$C$24</f>
        <v>4.1137027438359889E-5</v>
      </c>
      <c r="G25" s="46">
        <f t="shared" si="3"/>
        <v>4.1137027438359888E-3</v>
      </c>
      <c r="H25" s="16">
        <f t="shared" ref="H25:H34" si="20">+$C$24-C25</f>
        <v>1.999999999998181E-2</v>
      </c>
      <c r="K25" t="s">
        <v>41</v>
      </c>
      <c r="L25">
        <v>0.87</v>
      </c>
      <c r="M25">
        <v>0</v>
      </c>
      <c r="N25" s="39">
        <f>+G68</f>
        <v>0</v>
      </c>
      <c r="O25" s="39">
        <f>+G79</f>
        <v>0</v>
      </c>
      <c r="P25" s="39">
        <f>+G90</f>
        <v>0</v>
      </c>
      <c r="Q25" s="42">
        <f t="shared" si="9"/>
        <v>0</v>
      </c>
      <c r="S25" t="s">
        <v>41</v>
      </c>
      <c r="T25">
        <v>0.87</v>
      </c>
      <c r="U25">
        <v>0</v>
      </c>
      <c r="V25" s="39">
        <f>+H68</f>
        <v>0</v>
      </c>
      <c r="W25" s="39">
        <f>+H79</f>
        <v>0</v>
      </c>
      <c r="X25" s="39">
        <f>+H90</f>
        <v>0</v>
      </c>
      <c r="Y25" s="42">
        <f t="shared" si="10"/>
        <v>0</v>
      </c>
    </row>
    <row r="26" spans="1:25" ht="15.75" x14ac:dyDescent="0.25">
      <c r="A26" s="62"/>
      <c r="B26" s="10">
        <v>10</v>
      </c>
      <c r="C26" s="15">
        <v>486.14</v>
      </c>
      <c r="D26" s="37">
        <v>0.87</v>
      </c>
      <c r="E26" s="10">
        <v>10</v>
      </c>
      <c r="F26" s="41">
        <f t="shared" si="19"/>
        <v>8.2274054876836696E-5</v>
      </c>
      <c r="G26" s="46">
        <f t="shared" si="3"/>
        <v>8.2274054876836696E-3</v>
      </c>
      <c r="H26" s="16">
        <f t="shared" si="20"/>
        <v>4.0000000000020464E-2</v>
      </c>
      <c r="K26" t="s">
        <v>41</v>
      </c>
      <c r="L26">
        <v>0.87</v>
      </c>
      <c r="M26">
        <v>5</v>
      </c>
      <c r="N26" s="39">
        <f t="shared" ref="N26:N35" si="21">+G69</f>
        <v>0</v>
      </c>
      <c r="O26" s="39">
        <f t="shared" ref="O26:O35" si="22">+G80</f>
        <v>0</v>
      </c>
      <c r="P26" s="39">
        <f t="shared" ref="P26:P35" si="23">+G91</f>
        <v>0</v>
      </c>
      <c r="Q26" s="42">
        <f t="shared" si="9"/>
        <v>0</v>
      </c>
      <c r="S26" t="s">
        <v>41</v>
      </c>
      <c r="T26">
        <v>0.87</v>
      </c>
      <c r="U26">
        <v>5</v>
      </c>
      <c r="V26" s="39">
        <f t="shared" ref="V26:V35" si="24">+H69</f>
        <v>0</v>
      </c>
      <c r="W26" s="39">
        <f t="shared" ref="W26:W35" si="25">+H80</f>
        <v>0</v>
      </c>
      <c r="X26" s="39">
        <f t="shared" ref="X26:X35" si="26">+H91</f>
        <v>0</v>
      </c>
      <c r="Y26" s="42">
        <f t="shared" si="10"/>
        <v>0</v>
      </c>
    </row>
    <row r="27" spans="1:25" ht="15.75" x14ac:dyDescent="0.25">
      <c r="A27" s="62"/>
      <c r="B27" s="10">
        <v>15</v>
      </c>
      <c r="C27" s="15">
        <v>486.12</v>
      </c>
      <c r="D27" s="37">
        <v>0.87</v>
      </c>
      <c r="E27" s="10">
        <v>15</v>
      </c>
      <c r="F27" s="41">
        <f t="shared" si="19"/>
        <v>1.2341108231519657E-4</v>
      </c>
      <c r="G27" s="46">
        <f t="shared" si="3"/>
        <v>1.2341108231519658E-2</v>
      </c>
      <c r="H27" s="16">
        <f t="shared" si="20"/>
        <v>6.0000000000002274E-2</v>
      </c>
      <c r="K27" t="s">
        <v>41</v>
      </c>
      <c r="L27">
        <v>0.87</v>
      </c>
      <c r="M27">
        <v>10</v>
      </c>
      <c r="N27" s="39">
        <f t="shared" si="21"/>
        <v>0</v>
      </c>
      <c r="O27" s="39">
        <f t="shared" si="22"/>
        <v>0</v>
      </c>
      <c r="P27" s="39">
        <f t="shared" si="23"/>
        <v>0</v>
      </c>
      <c r="Q27" s="42">
        <f t="shared" si="9"/>
        <v>0</v>
      </c>
      <c r="S27" t="s">
        <v>41</v>
      </c>
      <c r="T27">
        <v>0.87</v>
      </c>
      <c r="U27">
        <v>10</v>
      </c>
      <c r="V27" s="39">
        <f t="shared" si="24"/>
        <v>0</v>
      </c>
      <c r="W27" s="39">
        <f t="shared" si="25"/>
        <v>0</v>
      </c>
      <c r="X27" s="39">
        <f t="shared" si="26"/>
        <v>0</v>
      </c>
      <c r="Y27" s="42">
        <f t="shared" si="10"/>
        <v>0</v>
      </c>
    </row>
    <row r="28" spans="1:25" ht="15.75" x14ac:dyDescent="0.25">
      <c r="A28" s="62"/>
      <c r="B28" s="10">
        <v>20</v>
      </c>
      <c r="C28" s="15">
        <v>486.09</v>
      </c>
      <c r="D28" s="37">
        <v>0.87</v>
      </c>
      <c r="E28" s="10">
        <v>20</v>
      </c>
      <c r="F28" s="41">
        <f t="shared" si="19"/>
        <v>1.8511662347285332E-4</v>
      </c>
      <c r="G28" s="46">
        <f t="shared" si="3"/>
        <v>1.8511662347285331E-2</v>
      </c>
      <c r="H28" s="16">
        <f t="shared" si="20"/>
        <v>9.0000000000031832E-2</v>
      </c>
      <c r="K28" t="s">
        <v>41</v>
      </c>
      <c r="L28">
        <v>0.87</v>
      </c>
      <c r="M28">
        <v>15</v>
      </c>
      <c r="N28" s="39">
        <f t="shared" si="21"/>
        <v>0</v>
      </c>
      <c r="O28" s="39">
        <f t="shared" si="22"/>
        <v>0</v>
      </c>
      <c r="P28" s="39">
        <f t="shared" si="23"/>
        <v>0</v>
      </c>
      <c r="Q28" s="42">
        <f t="shared" si="9"/>
        <v>0</v>
      </c>
      <c r="S28" t="s">
        <v>41</v>
      </c>
      <c r="T28">
        <v>0.87</v>
      </c>
      <c r="U28">
        <v>15</v>
      </c>
      <c r="V28" s="39">
        <f t="shared" si="24"/>
        <v>0</v>
      </c>
      <c r="W28" s="39">
        <f t="shared" si="25"/>
        <v>0</v>
      </c>
      <c r="X28" s="39">
        <f t="shared" si="26"/>
        <v>0</v>
      </c>
      <c r="Y28" s="42">
        <f t="shared" si="10"/>
        <v>0</v>
      </c>
    </row>
    <row r="29" spans="1:25" ht="15.75" x14ac:dyDescent="0.25">
      <c r="A29" s="62"/>
      <c r="B29" s="10">
        <v>25</v>
      </c>
      <c r="C29" s="15">
        <v>486.05</v>
      </c>
      <c r="D29" s="37">
        <v>0.87</v>
      </c>
      <c r="E29" s="10">
        <v>25</v>
      </c>
      <c r="F29" s="41">
        <f t="shared" si="19"/>
        <v>2.6739067834957313E-4</v>
      </c>
      <c r="G29" s="46">
        <f t="shared" si="3"/>
        <v>2.6739067834957313E-2</v>
      </c>
      <c r="H29" s="16">
        <f t="shared" si="20"/>
        <v>0.12999999999999545</v>
      </c>
      <c r="K29" t="s">
        <v>41</v>
      </c>
      <c r="L29">
        <v>0.87</v>
      </c>
      <c r="M29">
        <v>20</v>
      </c>
      <c r="N29" s="39">
        <f t="shared" si="21"/>
        <v>0</v>
      </c>
      <c r="O29" s="39">
        <f t="shared" si="22"/>
        <v>0</v>
      </c>
      <c r="P29" s="39">
        <f t="shared" si="23"/>
        <v>0</v>
      </c>
      <c r="Q29" s="42">
        <f t="shared" si="9"/>
        <v>0</v>
      </c>
      <c r="S29" t="s">
        <v>41</v>
      </c>
      <c r="T29">
        <v>0.87</v>
      </c>
      <c r="U29">
        <v>20</v>
      </c>
      <c r="V29" s="39">
        <f t="shared" si="24"/>
        <v>0</v>
      </c>
      <c r="W29" s="39">
        <f t="shared" si="25"/>
        <v>0</v>
      </c>
      <c r="X29" s="39">
        <f t="shared" si="26"/>
        <v>0</v>
      </c>
      <c r="Y29" s="42">
        <f t="shared" si="10"/>
        <v>0</v>
      </c>
    </row>
    <row r="30" spans="1:25" ht="15.75" x14ac:dyDescent="0.25">
      <c r="A30" s="62"/>
      <c r="B30" s="10">
        <v>30</v>
      </c>
      <c r="C30" s="15">
        <v>486</v>
      </c>
      <c r="D30" s="37">
        <v>0.87</v>
      </c>
      <c r="E30" s="10">
        <v>30</v>
      </c>
      <c r="F30" s="41">
        <f t="shared" si="19"/>
        <v>3.7023324694558971E-4</v>
      </c>
      <c r="G30" s="46">
        <f t="shared" si="3"/>
        <v>3.7023324694558969E-2</v>
      </c>
      <c r="H30" s="16">
        <f t="shared" si="20"/>
        <v>0.18000000000000682</v>
      </c>
      <c r="K30" t="s">
        <v>41</v>
      </c>
      <c r="L30">
        <v>0.87</v>
      </c>
      <c r="M30">
        <v>25</v>
      </c>
      <c r="N30" s="39">
        <f t="shared" si="21"/>
        <v>0</v>
      </c>
      <c r="O30" s="39">
        <f t="shared" si="22"/>
        <v>0</v>
      </c>
      <c r="P30" s="39">
        <f t="shared" si="23"/>
        <v>0</v>
      </c>
      <c r="Q30" s="42">
        <f t="shared" si="9"/>
        <v>0</v>
      </c>
      <c r="S30" t="s">
        <v>41</v>
      </c>
      <c r="T30">
        <v>0.87</v>
      </c>
      <c r="U30">
        <v>25</v>
      </c>
      <c r="V30" s="39">
        <f t="shared" si="24"/>
        <v>0</v>
      </c>
      <c r="W30" s="39">
        <f t="shared" si="25"/>
        <v>0</v>
      </c>
      <c r="X30" s="39">
        <f t="shared" si="26"/>
        <v>0</v>
      </c>
      <c r="Y30" s="42">
        <f t="shared" si="10"/>
        <v>0</v>
      </c>
    </row>
    <row r="31" spans="1:25" ht="15.75" x14ac:dyDescent="0.25">
      <c r="A31" s="62"/>
      <c r="B31" s="10">
        <v>35</v>
      </c>
      <c r="C31" s="15">
        <v>485.94</v>
      </c>
      <c r="D31" s="37">
        <v>0.87</v>
      </c>
      <c r="E31" s="10">
        <v>35</v>
      </c>
      <c r="F31" s="41">
        <f t="shared" si="19"/>
        <v>4.9364432926078628E-4</v>
      </c>
      <c r="G31" s="46">
        <f t="shared" si="3"/>
        <v>4.936443292607863E-2</v>
      </c>
      <c r="H31" s="16">
        <f t="shared" si="20"/>
        <v>0.24000000000000909</v>
      </c>
      <c r="K31" t="s">
        <v>41</v>
      </c>
      <c r="L31">
        <v>0.87</v>
      </c>
      <c r="M31">
        <v>30</v>
      </c>
      <c r="N31" s="39">
        <f t="shared" si="21"/>
        <v>0</v>
      </c>
      <c r="O31" s="39">
        <f t="shared" si="22"/>
        <v>0</v>
      </c>
      <c r="P31" s="39">
        <f t="shared" si="23"/>
        <v>0</v>
      </c>
      <c r="Q31" s="42">
        <f t="shared" si="9"/>
        <v>0</v>
      </c>
      <c r="S31" t="s">
        <v>41</v>
      </c>
      <c r="T31">
        <v>0.87</v>
      </c>
      <c r="U31">
        <v>30</v>
      </c>
      <c r="V31" s="39">
        <f t="shared" si="24"/>
        <v>0</v>
      </c>
      <c r="W31" s="39">
        <f t="shared" si="25"/>
        <v>0</v>
      </c>
      <c r="X31" s="39">
        <f t="shared" si="26"/>
        <v>0</v>
      </c>
      <c r="Y31" s="42">
        <f t="shared" si="10"/>
        <v>0</v>
      </c>
    </row>
    <row r="32" spans="1:25" ht="15.75" x14ac:dyDescent="0.25">
      <c r="A32" s="62"/>
      <c r="B32" s="10">
        <v>40</v>
      </c>
      <c r="C32" s="15">
        <v>485.88</v>
      </c>
      <c r="D32" s="37">
        <v>0.87</v>
      </c>
      <c r="E32" s="10">
        <v>40</v>
      </c>
      <c r="F32" s="41">
        <f t="shared" si="19"/>
        <v>6.1705541157598286E-4</v>
      </c>
      <c r="G32" s="46">
        <f t="shared" si="3"/>
        <v>6.1705541157598284E-2</v>
      </c>
      <c r="H32" s="16">
        <f t="shared" si="20"/>
        <v>0.30000000000001137</v>
      </c>
      <c r="K32" t="s">
        <v>41</v>
      </c>
      <c r="L32">
        <v>0.87</v>
      </c>
      <c r="M32">
        <v>35</v>
      </c>
      <c r="N32" s="39">
        <f t="shared" si="21"/>
        <v>0</v>
      </c>
      <c r="O32" s="39">
        <f t="shared" si="22"/>
        <v>0</v>
      </c>
      <c r="P32" s="39">
        <f t="shared" si="23"/>
        <v>0</v>
      </c>
      <c r="Q32" s="42">
        <f t="shared" si="9"/>
        <v>0</v>
      </c>
      <c r="S32" t="s">
        <v>41</v>
      </c>
      <c r="T32">
        <v>0.87</v>
      </c>
      <c r="U32">
        <v>35</v>
      </c>
      <c r="V32" s="39">
        <f t="shared" si="24"/>
        <v>0</v>
      </c>
      <c r="W32" s="39">
        <f t="shared" si="25"/>
        <v>0</v>
      </c>
      <c r="X32" s="39">
        <f t="shared" si="26"/>
        <v>0</v>
      </c>
      <c r="Y32" s="42">
        <f t="shared" si="10"/>
        <v>0</v>
      </c>
    </row>
    <row r="33" spans="1:25" ht="15.75" x14ac:dyDescent="0.25">
      <c r="A33" s="62"/>
      <c r="B33" s="10">
        <v>45</v>
      </c>
      <c r="C33" s="15">
        <v>485.8</v>
      </c>
      <c r="D33" s="37">
        <v>0.87</v>
      </c>
      <c r="E33" s="10">
        <v>45</v>
      </c>
      <c r="F33" s="41">
        <f t="shared" si="19"/>
        <v>7.816035213295394E-4</v>
      </c>
      <c r="G33" s="46">
        <f t="shared" si="3"/>
        <v>7.8160352132953942E-2</v>
      </c>
      <c r="H33" s="16">
        <f t="shared" si="20"/>
        <v>0.37999999999999545</v>
      </c>
      <c r="K33" t="s">
        <v>41</v>
      </c>
      <c r="L33">
        <v>0.87</v>
      </c>
      <c r="M33">
        <v>40</v>
      </c>
      <c r="N33" s="39">
        <f t="shared" si="21"/>
        <v>2.1223762124054808E-3</v>
      </c>
      <c r="O33" s="39">
        <f t="shared" si="22"/>
        <v>0</v>
      </c>
      <c r="P33" s="39">
        <f t="shared" si="23"/>
        <v>0</v>
      </c>
      <c r="Q33" s="42">
        <f t="shared" si="9"/>
        <v>7.0745873746849361E-4</v>
      </c>
      <c r="S33" t="s">
        <v>41</v>
      </c>
      <c r="T33">
        <v>0.87</v>
      </c>
      <c r="U33">
        <v>40</v>
      </c>
      <c r="V33" s="39">
        <f t="shared" si="24"/>
        <v>9.9999999999909051E-3</v>
      </c>
      <c r="W33" s="39">
        <f t="shared" si="25"/>
        <v>0</v>
      </c>
      <c r="X33" s="39">
        <f t="shared" si="26"/>
        <v>0</v>
      </c>
      <c r="Y33" s="42">
        <f t="shared" si="10"/>
        <v>3.3333333333303017E-3</v>
      </c>
    </row>
    <row r="34" spans="1:25" ht="16.5" thickBot="1" x14ac:dyDescent="0.3">
      <c r="A34" s="65"/>
      <c r="B34" s="11">
        <v>50</v>
      </c>
      <c r="C34" s="20">
        <v>485.71</v>
      </c>
      <c r="D34" s="37">
        <v>0.87</v>
      </c>
      <c r="E34" s="10">
        <v>50</v>
      </c>
      <c r="F34" s="41">
        <f t="shared" si="19"/>
        <v>9.6672014480239264E-4</v>
      </c>
      <c r="G34" s="46">
        <f t="shared" si="3"/>
        <v>9.6672014480239266E-2</v>
      </c>
      <c r="H34" s="16">
        <f t="shared" si="20"/>
        <v>0.47000000000002728</v>
      </c>
      <c r="K34" t="s">
        <v>41</v>
      </c>
      <c r="L34">
        <v>0.87</v>
      </c>
      <c r="M34">
        <v>45</v>
      </c>
      <c r="N34" s="39">
        <f t="shared" si="21"/>
        <v>2.1223762124054808E-3</v>
      </c>
      <c r="O34" s="39">
        <f t="shared" si="22"/>
        <v>2.1190032208829685E-3</v>
      </c>
      <c r="P34" s="39">
        <f t="shared" si="23"/>
        <v>0</v>
      </c>
      <c r="Q34" s="42">
        <f t="shared" si="9"/>
        <v>1.4137931444294831E-3</v>
      </c>
      <c r="S34" t="s">
        <v>41</v>
      </c>
      <c r="T34">
        <v>0.87</v>
      </c>
      <c r="U34">
        <v>45</v>
      </c>
      <c r="V34" s="39">
        <f t="shared" si="24"/>
        <v>9.9999999999909051E-3</v>
      </c>
      <c r="W34" s="39">
        <f t="shared" si="25"/>
        <v>9.9999999999909051E-3</v>
      </c>
      <c r="X34" s="39">
        <f t="shared" si="26"/>
        <v>0</v>
      </c>
      <c r="Y34" s="42">
        <f t="shared" si="10"/>
        <v>6.6666666666606034E-3</v>
      </c>
    </row>
    <row r="35" spans="1:25" ht="15.75" x14ac:dyDescent="0.25">
      <c r="A35" s="61" t="s">
        <v>6</v>
      </c>
      <c r="B35" s="9">
        <v>0</v>
      </c>
      <c r="C35" s="21">
        <v>487.65</v>
      </c>
      <c r="D35" s="37">
        <v>0.87</v>
      </c>
      <c r="E35" s="38">
        <v>0</v>
      </c>
      <c r="F35" s="41">
        <f>+($C$35-C35)/$C$35</f>
        <v>0</v>
      </c>
      <c r="G35" s="46">
        <f t="shared" si="3"/>
        <v>0</v>
      </c>
      <c r="H35" s="16">
        <f>+$C$35-C35</f>
        <v>0</v>
      </c>
      <c r="K35" t="s">
        <v>41</v>
      </c>
      <c r="L35">
        <v>0.87</v>
      </c>
      <c r="M35">
        <v>50</v>
      </c>
      <c r="N35" s="39">
        <f t="shared" si="21"/>
        <v>2.1223762124054808E-3</v>
      </c>
      <c r="O35" s="39">
        <f t="shared" si="22"/>
        <v>2.1190032208829685E-3</v>
      </c>
      <c r="P35" s="39">
        <f t="shared" si="23"/>
        <v>0</v>
      </c>
      <c r="Q35" s="42">
        <f t="shared" si="9"/>
        <v>1.4137931444294831E-3</v>
      </c>
      <c r="S35" t="s">
        <v>41</v>
      </c>
      <c r="T35">
        <v>0.87</v>
      </c>
      <c r="U35">
        <v>50</v>
      </c>
      <c r="V35" s="39">
        <f t="shared" si="24"/>
        <v>9.9999999999909051E-3</v>
      </c>
      <c r="W35" s="39">
        <f t="shared" si="25"/>
        <v>9.9999999999909051E-3</v>
      </c>
      <c r="X35" s="39">
        <f t="shared" si="26"/>
        <v>0</v>
      </c>
      <c r="Y35" s="42">
        <f t="shared" si="10"/>
        <v>6.6666666666606034E-3</v>
      </c>
    </row>
    <row r="36" spans="1:25" ht="15.75" x14ac:dyDescent="0.25">
      <c r="A36" s="62"/>
      <c r="B36" s="10">
        <v>5</v>
      </c>
      <c r="C36" s="22">
        <v>487.64</v>
      </c>
      <c r="D36" s="37">
        <v>0.87</v>
      </c>
      <c r="E36" s="10">
        <v>5</v>
      </c>
      <c r="F36" s="41">
        <f t="shared" ref="F36:F45" si="27">+($C$35-C36)/$C$35</f>
        <v>2.0506510817165805E-5</v>
      </c>
      <c r="G36" s="46">
        <f t="shared" si="3"/>
        <v>2.0506510817165807E-3</v>
      </c>
      <c r="H36" s="16">
        <f t="shared" ref="H36:H45" si="28">+$C$35-C36</f>
        <v>9.9999999999909051E-3</v>
      </c>
      <c r="K36" s="17" t="s">
        <v>42</v>
      </c>
      <c r="L36" s="17">
        <v>0.87</v>
      </c>
      <c r="M36" s="17">
        <v>0</v>
      </c>
      <c r="N36" s="40">
        <f>+G101</f>
        <v>0</v>
      </c>
      <c r="O36" s="40">
        <f>+G112</f>
        <v>0</v>
      </c>
      <c r="P36" s="40">
        <f>+G123</f>
        <v>0</v>
      </c>
      <c r="Q36" s="43">
        <f t="shared" si="9"/>
        <v>0</v>
      </c>
      <c r="S36" s="17" t="s">
        <v>42</v>
      </c>
      <c r="T36" s="17">
        <v>0.87</v>
      </c>
      <c r="U36" s="17">
        <v>0</v>
      </c>
      <c r="V36" s="40">
        <f>+H101</f>
        <v>0</v>
      </c>
      <c r="W36" s="40">
        <f>+H112</f>
        <v>0</v>
      </c>
      <c r="X36" s="40">
        <f>+H123</f>
        <v>0</v>
      </c>
      <c r="Y36" s="43">
        <f t="shared" si="10"/>
        <v>0</v>
      </c>
    </row>
    <row r="37" spans="1:25" ht="15.75" x14ac:dyDescent="0.25">
      <c r="A37" s="62"/>
      <c r="B37" s="10">
        <v>10</v>
      </c>
      <c r="C37" s="22">
        <v>487.62</v>
      </c>
      <c r="D37" s="37">
        <v>0.87</v>
      </c>
      <c r="E37" s="10">
        <v>10</v>
      </c>
      <c r="F37" s="41">
        <f t="shared" si="27"/>
        <v>6.1519532451497421E-5</v>
      </c>
      <c r="G37" s="46">
        <f t="shared" si="3"/>
        <v>6.1519532451497425E-3</v>
      </c>
      <c r="H37" s="16">
        <f t="shared" si="28"/>
        <v>2.9999999999972715E-2</v>
      </c>
      <c r="K37" s="17" t="s">
        <v>42</v>
      </c>
      <c r="L37" s="17">
        <v>0.87</v>
      </c>
      <c r="M37" s="17">
        <v>5</v>
      </c>
      <c r="N37" s="40">
        <f t="shared" ref="N37:N46" si="29">+G102</f>
        <v>0</v>
      </c>
      <c r="O37" s="40">
        <f t="shared" ref="O37:O46" si="30">+G113</f>
        <v>0</v>
      </c>
      <c r="P37" s="40">
        <f t="shared" ref="P37:P46" si="31">+G124</f>
        <v>0</v>
      </c>
      <c r="Q37" s="43">
        <f t="shared" si="9"/>
        <v>0</v>
      </c>
      <c r="S37" s="17" t="s">
        <v>42</v>
      </c>
      <c r="T37" s="17">
        <v>0.87</v>
      </c>
      <c r="U37" s="17">
        <v>5</v>
      </c>
      <c r="V37" s="40">
        <f t="shared" ref="V37:V46" si="32">+H102</f>
        <v>0</v>
      </c>
      <c r="W37" s="40">
        <f t="shared" ref="W37:W46" si="33">+H113</f>
        <v>0</v>
      </c>
      <c r="X37" s="40">
        <f t="shared" ref="X37:X46" si="34">+H124</f>
        <v>0</v>
      </c>
      <c r="Y37" s="43">
        <f t="shared" si="10"/>
        <v>0</v>
      </c>
    </row>
    <row r="38" spans="1:25" ht="15.75" x14ac:dyDescent="0.25">
      <c r="A38" s="62"/>
      <c r="B38" s="10">
        <v>15</v>
      </c>
      <c r="C38" s="22">
        <v>487.6</v>
      </c>
      <c r="D38" s="37">
        <v>0.87</v>
      </c>
      <c r="E38" s="10">
        <v>15</v>
      </c>
      <c r="F38" s="41">
        <f t="shared" si="27"/>
        <v>1.0253255408582903E-4</v>
      </c>
      <c r="G38" s="46">
        <f t="shared" si="3"/>
        <v>1.0253255408582903E-2</v>
      </c>
      <c r="H38" s="16">
        <f t="shared" si="28"/>
        <v>4.9999999999954525E-2</v>
      </c>
      <c r="K38" s="17" t="s">
        <v>42</v>
      </c>
      <c r="L38" s="17">
        <v>0.87</v>
      </c>
      <c r="M38" s="17">
        <v>10</v>
      </c>
      <c r="N38" s="40">
        <f t="shared" si="29"/>
        <v>0</v>
      </c>
      <c r="O38" s="40">
        <f t="shared" si="30"/>
        <v>0</v>
      </c>
      <c r="P38" s="40">
        <f t="shared" si="31"/>
        <v>0</v>
      </c>
      <c r="Q38" s="43">
        <f t="shared" si="9"/>
        <v>0</v>
      </c>
      <c r="S38" s="17" t="s">
        <v>42</v>
      </c>
      <c r="T38" s="17">
        <v>0.87</v>
      </c>
      <c r="U38" s="17">
        <v>10</v>
      </c>
      <c r="V38" s="40">
        <f t="shared" si="32"/>
        <v>0</v>
      </c>
      <c r="W38" s="40">
        <f t="shared" si="33"/>
        <v>0</v>
      </c>
      <c r="X38" s="40">
        <f t="shared" si="34"/>
        <v>0</v>
      </c>
      <c r="Y38" s="43">
        <f t="shared" si="10"/>
        <v>0</v>
      </c>
    </row>
    <row r="39" spans="1:25" ht="15.75" x14ac:dyDescent="0.25">
      <c r="A39" s="62"/>
      <c r="B39" s="10">
        <v>20</v>
      </c>
      <c r="C39" s="22">
        <v>487.57</v>
      </c>
      <c r="D39" s="37">
        <v>0.87</v>
      </c>
      <c r="E39" s="10">
        <v>20</v>
      </c>
      <c r="F39" s="41">
        <f t="shared" si="27"/>
        <v>1.6405208653744302E-4</v>
      </c>
      <c r="G39" s="46">
        <f t="shared" si="3"/>
        <v>1.6405208653744303E-2</v>
      </c>
      <c r="H39" s="16">
        <f t="shared" si="28"/>
        <v>7.9999999999984084E-2</v>
      </c>
      <c r="K39" s="17" t="s">
        <v>42</v>
      </c>
      <c r="L39" s="17">
        <v>0.87</v>
      </c>
      <c r="M39" s="17">
        <v>15</v>
      </c>
      <c r="N39" s="40">
        <f t="shared" si="29"/>
        <v>0</v>
      </c>
      <c r="O39" s="40">
        <f t="shared" si="30"/>
        <v>0</v>
      </c>
      <c r="P39" s="40">
        <f t="shared" si="31"/>
        <v>0</v>
      </c>
      <c r="Q39" s="43">
        <f t="shared" si="9"/>
        <v>0</v>
      </c>
      <c r="S39" s="17" t="s">
        <v>42</v>
      </c>
      <c r="T39" s="17">
        <v>0.87</v>
      </c>
      <c r="U39" s="17">
        <v>15</v>
      </c>
      <c r="V39" s="40">
        <f t="shared" si="32"/>
        <v>0</v>
      </c>
      <c r="W39" s="40">
        <f t="shared" si="33"/>
        <v>0</v>
      </c>
      <c r="X39" s="40">
        <f t="shared" si="34"/>
        <v>0</v>
      </c>
      <c r="Y39" s="43">
        <f t="shared" si="10"/>
        <v>0</v>
      </c>
    </row>
    <row r="40" spans="1:25" ht="15.75" x14ac:dyDescent="0.25">
      <c r="A40" s="62"/>
      <c r="B40" s="10">
        <v>25</v>
      </c>
      <c r="C40" s="22">
        <v>487.54</v>
      </c>
      <c r="D40" s="37">
        <v>0.87</v>
      </c>
      <c r="E40" s="10">
        <v>25</v>
      </c>
      <c r="F40" s="41">
        <f t="shared" si="27"/>
        <v>2.2557161898894044E-4</v>
      </c>
      <c r="G40" s="46">
        <f t="shared" si="3"/>
        <v>2.2557161898894045E-2</v>
      </c>
      <c r="H40" s="16">
        <f t="shared" si="28"/>
        <v>0.1099999999999568</v>
      </c>
      <c r="K40" s="17" t="s">
        <v>42</v>
      </c>
      <c r="L40" s="17">
        <v>0.87</v>
      </c>
      <c r="M40" s="17">
        <v>20</v>
      </c>
      <c r="N40" s="40">
        <f t="shared" si="29"/>
        <v>0</v>
      </c>
      <c r="O40" s="40">
        <f t="shared" si="30"/>
        <v>0</v>
      </c>
      <c r="P40" s="40">
        <f t="shared" si="31"/>
        <v>0</v>
      </c>
      <c r="Q40" s="43">
        <f t="shared" si="9"/>
        <v>0</v>
      </c>
      <c r="S40" s="17" t="s">
        <v>42</v>
      </c>
      <c r="T40" s="17">
        <v>0.87</v>
      </c>
      <c r="U40" s="17">
        <v>20</v>
      </c>
      <c r="V40" s="40">
        <f t="shared" si="32"/>
        <v>0</v>
      </c>
      <c r="W40" s="40">
        <f t="shared" si="33"/>
        <v>0</v>
      </c>
      <c r="X40" s="40">
        <f t="shared" si="34"/>
        <v>0</v>
      </c>
      <c r="Y40" s="43">
        <f t="shared" si="10"/>
        <v>0</v>
      </c>
    </row>
    <row r="41" spans="1:25" ht="15.75" x14ac:dyDescent="0.25">
      <c r="A41" s="62"/>
      <c r="B41" s="10">
        <v>30</v>
      </c>
      <c r="C41" s="22">
        <v>487.51</v>
      </c>
      <c r="D41" s="37">
        <v>0.87</v>
      </c>
      <c r="E41" s="10">
        <v>30</v>
      </c>
      <c r="F41" s="41">
        <f t="shared" si="27"/>
        <v>2.8709115144055444E-4</v>
      </c>
      <c r="G41" s="46">
        <f t="shared" si="3"/>
        <v>2.8709115144055445E-2</v>
      </c>
      <c r="H41" s="16">
        <f t="shared" si="28"/>
        <v>0.13999999999998636</v>
      </c>
      <c r="K41" s="17" t="s">
        <v>42</v>
      </c>
      <c r="L41" s="17">
        <v>0.87</v>
      </c>
      <c r="M41" s="17">
        <v>25</v>
      </c>
      <c r="N41" s="40">
        <f t="shared" si="29"/>
        <v>0</v>
      </c>
      <c r="O41" s="40">
        <f t="shared" si="30"/>
        <v>0</v>
      </c>
      <c r="P41" s="40">
        <f t="shared" si="31"/>
        <v>0</v>
      </c>
      <c r="Q41" s="43">
        <f t="shared" si="9"/>
        <v>0</v>
      </c>
      <c r="S41" s="17" t="s">
        <v>42</v>
      </c>
      <c r="T41" s="17">
        <v>0.87</v>
      </c>
      <c r="U41" s="17">
        <v>25</v>
      </c>
      <c r="V41" s="40">
        <f t="shared" si="32"/>
        <v>0</v>
      </c>
      <c r="W41" s="40">
        <f t="shared" si="33"/>
        <v>0</v>
      </c>
      <c r="X41" s="40">
        <f t="shared" si="34"/>
        <v>0</v>
      </c>
      <c r="Y41" s="43">
        <f t="shared" si="10"/>
        <v>0</v>
      </c>
    </row>
    <row r="42" spans="1:25" ht="15.75" x14ac:dyDescent="0.25">
      <c r="A42" s="62"/>
      <c r="B42" s="10">
        <v>35</v>
      </c>
      <c r="C42" s="22">
        <v>487.47</v>
      </c>
      <c r="D42" s="37">
        <v>0.87</v>
      </c>
      <c r="E42" s="10">
        <v>35</v>
      </c>
      <c r="F42" s="41">
        <f t="shared" si="27"/>
        <v>3.6911719470921763E-4</v>
      </c>
      <c r="G42" s="46">
        <f t="shared" si="3"/>
        <v>3.6911719470921762E-2</v>
      </c>
      <c r="H42" s="16">
        <f t="shared" si="28"/>
        <v>0.17999999999994998</v>
      </c>
      <c r="K42" s="17" t="s">
        <v>42</v>
      </c>
      <c r="L42" s="17">
        <v>0.87</v>
      </c>
      <c r="M42" s="17">
        <v>30</v>
      </c>
      <c r="N42" s="40">
        <f t="shared" si="29"/>
        <v>0</v>
      </c>
      <c r="O42" s="40">
        <f t="shared" si="30"/>
        <v>0</v>
      </c>
      <c r="P42" s="40">
        <f t="shared" si="31"/>
        <v>0</v>
      </c>
      <c r="Q42" s="43">
        <f t="shared" si="9"/>
        <v>0</v>
      </c>
      <c r="S42" s="17" t="s">
        <v>42</v>
      </c>
      <c r="T42" s="17">
        <v>0.87</v>
      </c>
      <c r="U42" s="17">
        <v>30</v>
      </c>
      <c r="V42" s="40">
        <f t="shared" si="32"/>
        <v>0</v>
      </c>
      <c r="W42" s="40">
        <f t="shared" si="33"/>
        <v>0</v>
      </c>
      <c r="X42" s="40">
        <f t="shared" si="34"/>
        <v>0</v>
      </c>
      <c r="Y42" s="43">
        <f t="shared" si="10"/>
        <v>0</v>
      </c>
    </row>
    <row r="43" spans="1:25" ht="15.75" x14ac:dyDescent="0.25">
      <c r="A43" s="62"/>
      <c r="B43" s="10">
        <v>40</v>
      </c>
      <c r="C43" s="22">
        <v>487.42</v>
      </c>
      <c r="D43" s="37">
        <v>0.87</v>
      </c>
      <c r="E43" s="10">
        <v>40</v>
      </c>
      <c r="F43" s="41">
        <f t="shared" si="27"/>
        <v>4.7164974879516323E-4</v>
      </c>
      <c r="G43" s="46">
        <f t="shared" si="3"/>
        <v>4.7164974879516319E-2</v>
      </c>
      <c r="H43" s="16">
        <f t="shared" si="28"/>
        <v>0.22999999999996135</v>
      </c>
      <c r="K43" s="17" t="s">
        <v>42</v>
      </c>
      <c r="L43" s="17">
        <v>0.87</v>
      </c>
      <c r="M43" s="17">
        <v>35</v>
      </c>
      <c r="N43" s="40">
        <f t="shared" si="29"/>
        <v>0</v>
      </c>
      <c r="O43" s="40">
        <f t="shared" si="30"/>
        <v>0</v>
      </c>
      <c r="P43" s="40">
        <f t="shared" si="31"/>
        <v>0</v>
      </c>
      <c r="Q43" s="43">
        <f t="shared" si="9"/>
        <v>0</v>
      </c>
      <c r="S43" s="17" t="s">
        <v>42</v>
      </c>
      <c r="T43" s="17">
        <v>0.87</v>
      </c>
      <c r="U43" s="17">
        <v>35</v>
      </c>
      <c r="V43" s="40">
        <f t="shared" si="32"/>
        <v>0</v>
      </c>
      <c r="W43" s="40">
        <f t="shared" si="33"/>
        <v>0</v>
      </c>
      <c r="X43" s="40">
        <f t="shared" si="34"/>
        <v>0</v>
      </c>
      <c r="Y43" s="43">
        <f t="shared" si="10"/>
        <v>0</v>
      </c>
    </row>
    <row r="44" spans="1:25" ht="15.75" x14ac:dyDescent="0.25">
      <c r="A44" s="62"/>
      <c r="B44" s="10">
        <v>45</v>
      </c>
      <c r="C44" s="22">
        <v>487.35</v>
      </c>
      <c r="D44" s="37">
        <v>0.87</v>
      </c>
      <c r="E44" s="10">
        <v>45</v>
      </c>
      <c r="F44" s="41">
        <f t="shared" si="27"/>
        <v>6.1519532451544047E-4</v>
      </c>
      <c r="G44" s="46">
        <f t="shared" si="3"/>
        <v>6.1519532451544047E-2</v>
      </c>
      <c r="H44" s="16">
        <f t="shared" si="28"/>
        <v>0.29999999999995453</v>
      </c>
      <c r="K44" s="17" t="s">
        <v>42</v>
      </c>
      <c r="L44" s="17">
        <v>0.87</v>
      </c>
      <c r="M44" s="17">
        <v>40</v>
      </c>
      <c r="N44" s="40">
        <f t="shared" si="29"/>
        <v>2.1208008143855841E-3</v>
      </c>
      <c r="O44" s="40">
        <f t="shared" si="30"/>
        <v>0</v>
      </c>
      <c r="P44" s="40">
        <f t="shared" si="31"/>
        <v>0</v>
      </c>
      <c r="Q44" s="43">
        <f t="shared" si="9"/>
        <v>7.0693360479519469E-4</v>
      </c>
      <c r="S44" s="17" t="s">
        <v>42</v>
      </c>
      <c r="T44" s="17">
        <v>0.87</v>
      </c>
      <c r="U44" s="17">
        <v>40</v>
      </c>
      <c r="V44" s="40">
        <f t="shared" si="32"/>
        <v>9.9999999999909051E-3</v>
      </c>
      <c r="W44" s="40">
        <f t="shared" si="33"/>
        <v>0</v>
      </c>
      <c r="X44" s="40">
        <f t="shared" si="34"/>
        <v>0</v>
      </c>
      <c r="Y44" s="43">
        <f t="shared" si="10"/>
        <v>3.3333333333303017E-3</v>
      </c>
    </row>
    <row r="45" spans="1:25" ht="15.75" x14ac:dyDescent="0.25">
      <c r="A45" s="63"/>
      <c r="B45" s="10">
        <v>50</v>
      </c>
      <c r="C45" s="22">
        <v>487.28</v>
      </c>
      <c r="D45" s="37">
        <v>0.87</v>
      </c>
      <c r="E45" s="10">
        <v>50</v>
      </c>
      <c r="F45" s="41">
        <f t="shared" si="27"/>
        <v>7.5874090023583427E-4</v>
      </c>
      <c r="G45" s="46">
        <f t="shared" si="3"/>
        <v>7.5874090023583432E-2</v>
      </c>
      <c r="H45" s="16">
        <f t="shared" si="28"/>
        <v>0.37000000000000455</v>
      </c>
      <c r="K45" s="17" t="s">
        <v>42</v>
      </c>
      <c r="L45" s="17">
        <v>0.87</v>
      </c>
      <c r="M45" s="17">
        <v>45</v>
      </c>
      <c r="N45" s="40">
        <f t="shared" si="29"/>
        <v>4.2416016287711682E-3</v>
      </c>
      <c r="O45" s="40">
        <f t="shared" si="30"/>
        <v>2.1236833163419352E-3</v>
      </c>
      <c r="P45" s="40">
        <f t="shared" si="31"/>
        <v>0</v>
      </c>
      <c r="Q45" s="43">
        <f t="shared" si="9"/>
        <v>2.1217616483710342E-3</v>
      </c>
      <c r="S45" s="17" t="s">
        <v>42</v>
      </c>
      <c r="T45" s="17">
        <v>0.87</v>
      </c>
      <c r="U45" s="17">
        <v>45</v>
      </c>
      <c r="V45" s="40">
        <f t="shared" si="32"/>
        <v>1.999999999998181E-2</v>
      </c>
      <c r="W45" s="40">
        <f t="shared" si="33"/>
        <v>9.9999999999909051E-3</v>
      </c>
      <c r="X45" s="40">
        <f t="shared" si="34"/>
        <v>0</v>
      </c>
      <c r="Y45" s="43">
        <f t="shared" si="10"/>
        <v>9.9999999999909051E-3</v>
      </c>
    </row>
    <row r="46" spans="1:25" ht="15.75" x14ac:dyDescent="0.25">
      <c r="A46" s="64" t="s">
        <v>7</v>
      </c>
      <c r="B46" s="10">
        <v>0</v>
      </c>
      <c r="C46" s="22">
        <v>491.66</v>
      </c>
      <c r="D46" s="37">
        <v>0.87</v>
      </c>
      <c r="E46" s="38">
        <v>0</v>
      </c>
      <c r="F46" s="41">
        <f>+($C$46-C46)/$C$46</f>
        <v>0</v>
      </c>
      <c r="G46" s="46">
        <f t="shared" si="3"/>
        <v>0</v>
      </c>
      <c r="H46" s="16">
        <f>+$C$46-C46</f>
        <v>0</v>
      </c>
      <c r="K46" s="17" t="s">
        <v>42</v>
      </c>
      <c r="L46" s="17">
        <v>0.87</v>
      </c>
      <c r="M46" s="17">
        <v>50</v>
      </c>
      <c r="N46" s="40">
        <f t="shared" si="29"/>
        <v>6.3624024431567514E-3</v>
      </c>
      <c r="O46" s="40">
        <f t="shared" si="30"/>
        <v>4.2473666326838704E-3</v>
      </c>
      <c r="P46" s="40">
        <f t="shared" si="31"/>
        <v>0</v>
      </c>
      <c r="Q46" s="43">
        <f t="shared" si="9"/>
        <v>3.5365896919468741E-3</v>
      </c>
      <c r="S46" s="17" t="s">
        <v>42</v>
      </c>
      <c r="T46" s="17">
        <v>0.87</v>
      </c>
      <c r="U46" s="17">
        <v>50</v>
      </c>
      <c r="V46" s="40">
        <f t="shared" si="32"/>
        <v>2.9999999999972715E-2</v>
      </c>
      <c r="W46" s="40">
        <f t="shared" si="33"/>
        <v>1.999999999998181E-2</v>
      </c>
      <c r="X46" s="40">
        <f t="shared" si="34"/>
        <v>0</v>
      </c>
      <c r="Y46" s="43">
        <f t="shared" si="10"/>
        <v>1.6666666666651508E-2</v>
      </c>
    </row>
    <row r="47" spans="1:25" ht="15.75" x14ac:dyDescent="0.25">
      <c r="A47" s="62"/>
      <c r="B47" s="10">
        <v>5</v>
      </c>
      <c r="C47" s="22">
        <v>491.65</v>
      </c>
      <c r="D47" s="37">
        <v>0.87</v>
      </c>
      <c r="E47" s="10">
        <v>5</v>
      </c>
      <c r="F47" s="41">
        <f t="shared" ref="F47:F56" si="35">+($C$46-C47)/$C$46</f>
        <v>2.0339258837505082E-5</v>
      </c>
      <c r="G47" s="46">
        <f t="shared" si="3"/>
        <v>2.0339258837505083E-3</v>
      </c>
      <c r="H47" s="16">
        <f t="shared" ref="H47:H56" si="36">+$C$46-C47</f>
        <v>1.0000000000047748E-2</v>
      </c>
      <c r="K47" t="s">
        <v>44</v>
      </c>
      <c r="L47">
        <v>0.87</v>
      </c>
      <c r="M47">
        <v>0</v>
      </c>
      <c r="N47" s="39">
        <f>+G134</f>
        <v>0</v>
      </c>
      <c r="O47" s="39">
        <f>+G145</f>
        <v>0</v>
      </c>
      <c r="P47" s="39">
        <f>+G156</f>
        <v>0</v>
      </c>
      <c r="Q47" s="42">
        <f t="shared" si="9"/>
        <v>0</v>
      </c>
      <c r="S47" t="s">
        <v>44</v>
      </c>
      <c r="T47">
        <v>0.87</v>
      </c>
      <c r="U47">
        <v>0</v>
      </c>
      <c r="V47" s="39">
        <f>+H134</f>
        <v>0</v>
      </c>
      <c r="W47" s="39">
        <f>+H145</f>
        <v>0</v>
      </c>
      <c r="X47" s="39">
        <f>+H156</f>
        <v>0</v>
      </c>
      <c r="Y47" s="42">
        <f t="shared" si="10"/>
        <v>0</v>
      </c>
    </row>
    <row r="48" spans="1:25" ht="15.75" x14ac:dyDescent="0.25">
      <c r="A48" s="62"/>
      <c r="B48" s="10">
        <v>10</v>
      </c>
      <c r="C48" s="23">
        <v>491.63</v>
      </c>
      <c r="D48" s="37">
        <v>0.87</v>
      </c>
      <c r="E48" s="10">
        <v>10</v>
      </c>
      <c r="F48" s="41">
        <f t="shared" si="35"/>
        <v>6.1017776512284014E-5</v>
      </c>
      <c r="G48" s="46">
        <f t="shared" si="3"/>
        <v>6.1017776512284011E-3</v>
      </c>
      <c r="H48" s="16">
        <f t="shared" si="36"/>
        <v>3.0000000000029559E-2</v>
      </c>
      <c r="K48" t="s">
        <v>44</v>
      </c>
      <c r="L48">
        <v>0.87</v>
      </c>
      <c r="M48">
        <v>5</v>
      </c>
      <c r="N48" s="39">
        <f t="shared" ref="N48:N57" si="37">+G135</f>
        <v>0</v>
      </c>
      <c r="O48" s="39">
        <f t="shared" ref="O48:O57" si="38">+G146</f>
        <v>0</v>
      </c>
      <c r="P48" s="39">
        <f t="shared" ref="P48:P57" si="39">+G157</f>
        <v>0</v>
      </c>
      <c r="Q48" s="42">
        <f t="shared" si="9"/>
        <v>0</v>
      </c>
      <c r="S48" t="s">
        <v>44</v>
      </c>
      <c r="T48">
        <v>0.87</v>
      </c>
      <c r="U48">
        <v>5</v>
      </c>
      <c r="V48" s="39">
        <f t="shared" ref="V48:V57" si="40">+H135</f>
        <v>0</v>
      </c>
      <c r="W48" s="39">
        <f t="shared" ref="W48:W57" si="41">+H146</f>
        <v>0</v>
      </c>
      <c r="X48" s="39">
        <f t="shared" ref="X48:X57" si="42">+H157</f>
        <v>0</v>
      </c>
      <c r="Y48" s="42">
        <f t="shared" si="10"/>
        <v>0</v>
      </c>
    </row>
    <row r="49" spans="1:25" ht="15.75" x14ac:dyDescent="0.25">
      <c r="A49" s="62"/>
      <c r="B49" s="10">
        <v>15</v>
      </c>
      <c r="C49" s="23">
        <v>491.61</v>
      </c>
      <c r="D49" s="37">
        <v>0.87</v>
      </c>
      <c r="E49" s="10">
        <v>15</v>
      </c>
      <c r="F49" s="41">
        <f t="shared" si="35"/>
        <v>1.0169629418706294E-4</v>
      </c>
      <c r="G49" s="46">
        <f t="shared" si="3"/>
        <v>1.0169629418706295E-2</v>
      </c>
      <c r="H49" s="16">
        <f t="shared" si="36"/>
        <v>5.0000000000011369E-2</v>
      </c>
      <c r="K49" t="s">
        <v>44</v>
      </c>
      <c r="L49">
        <v>0.87</v>
      </c>
      <c r="M49">
        <v>10</v>
      </c>
      <c r="N49" s="39">
        <f t="shared" si="37"/>
        <v>0</v>
      </c>
      <c r="O49" s="39">
        <f t="shared" si="38"/>
        <v>0</v>
      </c>
      <c r="P49" s="39">
        <f t="shared" si="39"/>
        <v>0</v>
      </c>
      <c r="Q49" s="42">
        <f t="shared" si="9"/>
        <v>0</v>
      </c>
      <c r="S49" t="s">
        <v>44</v>
      </c>
      <c r="T49">
        <v>0.87</v>
      </c>
      <c r="U49">
        <v>10</v>
      </c>
      <c r="V49" s="39">
        <f t="shared" si="40"/>
        <v>0</v>
      </c>
      <c r="W49" s="39">
        <f t="shared" si="41"/>
        <v>0</v>
      </c>
      <c r="X49" s="39">
        <f t="shared" si="42"/>
        <v>0</v>
      </c>
      <c r="Y49" s="42">
        <f t="shared" si="10"/>
        <v>0</v>
      </c>
    </row>
    <row r="50" spans="1:25" ht="15.75" x14ac:dyDescent="0.25">
      <c r="A50" s="62"/>
      <c r="B50" s="10">
        <v>20</v>
      </c>
      <c r="C50" s="23">
        <v>491.58</v>
      </c>
      <c r="D50" s="37">
        <v>0.87</v>
      </c>
      <c r="E50" s="10">
        <v>20</v>
      </c>
      <c r="F50" s="41">
        <f t="shared" si="35"/>
        <v>1.6271407069934696E-4</v>
      </c>
      <c r="G50" s="46">
        <f t="shared" si="3"/>
        <v>1.6271407069934695E-2</v>
      </c>
      <c r="H50" s="16">
        <f t="shared" si="36"/>
        <v>8.0000000000040927E-2</v>
      </c>
      <c r="K50" t="s">
        <v>44</v>
      </c>
      <c r="L50">
        <v>0.87</v>
      </c>
      <c r="M50">
        <v>15</v>
      </c>
      <c r="N50" s="39">
        <f t="shared" si="37"/>
        <v>0</v>
      </c>
      <c r="O50" s="39">
        <f t="shared" si="38"/>
        <v>0</v>
      </c>
      <c r="P50" s="39">
        <f t="shared" si="39"/>
        <v>0</v>
      </c>
      <c r="Q50" s="42">
        <f t="shared" si="9"/>
        <v>0</v>
      </c>
      <c r="S50" t="s">
        <v>44</v>
      </c>
      <c r="T50">
        <v>0.87</v>
      </c>
      <c r="U50">
        <v>15</v>
      </c>
      <c r="V50" s="39">
        <f t="shared" si="40"/>
        <v>0</v>
      </c>
      <c r="W50" s="39">
        <f t="shared" si="41"/>
        <v>0</v>
      </c>
      <c r="X50" s="39">
        <f t="shared" si="42"/>
        <v>0</v>
      </c>
      <c r="Y50" s="42">
        <f t="shared" si="10"/>
        <v>0</v>
      </c>
    </row>
    <row r="51" spans="1:25" ht="15.75" x14ac:dyDescent="0.25">
      <c r="A51" s="62"/>
      <c r="B51" s="10">
        <v>25</v>
      </c>
      <c r="C51" s="23">
        <v>491.55</v>
      </c>
      <c r="D51" s="37">
        <v>0.87</v>
      </c>
      <c r="E51" s="10">
        <v>25</v>
      </c>
      <c r="F51" s="41">
        <f t="shared" si="35"/>
        <v>2.2373184721151534E-4</v>
      </c>
      <c r="G51" s="46">
        <f t="shared" si="3"/>
        <v>2.2373184721151535E-2</v>
      </c>
      <c r="H51" s="16">
        <f t="shared" si="36"/>
        <v>0.11000000000001364</v>
      </c>
      <c r="K51" t="s">
        <v>44</v>
      </c>
      <c r="L51">
        <v>0.87</v>
      </c>
      <c r="M51">
        <v>20</v>
      </c>
      <c r="N51" s="39">
        <f t="shared" si="37"/>
        <v>0</v>
      </c>
      <c r="O51" s="39">
        <f t="shared" si="38"/>
        <v>0</v>
      </c>
      <c r="P51" s="39">
        <f t="shared" si="39"/>
        <v>0</v>
      </c>
      <c r="Q51" s="42">
        <f t="shared" si="9"/>
        <v>0</v>
      </c>
      <c r="S51" t="s">
        <v>44</v>
      </c>
      <c r="T51">
        <v>0.87</v>
      </c>
      <c r="U51">
        <v>20</v>
      </c>
      <c r="V51" s="39">
        <f t="shared" si="40"/>
        <v>0</v>
      </c>
      <c r="W51" s="39">
        <f t="shared" si="41"/>
        <v>0</v>
      </c>
      <c r="X51" s="39">
        <f t="shared" si="42"/>
        <v>0</v>
      </c>
      <c r="Y51" s="42">
        <f t="shared" si="10"/>
        <v>0</v>
      </c>
    </row>
    <row r="52" spans="1:25" ht="15.75" x14ac:dyDescent="0.25">
      <c r="A52" s="62"/>
      <c r="B52" s="10">
        <v>30</v>
      </c>
      <c r="C52" s="23">
        <v>491.51</v>
      </c>
      <c r="D52" s="37">
        <v>0.87</v>
      </c>
      <c r="E52" s="10">
        <v>30</v>
      </c>
      <c r="F52" s="41">
        <f t="shared" si="35"/>
        <v>3.0508888256118881E-4</v>
      </c>
      <c r="G52" s="46">
        <f t="shared" si="3"/>
        <v>3.0508888256118881E-2</v>
      </c>
      <c r="H52" s="16">
        <f t="shared" si="36"/>
        <v>0.15000000000003411</v>
      </c>
      <c r="K52" t="s">
        <v>44</v>
      </c>
      <c r="L52">
        <v>0.87</v>
      </c>
      <c r="M52">
        <v>25</v>
      </c>
      <c r="N52" s="39">
        <f t="shared" si="37"/>
        <v>0</v>
      </c>
      <c r="O52" s="39">
        <f t="shared" si="38"/>
        <v>0</v>
      </c>
      <c r="P52" s="39">
        <f t="shared" si="39"/>
        <v>0</v>
      </c>
      <c r="Q52" s="42">
        <f t="shared" si="9"/>
        <v>0</v>
      </c>
      <c r="S52" t="s">
        <v>44</v>
      </c>
      <c r="T52">
        <v>0.87</v>
      </c>
      <c r="U52">
        <v>25</v>
      </c>
      <c r="V52" s="39">
        <f t="shared" si="40"/>
        <v>0</v>
      </c>
      <c r="W52" s="39">
        <f t="shared" si="41"/>
        <v>0</v>
      </c>
      <c r="X52" s="39">
        <f t="shared" si="42"/>
        <v>0</v>
      </c>
      <c r="Y52" s="42">
        <f t="shared" si="10"/>
        <v>0</v>
      </c>
    </row>
    <row r="53" spans="1:25" ht="15.75" x14ac:dyDescent="0.25">
      <c r="A53" s="62"/>
      <c r="B53" s="10">
        <v>35</v>
      </c>
      <c r="C53" s="23">
        <v>491.47</v>
      </c>
      <c r="D53" s="37">
        <v>0.87</v>
      </c>
      <c r="E53" s="10">
        <v>35</v>
      </c>
      <c r="F53" s="41">
        <f t="shared" si="35"/>
        <v>3.8644591791074667E-4</v>
      </c>
      <c r="G53" s="46">
        <f t="shared" si="3"/>
        <v>3.864459179107467E-2</v>
      </c>
      <c r="H53" s="16">
        <f t="shared" si="36"/>
        <v>0.18999999999999773</v>
      </c>
      <c r="K53" t="s">
        <v>44</v>
      </c>
      <c r="L53">
        <v>0.87</v>
      </c>
      <c r="M53">
        <v>30</v>
      </c>
      <c r="N53" s="39">
        <f t="shared" si="37"/>
        <v>0</v>
      </c>
      <c r="O53" s="39">
        <f t="shared" si="38"/>
        <v>0</v>
      </c>
      <c r="P53" s="39">
        <f t="shared" si="39"/>
        <v>2.1336519586905574E-3</v>
      </c>
      <c r="Q53" s="42">
        <f t="shared" si="9"/>
        <v>7.1121731956351908E-4</v>
      </c>
      <c r="S53" t="s">
        <v>44</v>
      </c>
      <c r="T53">
        <v>0.87</v>
      </c>
      <c r="U53">
        <v>30</v>
      </c>
      <c r="V53" s="39">
        <f t="shared" si="40"/>
        <v>0</v>
      </c>
      <c r="W53" s="39">
        <f t="shared" si="41"/>
        <v>0</v>
      </c>
      <c r="X53" s="39">
        <f t="shared" si="42"/>
        <v>9.9999999999909051E-3</v>
      </c>
      <c r="Y53" s="42">
        <f t="shared" si="10"/>
        <v>3.3333333333303017E-3</v>
      </c>
    </row>
    <row r="54" spans="1:25" ht="15.75" x14ac:dyDescent="0.25">
      <c r="A54" s="62"/>
      <c r="B54" s="10">
        <v>40</v>
      </c>
      <c r="C54" s="23">
        <v>491.42</v>
      </c>
      <c r="D54" s="37">
        <v>0.87</v>
      </c>
      <c r="E54" s="10">
        <v>40</v>
      </c>
      <c r="F54" s="41">
        <f t="shared" si="35"/>
        <v>4.8814221209780964E-4</v>
      </c>
      <c r="G54" s="46">
        <f t="shared" si="3"/>
        <v>4.8814221209780961E-2</v>
      </c>
      <c r="H54" s="16">
        <f t="shared" si="36"/>
        <v>0.24000000000000909</v>
      </c>
      <c r="K54" t="s">
        <v>44</v>
      </c>
      <c r="L54">
        <v>0.87</v>
      </c>
      <c r="M54">
        <v>35</v>
      </c>
      <c r="N54" s="39">
        <f t="shared" si="37"/>
        <v>0</v>
      </c>
      <c r="O54" s="39">
        <f t="shared" si="38"/>
        <v>0</v>
      </c>
      <c r="P54" s="39">
        <f t="shared" si="39"/>
        <v>2.1336519586905574E-3</v>
      </c>
      <c r="Q54" s="42">
        <f t="shared" si="9"/>
        <v>7.1121731956351908E-4</v>
      </c>
      <c r="S54" t="s">
        <v>44</v>
      </c>
      <c r="T54">
        <v>0.87</v>
      </c>
      <c r="U54">
        <v>35</v>
      </c>
      <c r="V54" s="39">
        <f t="shared" si="40"/>
        <v>0</v>
      </c>
      <c r="W54" s="39">
        <f t="shared" si="41"/>
        <v>0</v>
      </c>
      <c r="X54" s="39">
        <f t="shared" si="42"/>
        <v>9.9999999999909051E-3</v>
      </c>
      <c r="Y54" s="42">
        <f t="shared" si="10"/>
        <v>3.3333333333303017E-3</v>
      </c>
    </row>
    <row r="55" spans="1:25" ht="15.75" x14ac:dyDescent="0.25">
      <c r="A55" s="62"/>
      <c r="B55" s="10">
        <v>45</v>
      </c>
      <c r="C55" s="23">
        <v>491.35</v>
      </c>
      <c r="D55" s="37">
        <v>0.87</v>
      </c>
      <c r="E55" s="10">
        <v>45</v>
      </c>
      <c r="F55" s="41">
        <f t="shared" si="35"/>
        <v>6.3051702395965146E-4</v>
      </c>
      <c r="G55" s="46">
        <f t="shared" si="3"/>
        <v>6.3051702395965151E-2</v>
      </c>
      <c r="H55" s="16">
        <f t="shared" si="36"/>
        <v>0.31000000000000227</v>
      </c>
      <c r="K55" t="s">
        <v>44</v>
      </c>
      <c r="L55">
        <v>0.87</v>
      </c>
      <c r="M55">
        <v>40</v>
      </c>
      <c r="N55" s="39">
        <f t="shared" si="37"/>
        <v>0</v>
      </c>
      <c r="O55" s="39">
        <f t="shared" si="38"/>
        <v>0</v>
      </c>
      <c r="P55" s="39">
        <f t="shared" si="39"/>
        <v>2.1336519586905574E-3</v>
      </c>
      <c r="Q55" s="42">
        <f t="shared" si="9"/>
        <v>7.1121731956351908E-4</v>
      </c>
      <c r="S55" t="s">
        <v>44</v>
      </c>
      <c r="T55">
        <v>0.87</v>
      </c>
      <c r="U55">
        <v>40</v>
      </c>
      <c r="V55" s="39">
        <f t="shared" si="40"/>
        <v>0</v>
      </c>
      <c r="W55" s="39">
        <f t="shared" si="41"/>
        <v>0</v>
      </c>
      <c r="X55" s="39">
        <f t="shared" si="42"/>
        <v>9.9999999999909051E-3</v>
      </c>
      <c r="Y55" s="42">
        <f t="shared" si="10"/>
        <v>3.3333333333303017E-3</v>
      </c>
    </row>
    <row r="56" spans="1:25" ht="15.75" x14ac:dyDescent="0.25">
      <c r="A56" s="63"/>
      <c r="B56" s="10">
        <v>50</v>
      </c>
      <c r="C56" s="23">
        <v>491.28</v>
      </c>
      <c r="D56" s="37">
        <v>0.87</v>
      </c>
      <c r="E56" s="10">
        <v>50</v>
      </c>
      <c r="F56" s="41">
        <f t="shared" si="35"/>
        <v>7.7289183582160902E-4</v>
      </c>
      <c r="G56" s="46">
        <f t="shared" si="3"/>
        <v>7.72891835821609E-2</v>
      </c>
      <c r="H56" s="16">
        <f t="shared" si="36"/>
        <v>0.3800000000000523</v>
      </c>
      <c r="K56" t="s">
        <v>44</v>
      </c>
      <c r="L56">
        <v>0.87</v>
      </c>
      <c r="M56">
        <v>45</v>
      </c>
      <c r="N56" s="39">
        <f t="shared" si="37"/>
        <v>0</v>
      </c>
      <c r="O56" s="39">
        <f t="shared" si="38"/>
        <v>0</v>
      </c>
      <c r="P56" s="39">
        <f t="shared" si="39"/>
        <v>2.1336519586905574E-3</v>
      </c>
      <c r="Q56" s="42">
        <f t="shared" si="9"/>
        <v>7.1121731956351908E-4</v>
      </c>
      <c r="S56" t="s">
        <v>44</v>
      </c>
      <c r="T56">
        <v>0.87</v>
      </c>
      <c r="U56">
        <v>45</v>
      </c>
      <c r="V56" s="39">
        <f t="shared" si="40"/>
        <v>0</v>
      </c>
      <c r="W56" s="39">
        <f t="shared" si="41"/>
        <v>0</v>
      </c>
      <c r="X56" s="39">
        <f t="shared" si="42"/>
        <v>9.9999999999909051E-3</v>
      </c>
      <c r="Y56" s="42">
        <f t="shared" si="10"/>
        <v>3.3333333333303017E-3</v>
      </c>
    </row>
    <row r="57" spans="1:25" ht="15.75" x14ac:dyDescent="0.25">
      <c r="A57" s="64" t="s">
        <v>8</v>
      </c>
      <c r="B57" s="10">
        <v>0</v>
      </c>
      <c r="C57" s="23">
        <v>487.33</v>
      </c>
      <c r="D57" s="37">
        <v>0.87</v>
      </c>
      <c r="E57" s="38">
        <v>0</v>
      </c>
      <c r="F57" s="41">
        <f>+($C$57-C57)/$C$57</f>
        <v>0</v>
      </c>
      <c r="G57" s="46">
        <f t="shared" si="3"/>
        <v>0</v>
      </c>
      <c r="H57" s="16">
        <f>+$C$57-C57</f>
        <v>0</v>
      </c>
      <c r="K57" t="s">
        <v>44</v>
      </c>
      <c r="L57">
        <v>0.87</v>
      </c>
      <c r="M57">
        <v>50</v>
      </c>
      <c r="N57" s="39">
        <f t="shared" si="37"/>
        <v>0</v>
      </c>
      <c r="O57" s="39">
        <f t="shared" si="38"/>
        <v>2.1198117607137204E-3</v>
      </c>
      <c r="P57" s="39">
        <f t="shared" si="39"/>
        <v>2.1336519586905574E-3</v>
      </c>
      <c r="Q57" s="42">
        <f t="shared" si="9"/>
        <v>1.417821239801426E-3</v>
      </c>
      <c r="S57" t="s">
        <v>44</v>
      </c>
      <c r="T57">
        <v>0.87</v>
      </c>
      <c r="U57">
        <v>50</v>
      </c>
      <c r="V57" s="39">
        <f t="shared" si="40"/>
        <v>0</v>
      </c>
      <c r="W57" s="39">
        <f t="shared" si="41"/>
        <v>9.9999999999909051E-3</v>
      </c>
      <c r="X57" s="39">
        <f t="shared" si="42"/>
        <v>9.9999999999909051E-3</v>
      </c>
      <c r="Y57" s="42">
        <f t="shared" si="10"/>
        <v>6.6666666666606034E-3</v>
      </c>
    </row>
    <row r="58" spans="1:25" ht="15.75" x14ac:dyDescent="0.25">
      <c r="A58" s="62"/>
      <c r="B58" s="10">
        <v>5</v>
      </c>
      <c r="C58" s="23">
        <v>487.32</v>
      </c>
      <c r="D58" s="37">
        <v>0.87</v>
      </c>
      <c r="E58" s="10">
        <v>5</v>
      </c>
      <c r="F58" s="41">
        <f t="shared" ref="F58:F67" si="43">+($C$57-C58)/$C$57</f>
        <v>2.051997619680895E-5</v>
      </c>
      <c r="G58" s="46">
        <f t="shared" si="3"/>
        <v>2.051997619680895E-3</v>
      </c>
      <c r="H58" s="16">
        <f t="shared" ref="H58:H67" si="44">+$C$57-C58</f>
        <v>9.9999999999909051E-3</v>
      </c>
      <c r="K58" s="17" t="s">
        <v>45</v>
      </c>
      <c r="L58" s="17">
        <v>0.87</v>
      </c>
      <c r="M58" s="17">
        <v>0</v>
      </c>
      <c r="N58" s="40">
        <f>+G167</f>
        <v>0</v>
      </c>
      <c r="O58" s="40">
        <f>+G178</f>
        <v>0</v>
      </c>
      <c r="P58" s="40">
        <f>+G189</f>
        <v>0</v>
      </c>
      <c r="Q58" s="43">
        <f t="shared" si="9"/>
        <v>0</v>
      </c>
      <c r="S58" s="17" t="s">
        <v>45</v>
      </c>
      <c r="T58" s="17">
        <v>0.87</v>
      </c>
      <c r="U58" s="17">
        <v>0</v>
      </c>
      <c r="V58" s="40">
        <f>+H167</f>
        <v>0</v>
      </c>
      <c r="W58" s="40">
        <f>+H178</f>
        <v>0</v>
      </c>
      <c r="X58" s="40">
        <f>+H189</f>
        <v>0</v>
      </c>
      <c r="Y58" s="43">
        <f t="shared" si="10"/>
        <v>0</v>
      </c>
    </row>
    <row r="59" spans="1:25" ht="15.75" x14ac:dyDescent="0.25">
      <c r="A59" s="62"/>
      <c r="B59" s="10">
        <v>10</v>
      </c>
      <c r="C59" s="23">
        <v>487.3</v>
      </c>
      <c r="D59" s="37">
        <v>0.87</v>
      </c>
      <c r="E59" s="10">
        <v>10</v>
      </c>
      <c r="F59" s="41">
        <f t="shared" si="43"/>
        <v>6.1559928590426853E-5</v>
      </c>
      <c r="G59" s="46">
        <f t="shared" si="3"/>
        <v>6.155992859042685E-3</v>
      </c>
      <c r="H59" s="16">
        <f t="shared" si="44"/>
        <v>2.9999999999972715E-2</v>
      </c>
      <c r="K59" s="17" t="s">
        <v>45</v>
      </c>
      <c r="L59" s="17">
        <v>0.87</v>
      </c>
      <c r="M59" s="17">
        <v>5</v>
      </c>
      <c r="N59" s="40">
        <f t="shared" ref="N59:N68" si="45">+G168</f>
        <v>0</v>
      </c>
      <c r="O59" s="40">
        <f t="shared" ref="O59:O68" si="46">+G179</f>
        <v>0</v>
      </c>
      <c r="P59" s="40">
        <f t="shared" ref="P59:P68" si="47">+G190</f>
        <v>0</v>
      </c>
      <c r="Q59" s="43">
        <f t="shared" si="9"/>
        <v>0</v>
      </c>
      <c r="S59" s="17" t="s">
        <v>45</v>
      </c>
      <c r="T59" s="17">
        <v>0.87</v>
      </c>
      <c r="U59" s="17">
        <v>5</v>
      </c>
      <c r="V59" s="40">
        <f t="shared" ref="V59:V68" si="48">+H168</f>
        <v>0</v>
      </c>
      <c r="W59" s="40">
        <f t="shared" ref="W59:W68" si="49">+H179</f>
        <v>0</v>
      </c>
      <c r="X59" s="40">
        <f t="shared" ref="X59:X68" si="50">+H190</f>
        <v>0</v>
      </c>
      <c r="Y59" s="43">
        <f t="shared" si="10"/>
        <v>0</v>
      </c>
    </row>
    <row r="60" spans="1:25" ht="15.75" x14ac:dyDescent="0.25">
      <c r="A60" s="62"/>
      <c r="B60" s="10">
        <v>15</v>
      </c>
      <c r="C60" s="23">
        <v>487.28</v>
      </c>
      <c r="D60" s="37">
        <v>0.87</v>
      </c>
      <c r="E60" s="10">
        <v>15</v>
      </c>
      <c r="F60" s="41">
        <f t="shared" si="43"/>
        <v>1.0259988098416139E-4</v>
      </c>
      <c r="G60" s="46">
        <f t="shared" si="3"/>
        <v>1.0259988098416139E-2</v>
      </c>
      <c r="H60" s="16">
        <f t="shared" si="44"/>
        <v>5.0000000000011369E-2</v>
      </c>
      <c r="K60" s="17" t="s">
        <v>45</v>
      </c>
      <c r="L60" s="17">
        <v>0.87</v>
      </c>
      <c r="M60" s="17">
        <v>10</v>
      </c>
      <c r="N60" s="40">
        <f t="shared" si="45"/>
        <v>0</v>
      </c>
      <c r="O60" s="40">
        <f t="shared" si="46"/>
        <v>0</v>
      </c>
      <c r="P60" s="40">
        <f t="shared" si="47"/>
        <v>0</v>
      </c>
      <c r="Q60" s="43">
        <f t="shared" si="9"/>
        <v>0</v>
      </c>
      <c r="S60" s="17" t="s">
        <v>45</v>
      </c>
      <c r="T60" s="17">
        <v>0.87</v>
      </c>
      <c r="U60" s="17">
        <v>10</v>
      </c>
      <c r="V60" s="40">
        <f t="shared" si="48"/>
        <v>0</v>
      </c>
      <c r="W60" s="40">
        <f t="shared" si="49"/>
        <v>0</v>
      </c>
      <c r="X60" s="40">
        <f t="shared" si="50"/>
        <v>0</v>
      </c>
      <c r="Y60" s="43">
        <f t="shared" si="10"/>
        <v>0</v>
      </c>
    </row>
    <row r="61" spans="1:25" ht="15.75" x14ac:dyDescent="0.25">
      <c r="A61" s="62"/>
      <c r="B61" s="10">
        <v>20</v>
      </c>
      <c r="C61" s="23">
        <v>487.25</v>
      </c>
      <c r="D61" s="37">
        <v>0.87</v>
      </c>
      <c r="E61" s="10">
        <v>20</v>
      </c>
      <c r="F61" s="41">
        <f t="shared" si="43"/>
        <v>1.6415980957458823E-4</v>
      </c>
      <c r="G61" s="46">
        <f t="shared" si="3"/>
        <v>1.6415980957458824E-2</v>
      </c>
      <c r="H61" s="16">
        <f t="shared" si="44"/>
        <v>7.9999999999984084E-2</v>
      </c>
      <c r="K61" s="17" t="s">
        <v>45</v>
      </c>
      <c r="L61" s="17">
        <v>0.87</v>
      </c>
      <c r="M61" s="17">
        <v>15</v>
      </c>
      <c r="N61" s="40">
        <f t="shared" si="45"/>
        <v>0</v>
      </c>
      <c r="O61" s="40">
        <f t="shared" si="46"/>
        <v>0</v>
      </c>
      <c r="P61" s="40">
        <f t="shared" si="47"/>
        <v>0</v>
      </c>
      <c r="Q61" s="43">
        <f t="shared" si="9"/>
        <v>0</v>
      </c>
      <c r="S61" s="17" t="s">
        <v>45</v>
      </c>
      <c r="T61" s="17">
        <v>0.87</v>
      </c>
      <c r="U61" s="17">
        <v>15</v>
      </c>
      <c r="V61" s="40">
        <f t="shared" si="48"/>
        <v>0</v>
      </c>
      <c r="W61" s="40">
        <f t="shared" si="49"/>
        <v>0</v>
      </c>
      <c r="X61" s="40">
        <f t="shared" si="50"/>
        <v>0</v>
      </c>
      <c r="Y61" s="43">
        <f t="shared" si="10"/>
        <v>0</v>
      </c>
    </row>
    <row r="62" spans="1:25" ht="15.75" x14ac:dyDescent="0.25">
      <c r="A62" s="62"/>
      <c r="B62" s="10">
        <v>25</v>
      </c>
      <c r="C62" s="23">
        <v>487.21</v>
      </c>
      <c r="D62" s="37">
        <v>0.87</v>
      </c>
      <c r="E62" s="10">
        <v>25</v>
      </c>
      <c r="F62" s="41">
        <f t="shared" si="43"/>
        <v>2.4623971436194068E-4</v>
      </c>
      <c r="G62" s="46">
        <f t="shared" si="3"/>
        <v>2.4623971436194068E-2</v>
      </c>
      <c r="H62" s="16">
        <f t="shared" si="44"/>
        <v>0.12000000000000455</v>
      </c>
      <c r="K62" s="17" t="s">
        <v>45</v>
      </c>
      <c r="L62" s="17">
        <v>0.87</v>
      </c>
      <c r="M62" s="17">
        <v>20</v>
      </c>
      <c r="N62" s="40">
        <f t="shared" si="45"/>
        <v>0</v>
      </c>
      <c r="O62" s="40">
        <f t="shared" si="46"/>
        <v>0</v>
      </c>
      <c r="P62" s="40">
        <f t="shared" si="47"/>
        <v>0</v>
      </c>
      <c r="Q62" s="43">
        <f t="shared" si="9"/>
        <v>0</v>
      </c>
      <c r="S62" s="17" t="s">
        <v>45</v>
      </c>
      <c r="T62" s="17">
        <v>0.87</v>
      </c>
      <c r="U62" s="17">
        <v>20</v>
      </c>
      <c r="V62" s="40">
        <f t="shared" si="48"/>
        <v>0</v>
      </c>
      <c r="W62" s="40">
        <f t="shared" si="49"/>
        <v>0</v>
      </c>
      <c r="X62" s="40">
        <f t="shared" si="50"/>
        <v>0</v>
      </c>
      <c r="Y62" s="43">
        <f t="shared" si="10"/>
        <v>0</v>
      </c>
    </row>
    <row r="63" spans="1:25" ht="15.75" x14ac:dyDescent="0.25">
      <c r="A63" s="62"/>
      <c r="B63" s="10">
        <v>30</v>
      </c>
      <c r="C63" s="23">
        <v>487.16</v>
      </c>
      <c r="D63" s="37">
        <v>0.87</v>
      </c>
      <c r="E63" s="10">
        <v>30</v>
      </c>
      <c r="F63" s="41">
        <f t="shared" si="43"/>
        <v>3.4883959534598544E-4</v>
      </c>
      <c r="G63" s="46">
        <f t="shared" si="3"/>
        <v>3.4883959534598545E-2</v>
      </c>
      <c r="H63" s="16">
        <f t="shared" si="44"/>
        <v>0.16999999999995907</v>
      </c>
      <c r="K63" s="17" t="s">
        <v>45</v>
      </c>
      <c r="L63" s="17">
        <v>0.87</v>
      </c>
      <c r="M63" s="17">
        <v>25</v>
      </c>
      <c r="N63" s="40">
        <f t="shared" si="45"/>
        <v>0</v>
      </c>
      <c r="O63" s="40">
        <f t="shared" si="46"/>
        <v>0</v>
      </c>
      <c r="P63" s="40">
        <f t="shared" si="47"/>
        <v>0</v>
      </c>
      <c r="Q63" s="43">
        <f t="shared" si="9"/>
        <v>0</v>
      </c>
      <c r="S63" s="17" t="s">
        <v>45</v>
      </c>
      <c r="T63" s="17">
        <v>0.87</v>
      </c>
      <c r="U63" s="17">
        <v>25</v>
      </c>
      <c r="V63" s="40">
        <f t="shared" si="48"/>
        <v>0</v>
      </c>
      <c r="W63" s="40">
        <f t="shared" si="49"/>
        <v>0</v>
      </c>
      <c r="X63" s="40">
        <f t="shared" si="50"/>
        <v>0</v>
      </c>
      <c r="Y63" s="43">
        <f t="shared" si="10"/>
        <v>0</v>
      </c>
    </row>
    <row r="64" spans="1:25" ht="15.75" x14ac:dyDescent="0.25">
      <c r="A64" s="62"/>
      <c r="B64" s="10">
        <v>35</v>
      </c>
      <c r="C64" s="23">
        <v>487.1</v>
      </c>
      <c r="D64" s="37">
        <v>0.87</v>
      </c>
      <c r="E64" s="10">
        <v>35</v>
      </c>
      <c r="F64" s="41">
        <f t="shared" si="43"/>
        <v>4.7195945252695578E-4</v>
      </c>
      <c r="G64" s="46">
        <f t="shared" si="3"/>
        <v>4.7195945252695576E-2</v>
      </c>
      <c r="H64" s="16">
        <f t="shared" si="44"/>
        <v>0.22999999999996135</v>
      </c>
      <c r="K64" s="17" t="s">
        <v>45</v>
      </c>
      <c r="L64" s="17">
        <v>0.87</v>
      </c>
      <c r="M64" s="17">
        <v>30</v>
      </c>
      <c r="N64" s="40">
        <f t="shared" si="45"/>
        <v>0</v>
      </c>
      <c r="O64" s="40">
        <f t="shared" si="46"/>
        <v>0</v>
      </c>
      <c r="P64" s="40">
        <f t="shared" si="47"/>
        <v>0</v>
      </c>
      <c r="Q64" s="43">
        <f t="shared" si="9"/>
        <v>0</v>
      </c>
      <c r="S64" s="17" t="s">
        <v>45</v>
      </c>
      <c r="T64" s="17">
        <v>0.87</v>
      </c>
      <c r="U64" s="17">
        <v>30</v>
      </c>
      <c r="V64" s="40">
        <f t="shared" si="48"/>
        <v>0</v>
      </c>
      <c r="W64" s="40">
        <f t="shared" si="49"/>
        <v>0</v>
      </c>
      <c r="X64" s="40">
        <f t="shared" si="50"/>
        <v>0</v>
      </c>
      <c r="Y64" s="43">
        <f t="shared" si="10"/>
        <v>0</v>
      </c>
    </row>
    <row r="65" spans="1:25" ht="15.75" x14ac:dyDescent="0.25">
      <c r="A65" s="62"/>
      <c r="B65" s="10">
        <v>40</v>
      </c>
      <c r="C65" s="23">
        <v>487.04</v>
      </c>
      <c r="D65" s="37">
        <v>0.87</v>
      </c>
      <c r="E65" s="10">
        <v>40</v>
      </c>
      <c r="F65" s="41">
        <f t="shared" si="43"/>
        <v>5.9507930970792607E-4</v>
      </c>
      <c r="G65" s="46">
        <f t="shared" si="3"/>
        <v>5.9507930970792607E-2</v>
      </c>
      <c r="H65" s="16">
        <f t="shared" si="44"/>
        <v>0.28999999999996362</v>
      </c>
      <c r="K65" s="17" t="s">
        <v>45</v>
      </c>
      <c r="L65" s="17">
        <v>0.87</v>
      </c>
      <c r="M65" s="17">
        <v>35</v>
      </c>
      <c r="N65" s="40">
        <f t="shared" si="45"/>
        <v>0</v>
      </c>
      <c r="O65" s="40">
        <f t="shared" si="46"/>
        <v>0</v>
      </c>
      <c r="P65" s="40">
        <f t="shared" si="47"/>
        <v>0</v>
      </c>
      <c r="Q65" s="43">
        <f t="shared" si="9"/>
        <v>0</v>
      </c>
      <c r="S65" s="17" t="s">
        <v>45</v>
      </c>
      <c r="T65" s="17">
        <v>0.87</v>
      </c>
      <c r="U65" s="17">
        <v>35</v>
      </c>
      <c r="V65" s="40">
        <f t="shared" si="48"/>
        <v>0</v>
      </c>
      <c r="W65" s="40">
        <f t="shared" si="49"/>
        <v>0</v>
      </c>
      <c r="X65" s="40">
        <f t="shared" si="50"/>
        <v>0</v>
      </c>
      <c r="Y65" s="43">
        <f t="shared" si="10"/>
        <v>0</v>
      </c>
    </row>
    <row r="66" spans="1:25" ht="15.75" x14ac:dyDescent="0.25">
      <c r="A66" s="62"/>
      <c r="B66" s="10">
        <v>45</v>
      </c>
      <c r="C66" s="23">
        <v>486.96</v>
      </c>
      <c r="D66" s="37">
        <v>0.87</v>
      </c>
      <c r="E66" s="10">
        <v>45</v>
      </c>
      <c r="F66" s="41">
        <f t="shared" si="43"/>
        <v>7.5923911928263096E-4</v>
      </c>
      <c r="G66" s="46">
        <f t="shared" si="3"/>
        <v>7.5923911928263102E-2</v>
      </c>
      <c r="H66" s="16">
        <f t="shared" si="44"/>
        <v>0.37000000000000455</v>
      </c>
      <c r="K66" s="17" t="s">
        <v>45</v>
      </c>
      <c r="L66" s="17">
        <v>0.87</v>
      </c>
      <c r="M66" s="17">
        <v>40</v>
      </c>
      <c r="N66" s="40">
        <f t="shared" si="45"/>
        <v>0</v>
      </c>
      <c r="O66" s="40">
        <f t="shared" si="46"/>
        <v>0</v>
      </c>
      <c r="P66" s="40">
        <f t="shared" si="47"/>
        <v>0</v>
      </c>
      <c r="Q66" s="43">
        <f t="shared" si="9"/>
        <v>0</v>
      </c>
      <c r="S66" s="17" t="s">
        <v>45</v>
      </c>
      <c r="T66" s="17">
        <v>0.87</v>
      </c>
      <c r="U66" s="17">
        <v>40</v>
      </c>
      <c r="V66" s="40">
        <f t="shared" si="48"/>
        <v>0</v>
      </c>
      <c r="W66" s="40">
        <f t="shared" si="49"/>
        <v>0</v>
      </c>
      <c r="X66" s="40">
        <f t="shared" si="50"/>
        <v>0</v>
      </c>
      <c r="Y66" s="43">
        <f t="shared" si="10"/>
        <v>0</v>
      </c>
    </row>
    <row r="67" spans="1:25" ht="16.5" thickBot="1" x14ac:dyDescent="0.3">
      <c r="A67" s="65"/>
      <c r="B67" s="11">
        <v>50</v>
      </c>
      <c r="C67" s="24">
        <v>486.87</v>
      </c>
      <c r="D67" s="37">
        <v>0.87</v>
      </c>
      <c r="E67" s="10">
        <v>50</v>
      </c>
      <c r="F67" s="41">
        <f t="shared" si="43"/>
        <v>9.4391890505402822E-4</v>
      </c>
      <c r="G67" s="46">
        <f t="shared" si="3"/>
        <v>9.4391890505402823E-2</v>
      </c>
      <c r="H67" s="16">
        <f t="shared" si="44"/>
        <v>0.45999999999997954</v>
      </c>
      <c r="K67" s="17" t="s">
        <v>45</v>
      </c>
      <c r="L67" s="17">
        <v>0.87</v>
      </c>
      <c r="M67" s="17">
        <v>45</v>
      </c>
      <c r="N67" s="40">
        <f t="shared" si="45"/>
        <v>0</v>
      </c>
      <c r="O67" s="40">
        <f t="shared" si="46"/>
        <v>2.123007027151329E-3</v>
      </c>
      <c r="P67" s="40">
        <f t="shared" si="47"/>
        <v>0</v>
      </c>
      <c r="Q67" s="43">
        <f t="shared" si="9"/>
        <v>7.0766900905044298E-4</v>
      </c>
      <c r="S67" s="17" t="s">
        <v>45</v>
      </c>
      <c r="T67" s="17">
        <v>0.87</v>
      </c>
      <c r="U67" s="17">
        <v>45</v>
      </c>
      <c r="V67" s="40">
        <f t="shared" si="48"/>
        <v>0</v>
      </c>
      <c r="W67" s="40">
        <f t="shared" si="49"/>
        <v>9.9999999999909051E-3</v>
      </c>
      <c r="X67" s="40">
        <f t="shared" si="50"/>
        <v>0</v>
      </c>
      <c r="Y67" s="43">
        <f t="shared" si="10"/>
        <v>3.3333333333303017E-3</v>
      </c>
    </row>
    <row r="68" spans="1:25" ht="15.75" x14ac:dyDescent="0.25">
      <c r="A68" s="66" t="s">
        <v>9</v>
      </c>
      <c r="B68" s="12">
        <v>0</v>
      </c>
      <c r="C68" s="19">
        <v>471.17</v>
      </c>
      <c r="D68" s="37">
        <v>0.87</v>
      </c>
      <c r="E68" s="38">
        <v>0</v>
      </c>
      <c r="F68" s="41">
        <f>+($C$68-C68)/$C$68</f>
        <v>0</v>
      </c>
      <c r="G68" s="46">
        <f t="shared" ref="G68:G131" si="51">+F68*100</f>
        <v>0</v>
      </c>
      <c r="H68" s="16">
        <f>+$C$68-C68</f>
        <v>0</v>
      </c>
      <c r="K68" s="17" t="s">
        <v>45</v>
      </c>
      <c r="L68" s="17">
        <v>0.87</v>
      </c>
      <c r="M68" s="17">
        <v>50</v>
      </c>
      <c r="N68" s="40">
        <f t="shared" si="45"/>
        <v>0</v>
      </c>
      <c r="O68" s="40">
        <f t="shared" si="46"/>
        <v>4.2460140543026581E-3</v>
      </c>
      <c r="P68" s="40">
        <f t="shared" si="47"/>
        <v>0</v>
      </c>
      <c r="Q68" s="43">
        <f t="shared" si="9"/>
        <v>1.415338018100886E-3</v>
      </c>
      <c r="S68" s="17" t="s">
        <v>45</v>
      </c>
      <c r="T68" s="17">
        <v>0.87</v>
      </c>
      <c r="U68" s="17">
        <v>50</v>
      </c>
      <c r="V68" s="40">
        <f t="shared" si="48"/>
        <v>0</v>
      </c>
      <c r="W68" s="40">
        <f t="shared" si="49"/>
        <v>1.999999999998181E-2</v>
      </c>
      <c r="X68" s="40">
        <f t="shared" si="50"/>
        <v>0</v>
      </c>
      <c r="Y68" s="43">
        <f t="shared" si="10"/>
        <v>6.6666666666606034E-3</v>
      </c>
    </row>
    <row r="69" spans="1:25" ht="15.75" x14ac:dyDescent="0.25">
      <c r="A69" s="67"/>
      <c r="B69" s="13">
        <v>5</v>
      </c>
      <c r="C69" s="15">
        <v>471.17</v>
      </c>
      <c r="D69" s="37">
        <v>0.87</v>
      </c>
      <c r="E69" s="10">
        <v>5</v>
      </c>
      <c r="F69" s="41">
        <f t="shared" ref="F69:F78" si="52">+($C$68-C69)/$C$68</f>
        <v>0</v>
      </c>
      <c r="G69" s="46">
        <f t="shared" si="51"/>
        <v>0</v>
      </c>
      <c r="H69" s="16">
        <f t="shared" ref="H69:H78" si="53">+$C$68-C69</f>
        <v>0</v>
      </c>
      <c r="K69" t="s">
        <v>46</v>
      </c>
      <c r="L69">
        <v>0.87</v>
      </c>
      <c r="M69">
        <v>0</v>
      </c>
      <c r="N69" s="39">
        <f>+G200</f>
        <v>0</v>
      </c>
      <c r="O69" s="39">
        <f>+G211</f>
        <v>0</v>
      </c>
      <c r="P69" s="39">
        <f>+G222</f>
        <v>0</v>
      </c>
      <c r="Q69" s="42">
        <f t="shared" ref="Q69:Q112" si="54">+AVERAGE(N69:P69)</f>
        <v>0</v>
      </c>
      <c r="S69" t="s">
        <v>46</v>
      </c>
      <c r="T69">
        <v>0.87</v>
      </c>
      <c r="U69">
        <v>0</v>
      </c>
      <c r="V69" s="39">
        <f>+H200</f>
        <v>0</v>
      </c>
      <c r="W69" s="39">
        <f>+H211</f>
        <v>0</v>
      </c>
      <c r="X69" s="39">
        <f>+H222</f>
        <v>0</v>
      </c>
      <c r="Y69" s="42">
        <f t="shared" ref="Y69:Y112" si="55">+AVERAGE(V69:X69)</f>
        <v>0</v>
      </c>
    </row>
    <row r="70" spans="1:25" ht="15.75" x14ac:dyDescent="0.25">
      <c r="A70" s="67"/>
      <c r="B70" s="13">
        <v>10</v>
      </c>
      <c r="C70" s="15">
        <v>471.17</v>
      </c>
      <c r="D70" s="37">
        <v>0.87</v>
      </c>
      <c r="E70" s="10">
        <v>10</v>
      </c>
      <c r="F70" s="41">
        <f t="shared" si="52"/>
        <v>0</v>
      </c>
      <c r="G70" s="46">
        <f t="shared" si="51"/>
        <v>0</v>
      </c>
      <c r="H70" s="16">
        <f t="shared" si="53"/>
        <v>0</v>
      </c>
      <c r="K70" t="s">
        <v>46</v>
      </c>
      <c r="L70">
        <v>0.87</v>
      </c>
      <c r="M70">
        <v>5</v>
      </c>
      <c r="N70" s="39">
        <f t="shared" ref="N70:N79" si="56">+G201</f>
        <v>0</v>
      </c>
      <c r="O70" s="39">
        <f t="shared" ref="O70:O79" si="57">+G212</f>
        <v>0</v>
      </c>
      <c r="P70" s="39">
        <f t="shared" ref="P70:P79" si="58">+G223</f>
        <v>0</v>
      </c>
      <c r="Q70" s="42">
        <f t="shared" si="54"/>
        <v>0</v>
      </c>
      <c r="S70" t="s">
        <v>46</v>
      </c>
      <c r="T70">
        <v>0.87</v>
      </c>
      <c r="U70">
        <v>5</v>
      </c>
      <c r="V70" s="39">
        <f t="shared" ref="V70:V79" si="59">+H201</f>
        <v>0</v>
      </c>
      <c r="W70" s="39">
        <f t="shared" ref="W70:W79" si="60">+H212</f>
        <v>0</v>
      </c>
      <c r="X70" s="39">
        <f t="shared" ref="X70:X79" si="61">+H223</f>
        <v>0</v>
      </c>
      <c r="Y70" s="42">
        <f t="shared" si="55"/>
        <v>0</v>
      </c>
    </row>
    <row r="71" spans="1:25" ht="15.75" x14ac:dyDescent="0.25">
      <c r="A71" s="67"/>
      <c r="B71" s="13">
        <v>15</v>
      </c>
      <c r="C71" s="15">
        <v>471.17</v>
      </c>
      <c r="D71" s="37">
        <v>0.87</v>
      </c>
      <c r="E71" s="10">
        <v>15</v>
      </c>
      <c r="F71" s="41">
        <f t="shared" si="52"/>
        <v>0</v>
      </c>
      <c r="G71" s="46">
        <f t="shared" si="51"/>
        <v>0</v>
      </c>
      <c r="H71" s="16">
        <f t="shared" si="53"/>
        <v>0</v>
      </c>
      <c r="K71" t="s">
        <v>46</v>
      </c>
      <c r="L71">
        <v>0.87</v>
      </c>
      <c r="M71">
        <v>10</v>
      </c>
      <c r="N71" s="39">
        <f t="shared" si="56"/>
        <v>0</v>
      </c>
      <c r="O71" s="39">
        <f t="shared" si="57"/>
        <v>0</v>
      </c>
      <c r="P71" s="39">
        <f t="shared" si="58"/>
        <v>0</v>
      </c>
      <c r="Q71" s="42">
        <f t="shared" si="54"/>
        <v>0</v>
      </c>
      <c r="S71" t="s">
        <v>46</v>
      </c>
      <c r="T71">
        <v>0.87</v>
      </c>
      <c r="U71">
        <v>10</v>
      </c>
      <c r="V71" s="39">
        <f t="shared" si="59"/>
        <v>0</v>
      </c>
      <c r="W71" s="39">
        <f t="shared" si="60"/>
        <v>0</v>
      </c>
      <c r="X71" s="39">
        <f t="shared" si="61"/>
        <v>0</v>
      </c>
      <c r="Y71" s="42">
        <f t="shared" si="55"/>
        <v>0</v>
      </c>
    </row>
    <row r="72" spans="1:25" ht="15.75" x14ac:dyDescent="0.25">
      <c r="A72" s="67"/>
      <c r="B72" s="13">
        <v>20</v>
      </c>
      <c r="C72" s="15">
        <v>471.17</v>
      </c>
      <c r="D72" s="37">
        <v>0.87</v>
      </c>
      <c r="E72" s="10">
        <v>20</v>
      </c>
      <c r="F72" s="41">
        <f t="shared" si="52"/>
        <v>0</v>
      </c>
      <c r="G72" s="46">
        <f t="shared" si="51"/>
        <v>0</v>
      </c>
      <c r="H72" s="16">
        <f t="shared" si="53"/>
        <v>0</v>
      </c>
      <c r="K72" t="s">
        <v>46</v>
      </c>
      <c r="L72">
        <v>0.87</v>
      </c>
      <c r="M72">
        <v>15</v>
      </c>
      <c r="N72" s="39">
        <f t="shared" si="56"/>
        <v>0</v>
      </c>
      <c r="O72" s="39">
        <f t="shared" si="57"/>
        <v>0</v>
      </c>
      <c r="P72" s="39">
        <f t="shared" si="58"/>
        <v>0</v>
      </c>
      <c r="Q72" s="42">
        <f t="shared" si="54"/>
        <v>0</v>
      </c>
      <c r="S72" t="s">
        <v>46</v>
      </c>
      <c r="T72">
        <v>0.87</v>
      </c>
      <c r="U72">
        <v>15</v>
      </c>
      <c r="V72" s="39">
        <f t="shared" si="59"/>
        <v>0</v>
      </c>
      <c r="W72" s="39">
        <f t="shared" si="60"/>
        <v>0</v>
      </c>
      <c r="X72" s="39">
        <f t="shared" si="61"/>
        <v>0</v>
      </c>
      <c r="Y72" s="42">
        <f t="shared" si="55"/>
        <v>0</v>
      </c>
    </row>
    <row r="73" spans="1:25" ht="15.75" x14ac:dyDescent="0.25">
      <c r="A73" s="67"/>
      <c r="B73" s="13">
        <v>25</v>
      </c>
      <c r="C73" s="15">
        <v>471.17</v>
      </c>
      <c r="D73" s="37">
        <v>0.87</v>
      </c>
      <c r="E73" s="10">
        <v>25</v>
      </c>
      <c r="F73" s="41">
        <f t="shared" si="52"/>
        <v>0</v>
      </c>
      <c r="G73" s="46">
        <f t="shared" si="51"/>
        <v>0</v>
      </c>
      <c r="H73" s="16">
        <f t="shared" si="53"/>
        <v>0</v>
      </c>
      <c r="K73" t="s">
        <v>46</v>
      </c>
      <c r="L73">
        <v>0.87</v>
      </c>
      <c r="M73">
        <v>20</v>
      </c>
      <c r="N73" s="39">
        <f t="shared" si="56"/>
        <v>0</v>
      </c>
      <c r="O73" s="39">
        <f t="shared" si="57"/>
        <v>3.8004750593789664E-3</v>
      </c>
      <c r="P73" s="39">
        <f t="shared" si="58"/>
        <v>0</v>
      </c>
      <c r="Q73" s="42">
        <f t="shared" si="54"/>
        <v>1.2668250197929887E-3</v>
      </c>
      <c r="S73" t="s">
        <v>46</v>
      </c>
      <c r="T73">
        <v>0.87</v>
      </c>
      <c r="U73">
        <v>20</v>
      </c>
      <c r="V73" s="39">
        <f t="shared" si="59"/>
        <v>0</v>
      </c>
      <c r="W73" s="39">
        <f t="shared" si="60"/>
        <v>1.999999999998181E-2</v>
      </c>
      <c r="X73" s="39">
        <f t="shared" si="61"/>
        <v>0</v>
      </c>
      <c r="Y73" s="42">
        <f t="shared" si="55"/>
        <v>6.6666666666606034E-3</v>
      </c>
    </row>
    <row r="74" spans="1:25" ht="15.75" x14ac:dyDescent="0.25">
      <c r="A74" s="67"/>
      <c r="B74" s="13">
        <v>30</v>
      </c>
      <c r="C74" s="15">
        <v>471.17</v>
      </c>
      <c r="D74" s="37">
        <v>0.87</v>
      </c>
      <c r="E74" s="10">
        <v>30</v>
      </c>
      <c r="F74" s="41">
        <f t="shared" si="52"/>
        <v>0</v>
      </c>
      <c r="G74" s="46">
        <f t="shared" si="51"/>
        <v>0</v>
      </c>
      <c r="H74" s="16">
        <f t="shared" si="53"/>
        <v>0</v>
      </c>
      <c r="K74" t="s">
        <v>46</v>
      </c>
      <c r="L74">
        <v>0.87</v>
      </c>
      <c r="M74">
        <v>25</v>
      </c>
      <c r="N74" s="39">
        <f t="shared" si="56"/>
        <v>0</v>
      </c>
      <c r="O74" s="39">
        <f t="shared" si="57"/>
        <v>3.8004750593789664E-3</v>
      </c>
      <c r="P74" s="39">
        <f t="shared" si="58"/>
        <v>0</v>
      </c>
      <c r="Q74" s="42">
        <f t="shared" si="54"/>
        <v>1.2668250197929887E-3</v>
      </c>
      <c r="S74" t="s">
        <v>46</v>
      </c>
      <c r="T74">
        <v>0.87</v>
      </c>
      <c r="U74">
        <v>25</v>
      </c>
      <c r="V74" s="39">
        <f t="shared" si="59"/>
        <v>0</v>
      </c>
      <c r="W74" s="39">
        <f t="shared" si="60"/>
        <v>1.999999999998181E-2</v>
      </c>
      <c r="X74" s="39">
        <f t="shared" si="61"/>
        <v>0</v>
      </c>
      <c r="Y74" s="42">
        <f t="shared" si="55"/>
        <v>6.6666666666606034E-3</v>
      </c>
    </row>
    <row r="75" spans="1:25" ht="15.75" x14ac:dyDescent="0.25">
      <c r="A75" s="67"/>
      <c r="B75" s="13">
        <v>35</v>
      </c>
      <c r="C75" s="15">
        <v>471.17</v>
      </c>
      <c r="D75" s="37">
        <v>0.87</v>
      </c>
      <c r="E75" s="10">
        <v>35</v>
      </c>
      <c r="F75" s="41">
        <f t="shared" si="52"/>
        <v>0</v>
      </c>
      <c r="G75" s="46">
        <f t="shared" si="51"/>
        <v>0</v>
      </c>
      <c r="H75" s="16">
        <f t="shared" si="53"/>
        <v>0</v>
      </c>
      <c r="K75" t="s">
        <v>46</v>
      </c>
      <c r="L75">
        <v>0.87</v>
      </c>
      <c r="M75">
        <v>30</v>
      </c>
      <c r="N75" s="39">
        <f t="shared" si="56"/>
        <v>0</v>
      </c>
      <c r="O75" s="39">
        <f t="shared" si="57"/>
        <v>5.7007125890684495E-3</v>
      </c>
      <c r="P75" s="39">
        <f t="shared" si="58"/>
        <v>0</v>
      </c>
      <c r="Q75" s="42">
        <f t="shared" si="54"/>
        <v>1.9002375296894832E-3</v>
      </c>
      <c r="S75" t="s">
        <v>46</v>
      </c>
      <c r="T75">
        <v>0.87</v>
      </c>
      <c r="U75">
        <v>30</v>
      </c>
      <c r="V75" s="39">
        <f t="shared" si="59"/>
        <v>0</v>
      </c>
      <c r="W75" s="39">
        <f t="shared" si="60"/>
        <v>2.9999999999972715E-2</v>
      </c>
      <c r="X75" s="39">
        <f t="shared" si="61"/>
        <v>0</v>
      </c>
      <c r="Y75" s="42">
        <f t="shared" si="55"/>
        <v>9.9999999999909051E-3</v>
      </c>
    </row>
    <row r="76" spans="1:25" ht="15.75" x14ac:dyDescent="0.25">
      <c r="A76" s="67"/>
      <c r="B76" s="13">
        <v>40</v>
      </c>
      <c r="C76" s="15">
        <v>471.16</v>
      </c>
      <c r="D76" s="37">
        <v>0.87</v>
      </c>
      <c r="E76" s="10">
        <v>40</v>
      </c>
      <c r="F76" s="41">
        <f t="shared" si="52"/>
        <v>2.122376212405481E-5</v>
      </c>
      <c r="G76" s="46">
        <f t="shared" si="51"/>
        <v>2.1223762124054808E-3</v>
      </c>
      <c r="H76" s="16">
        <f t="shared" si="53"/>
        <v>9.9999999999909051E-3</v>
      </c>
      <c r="K76" t="s">
        <v>46</v>
      </c>
      <c r="L76">
        <v>0.87</v>
      </c>
      <c r="M76">
        <v>35</v>
      </c>
      <c r="N76" s="39">
        <f t="shared" si="56"/>
        <v>0</v>
      </c>
      <c r="O76" s="39">
        <f t="shared" si="57"/>
        <v>9.501187648447415E-3</v>
      </c>
      <c r="P76" s="39">
        <f t="shared" si="58"/>
        <v>0</v>
      </c>
      <c r="Q76" s="42">
        <f t="shared" si="54"/>
        <v>3.1670625494824717E-3</v>
      </c>
      <c r="S76" t="s">
        <v>46</v>
      </c>
      <c r="T76">
        <v>0.87</v>
      </c>
      <c r="U76">
        <v>35</v>
      </c>
      <c r="V76" s="39">
        <f t="shared" si="59"/>
        <v>0</v>
      </c>
      <c r="W76" s="39">
        <f t="shared" si="60"/>
        <v>4.9999999999954525E-2</v>
      </c>
      <c r="X76" s="39">
        <f t="shared" si="61"/>
        <v>0</v>
      </c>
      <c r="Y76" s="42">
        <f t="shared" si="55"/>
        <v>1.6666666666651508E-2</v>
      </c>
    </row>
    <row r="77" spans="1:25" ht="15.75" x14ac:dyDescent="0.25">
      <c r="A77" s="67"/>
      <c r="B77" s="13">
        <v>45</v>
      </c>
      <c r="C77" s="15">
        <v>471.16</v>
      </c>
      <c r="D77" s="37">
        <v>0.87</v>
      </c>
      <c r="E77" s="10">
        <v>45</v>
      </c>
      <c r="F77" s="41">
        <f t="shared" si="52"/>
        <v>2.122376212405481E-5</v>
      </c>
      <c r="G77" s="46">
        <f t="shared" si="51"/>
        <v>2.1223762124054808E-3</v>
      </c>
      <c r="H77" s="16">
        <f t="shared" si="53"/>
        <v>9.9999999999909051E-3</v>
      </c>
      <c r="K77" t="s">
        <v>46</v>
      </c>
      <c r="L77">
        <v>0.87</v>
      </c>
      <c r="M77">
        <v>40</v>
      </c>
      <c r="N77" s="39">
        <f t="shared" si="56"/>
        <v>0</v>
      </c>
      <c r="O77" s="39">
        <f t="shared" si="57"/>
        <v>1.1401425178136899E-2</v>
      </c>
      <c r="P77" s="39">
        <f t="shared" si="58"/>
        <v>0</v>
      </c>
      <c r="Q77" s="42">
        <f t="shared" si="54"/>
        <v>3.8004750593789664E-3</v>
      </c>
      <c r="S77" t="s">
        <v>46</v>
      </c>
      <c r="T77">
        <v>0.87</v>
      </c>
      <c r="U77">
        <v>40</v>
      </c>
      <c r="V77" s="39">
        <f t="shared" si="59"/>
        <v>0</v>
      </c>
      <c r="W77" s="39">
        <f t="shared" si="60"/>
        <v>5.999999999994543E-2</v>
      </c>
      <c r="X77" s="39">
        <f t="shared" si="61"/>
        <v>0</v>
      </c>
      <c r="Y77" s="42">
        <f t="shared" si="55"/>
        <v>1.999999999998181E-2</v>
      </c>
    </row>
    <row r="78" spans="1:25" ht="16.5" thickBot="1" x14ac:dyDescent="0.3">
      <c r="A78" s="67"/>
      <c r="B78" s="13">
        <v>50</v>
      </c>
      <c r="C78" s="15">
        <v>471.16</v>
      </c>
      <c r="D78" s="37">
        <v>0.87</v>
      </c>
      <c r="E78" s="10">
        <v>50</v>
      </c>
      <c r="F78" s="41">
        <f t="shared" si="52"/>
        <v>2.122376212405481E-5</v>
      </c>
      <c r="G78" s="46">
        <f t="shared" si="51"/>
        <v>2.1223762124054808E-3</v>
      </c>
      <c r="H78" s="16">
        <f t="shared" si="53"/>
        <v>9.9999999999909051E-3</v>
      </c>
      <c r="K78" t="s">
        <v>46</v>
      </c>
      <c r="L78">
        <v>0.87</v>
      </c>
      <c r="M78">
        <v>45</v>
      </c>
      <c r="N78" s="39">
        <f t="shared" si="56"/>
        <v>0</v>
      </c>
      <c r="O78" s="39">
        <f t="shared" si="57"/>
        <v>1.3301662707847984E-2</v>
      </c>
      <c r="P78" s="39">
        <f t="shared" si="58"/>
        <v>1.9581734158359257E-3</v>
      </c>
      <c r="Q78" s="42">
        <f t="shared" si="54"/>
        <v>5.0866120412279697E-3</v>
      </c>
      <c r="S78" t="s">
        <v>46</v>
      </c>
      <c r="T78">
        <v>0.87</v>
      </c>
      <c r="U78">
        <v>45</v>
      </c>
      <c r="V78" s="39">
        <f t="shared" si="59"/>
        <v>0</v>
      </c>
      <c r="W78" s="39">
        <f t="shared" si="60"/>
        <v>7.0000000000050022E-2</v>
      </c>
      <c r="X78" s="39">
        <f t="shared" si="61"/>
        <v>9.9999999999909051E-3</v>
      </c>
      <c r="Y78" s="42">
        <f t="shared" si="55"/>
        <v>2.666666666668031E-2</v>
      </c>
    </row>
    <row r="79" spans="1:25" ht="15.75" x14ac:dyDescent="0.25">
      <c r="A79" s="66" t="s">
        <v>10</v>
      </c>
      <c r="B79" s="12">
        <v>0</v>
      </c>
      <c r="C79" s="19">
        <v>471.92</v>
      </c>
      <c r="D79" s="37">
        <v>0.87</v>
      </c>
      <c r="E79" s="38">
        <v>0</v>
      </c>
      <c r="F79" s="41">
        <f>+($C$79-C79)/$C$79</f>
        <v>0</v>
      </c>
      <c r="G79" s="46">
        <f t="shared" si="51"/>
        <v>0</v>
      </c>
      <c r="H79" s="16">
        <f>+$C$79-C79</f>
        <v>0</v>
      </c>
      <c r="K79" t="s">
        <v>46</v>
      </c>
      <c r="L79">
        <v>0.87</v>
      </c>
      <c r="M79">
        <v>50</v>
      </c>
      <c r="N79" s="39">
        <f t="shared" si="56"/>
        <v>0</v>
      </c>
      <c r="O79" s="39">
        <f t="shared" si="57"/>
        <v>1.7102137767226952E-2</v>
      </c>
      <c r="P79" s="39">
        <f t="shared" si="58"/>
        <v>3.9163468316718514E-3</v>
      </c>
      <c r="Q79" s="42">
        <f t="shared" si="54"/>
        <v>7.0061615329662678E-3</v>
      </c>
      <c r="S79" t="s">
        <v>46</v>
      </c>
      <c r="T79">
        <v>0.87</v>
      </c>
      <c r="U79">
        <v>50</v>
      </c>
      <c r="V79" s="39">
        <f t="shared" si="59"/>
        <v>0</v>
      </c>
      <c r="W79" s="39">
        <f t="shared" si="60"/>
        <v>9.0000000000031832E-2</v>
      </c>
      <c r="X79" s="39">
        <f t="shared" si="61"/>
        <v>1.999999999998181E-2</v>
      </c>
      <c r="Y79" s="42">
        <f t="shared" si="55"/>
        <v>3.6666666666671212E-2</v>
      </c>
    </row>
    <row r="80" spans="1:25" ht="15.75" x14ac:dyDescent="0.25">
      <c r="A80" s="67"/>
      <c r="B80" s="13">
        <v>5</v>
      </c>
      <c r="C80" s="15">
        <v>471.92</v>
      </c>
      <c r="D80" s="37">
        <v>0.87</v>
      </c>
      <c r="E80" s="10">
        <v>5</v>
      </c>
      <c r="F80" s="41">
        <f t="shared" ref="F80:F89" si="62">+($C$79-C80)/$C$79</f>
        <v>0</v>
      </c>
      <c r="G80" s="46">
        <f t="shared" si="51"/>
        <v>0</v>
      </c>
      <c r="H80" s="16">
        <f t="shared" ref="H80:H89" si="63">+$C$79-C80</f>
        <v>0</v>
      </c>
      <c r="K80" s="17" t="s">
        <v>47</v>
      </c>
      <c r="L80" s="17">
        <v>0.87</v>
      </c>
      <c r="M80" s="17">
        <v>0</v>
      </c>
      <c r="N80" s="40">
        <f>+G233</f>
        <v>0</v>
      </c>
      <c r="O80" s="40">
        <f>+G244</f>
        <v>0</v>
      </c>
      <c r="P80" s="40">
        <f>+G255</f>
        <v>0</v>
      </c>
      <c r="Q80" s="43">
        <f t="shared" si="54"/>
        <v>0</v>
      </c>
      <c r="S80" s="17" t="s">
        <v>47</v>
      </c>
      <c r="T80" s="17">
        <v>0.87</v>
      </c>
      <c r="U80" s="17">
        <v>0</v>
      </c>
      <c r="V80" s="40">
        <f>+H233</f>
        <v>0</v>
      </c>
      <c r="W80" s="40">
        <f>+H244</f>
        <v>0</v>
      </c>
      <c r="X80" s="40">
        <f>+H255</f>
        <v>0</v>
      </c>
      <c r="Y80" s="43">
        <f t="shared" si="55"/>
        <v>0</v>
      </c>
    </row>
    <row r="81" spans="1:25" ht="15.75" x14ac:dyDescent="0.25">
      <c r="A81" s="67"/>
      <c r="B81" s="13">
        <v>10</v>
      </c>
      <c r="C81" s="15">
        <v>471.92</v>
      </c>
      <c r="D81" s="37">
        <v>0.87</v>
      </c>
      <c r="E81" s="10">
        <v>10</v>
      </c>
      <c r="F81" s="41">
        <f t="shared" si="62"/>
        <v>0</v>
      </c>
      <c r="G81" s="46">
        <f t="shared" si="51"/>
        <v>0</v>
      </c>
      <c r="H81" s="16">
        <f t="shared" si="63"/>
        <v>0</v>
      </c>
      <c r="K81" s="17" t="s">
        <v>47</v>
      </c>
      <c r="L81" s="17">
        <v>0.87</v>
      </c>
      <c r="M81" s="17">
        <v>5</v>
      </c>
      <c r="N81" s="40">
        <f t="shared" ref="N81:N90" si="64">+G234</f>
        <v>0</v>
      </c>
      <c r="O81" s="40">
        <f t="shared" ref="O81:O90" si="65">+G245</f>
        <v>0</v>
      </c>
      <c r="P81" s="40">
        <f t="shared" ref="P81:P90" si="66">+G256</f>
        <v>0</v>
      </c>
      <c r="Q81" s="43">
        <f t="shared" si="54"/>
        <v>0</v>
      </c>
      <c r="S81" s="17" t="s">
        <v>47</v>
      </c>
      <c r="T81" s="17">
        <v>0.87</v>
      </c>
      <c r="U81" s="17">
        <v>5</v>
      </c>
      <c r="V81" s="40">
        <f t="shared" ref="V81:V90" si="67">+H234</f>
        <v>0</v>
      </c>
      <c r="W81" s="40">
        <f t="shared" ref="W81:W90" si="68">+H245</f>
        <v>0</v>
      </c>
      <c r="X81" s="40">
        <f t="shared" ref="X81:X90" si="69">+H256</f>
        <v>0</v>
      </c>
      <c r="Y81" s="43">
        <f t="shared" si="55"/>
        <v>0</v>
      </c>
    </row>
    <row r="82" spans="1:25" ht="15.75" x14ac:dyDescent="0.25">
      <c r="A82" s="67"/>
      <c r="B82" s="13">
        <v>15</v>
      </c>
      <c r="C82" s="15">
        <v>471.92</v>
      </c>
      <c r="D82" s="37">
        <v>0.87</v>
      </c>
      <c r="E82" s="10">
        <v>15</v>
      </c>
      <c r="F82" s="41">
        <f t="shared" si="62"/>
        <v>0</v>
      </c>
      <c r="G82" s="46">
        <f t="shared" si="51"/>
        <v>0</v>
      </c>
      <c r="H82" s="16">
        <f t="shared" si="63"/>
        <v>0</v>
      </c>
      <c r="K82" s="17" t="s">
        <v>47</v>
      </c>
      <c r="L82" s="17">
        <v>0.87</v>
      </c>
      <c r="M82" s="17">
        <v>10</v>
      </c>
      <c r="N82" s="40">
        <f t="shared" si="64"/>
        <v>0</v>
      </c>
      <c r="O82" s="40">
        <f t="shared" si="65"/>
        <v>0</v>
      </c>
      <c r="P82" s="40">
        <f t="shared" si="66"/>
        <v>0</v>
      </c>
      <c r="Q82" s="43">
        <f t="shared" si="54"/>
        <v>0</v>
      </c>
      <c r="S82" s="17" t="s">
        <v>47</v>
      </c>
      <c r="T82" s="17">
        <v>0.87</v>
      </c>
      <c r="U82" s="17">
        <v>10</v>
      </c>
      <c r="V82" s="40">
        <f t="shared" si="67"/>
        <v>0</v>
      </c>
      <c r="W82" s="40">
        <f t="shared" si="68"/>
        <v>0</v>
      </c>
      <c r="X82" s="40">
        <f t="shared" si="69"/>
        <v>0</v>
      </c>
      <c r="Y82" s="43">
        <f t="shared" si="55"/>
        <v>0</v>
      </c>
    </row>
    <row r="83" spans="1:25" ht="15.75" x14ac:dyDescent="0.25">
      <c r="A83" s="67"/>
      <c r="B83" s="13">
        <v>20</v>
      </c>
      <c r="C83" s="15">
        <v>471.92</v>
      </c>
      <c r="D83" s="37">
        <v>0.87</v>
      </c>
      <c r="E83" s="10">
        <v>20</v>
      </c>
      <c r="F83" s="41">
        <f t="shared" si="62"/>
        <v>0</v>
      </c>
      <c r="G83" s="46">
        <f t="shared" si="51"/>
        <v>0</v>
      </c>
      <c r="H83" s="16">
        <f t="shared" si="63"/>
        <v>0</v>
      </c>
      <c r="K83" s="17" t="s">
        <v>47</v>
      </c>
      <c r="L83" s="17">
        <v>0.87</v>
      </c>
      <c r="M83" s="17">
        <v>15</v>
      </c>
      <c r="N83" s="40">
        <f t="shared" si="64"/>
        <v>0</v>
      </c>
      <c r="O83" s="40">
        <f t="shared" si="65"/>
        <v>0</v>
      </c>
      <c r="P83" s="40">
        <f t="shared" si="66"/>
        <v>0</v>
      </c>
      <c r="Q83" s="43">
        <f t="shared" si="54"/>
        <v>0</v>
      </c>
      <c r="S83" s="17" t="s">
        <v>47</v>
      </c>
      <c r="T83" s="17">
        <v>0.87</v>
      </c>
      <c r="U83" s="17">
        <v>15</v>
      </c>
      <c r="V83" s="40">
        <f t="shared" si="67"/>
        <v>0</v>
      </c>
      <c r="W83" s="40">
        <f t="shared" si="68"/>
        <v>0</v>
      </c>
      <c r="X83" s="40">
        <f t="shared" si="69"/>
        <v>0</v>
      </c>
      <c r="Y83" s="43">
        <f t="shared" si="55"/>
        <v>0</v>
      </c>
    </row>
    <row r="84" spans="1:25" ht="15.75" x14ac:dyDescent="0.25">
      <c r="A84" s="67"/>
      <c r="B84" s="13">
        <v>25</v>
      </c>
      <c r="C84" s="15">
        <v>471.92</v>
      </c>
      <c r="D84" s="37">
        <v>0.87</v>
      </c>
      <c r="E84" s="10">
        <v>25</v>
      </c>
      <c r="F84" s="41">
        <f t="shared" si="62"/>
        <v>0</v>
      </c>
      <c r="G84" s="46">
        <f t="shared" si="51"/>
        <v>0</v>
      </c>
      <c r="H84" s="16">
        <f t="shared" si="63"/>
        <v>0</v>
      </c>
      <c r="K84" s="17" t="s">
        <v>47</v>
      </c>
      <c r="L84" s="17">
        <v>0.87</v>
      </c>
      <c r="M84" s="17">
        <v>20</v>
      </c>
      <c r="N84" s="40">
        <f t="shared" si="64"/>
        <v>0</v>
      </c>
      <c r="O84" s="40">
        <f t="shared" si="65"/>
        <v>3.940187946961487E-3</v>
      </c>
      <c r="P84" s="40">
        <f t="shared" si="66"/>
        <v>0</v>
      </c>
      <c r="Q84" s="43">
        <f t="shared" si="54"/>
        <v>1.3133959823204957E-3</v>
      </c>
      <c r="S84" s="17" t="s">
        <v>47</v>
      </c>
      <c r="T84" s="17">
        <v>0.87</v>
      </c>
      <c r="U84" s="17">
        <v>20</v>
      </c>
      <c r="V84" s="40">
        <f t="shared" si="67"/>
        <v>0</v>
      </c>
      <c r="W84" s="40">
        <f t="shared" si="68"/>
        <v>1.999999999998181E-2</v>
      </c>
      <c r="X84" s="40">
        <f t="shared" si="69"/>
        <v>0</v>
      </c>
      <c r="Y84" s="43">
        <f t="shared" si="55"/>
        <v>6.6666666666606034E-3</v>
      </c>
    </row>
    <row r="85" spans="1:25" ht="15.75" x14ac:dyDescent="0.25">
      <c r="A85" s="67"/>
      <c r="B85" s="13">
        <v>30</v>
      </c>
      <c r="C85" s="15">
        <v>471.92</v>
      </c>
      <c r="D85" s="37">
        <v>0.87</v>
      </c>
      <c r="E85" s="10">
        <v>30</v>
      </c>
      <c r="F85" s="41">
        <f t="shared" si="62"/>
        <v>0</v>
      </c>
      <c r="G85" s="46">
        <f t="shared" si="51"/>
        <v>0</v>
      </c>
      <c r="H85" s="16">
        <f t="shared" si="63"/>
        <v>0</v>
      </c>
      <c r="K85" s="17" t="s">
        <v>47</v>
      </c>
      <c r="L85" s="17">
        <v>0.87</v>
      </c>
      <c r="M85" s="17">
        <v>25</v>
      </c>
      <c r="N85" s="40">
        <f t="shared" si="64"/>
        <v>0</v>
      </c>
      <c r="O85" s="40">
        <f t="shared" si="65"/>
        <v>7.8803758939229741E-3</v>
      </c>
      <c r="P85" s="40">
        <f t="shared" si="66"/>
        <v>0</v>
      </c>
      <c r="Q85" s="43">
        <f t="shared" si="54"/>
        <v>2.6267919646409915E-3</v>
      </c>
      <c r="S85" s="17" t="s">
        <v>47</v>
      </c>
      <c r="T85" s="17">
        <v>0.87</v>
      </c>
      <c r="U85" s="17">
        <v>25</v>
      </c>
      <c r="V85" s="40">
        <f t="shared" si="67"/>
        <v>0</v>
      </c>
      <c r="W85" s="40">
        <f t="shared" si="68"/>
        <v>3.999999999996362E-2</v>
      </c>
      <c r="X85" s="40">
        <f t="shared" si="69"/>
        <v>0</v>
      </c>
      <c r="Y85" s="43">
        <f t="shared" si="55"/>
        <v>1.3333333333321207E-2</v>
      </c>
    </row>
    <row r="86" spans="1:25" ht="15.75" x14ac:dyDescent="0.25">
      <c r="A86" s="67"/>
      <c r="B86" s="13">
        <v>35</v>
      </c>
      <c r="C86" s="15">
        <v>471.92</v>
      </c>
      <c r="D86" s="37">
        <v>0.87</v>
      </c>
      <c r="E86" s="10">
        <v>35</v>
      </c>
      <c r="F86" s="41">
        <f t="shared" si="62"/>
        <v>0</v>
      </c>
      <c r="G86" s="46">
        <f t="shared" si="51"/>
        <v>0</v>
      </c>
      <c r="H86" s="16">
        <f t="shared" si="63"/>
        <v>0</v>
      </c>
      <c r="K86" s="17" t="s">
        <v>47</v>
      </c>
      <c r="L86" s="17">
        <v>0.87</v>
      </c>
      <c r="M86" s="17">
        <v>30</v>
      </c>
      <c r="N86" s="40">
        <f t="shared" si="64"/>
        <v>0</v>
      </c>
      <c r="O86" s="40">
        <f t="shared" si="65"/>
        <v>1.182056384089566E-2</v>
      </c>
      <c r="P86" s="40">
        <f t="shared" si="66"/>
        <v>0</v>
      </c>
      <c r="Q86" s="43">
        <f t="shared" si="54"/>
        <v>3.9401879469652202E-3</v>
      </c>
      <c r="S86" s="17" t="s">
        <v>47</v>
      </c>
      <c r="T86" s="17">
        <v>0.87</v>
      </c>
      <c r="U86" s="17">
        <v>30</v>
      </c>
      <c r="V86" s="40">
        <f t="shared" si="67"/>
        <v>0</v>
      </c>
      <c r="W86" s="40">
        <f t="shared" si="68"/>
        <v>6.0000000000002274E-2</v>
      </c>
      <c r="X86" s="40">
        <f t="shared" si="69"/>
        <v>0</v>
      </c>
      <c r="Y86" s="43">
        <f t="shared" si="55"/>
        <v>2.0000000000000757E-2</v>
      </c>
    </row>
    <row r="87" spans="1:25" ht="15.75" x14ac:dyDescent="0.25">
      <c r="A87" s="67"/>
      <c r="B87" s="13">
        <v>40</v>
      </c>
      <c r="C87" s="15">
        <v>471.92</v>
      </c>
      <c r="D87" s="37">
        <v>0.87</v>
      </c>
      <c r="E87" s="10">
        <v>40</v>
      </c>
      <c r="F87" s="41">
        <f t="shared" si="62"/>
        <v>0</v>
      </c>
      <c r="G87" s="46">
        <f t="shared" si="51"/>
        <v>0</v>
      </c>
      <c r="H87" s="16">
        <f t="shared" si="63"/>
        <v>0</v>
      </c>
      <c r="K87" s="17" t="s">
        <v>47</v>
      </c>
      <c r="L87" s="17">
        <v>0.87</v>
      </c>
      <c r="M87" s="17">
        <v>35</v>
      </c>
      <c r="N87" s="40">
        <f t="shared" si="64"/>
        <v>0</v>
      </c>
      <c r="O87" s="40">
        <f t="shared" si="65"/>
        <v>1.5760751787857148E-2</v>
      </c>
      <c r="P87" s="40">
        <f t="shared" si="66"/>
        <v>0</v>
      </c>
      <c r="Q87" s="43">
        <f t="shared" si="54"/>
        <v>5.2535839292857161E-3</v>
      </c>
      <c r="S87" s="17" t="s">
        <v>47</v>
      </c>
      <c r="T87" s="17">
        <v>0.87</v>
      </c>
      <c r="U87" s="17">
        <v>35</v>
      </c>
      <c r="V87" s="40">
        <f t="shared" si="67"/>
        <v>0</v>
      </c>
      <c r="W87" s="40">
        <f t="shared" si="68"/>
        <v>7.9999999999984084E-2</v>
      </c>
      <c r="X87" s="40">
        <f t="shared" si="69"/>
        <v>0</v>
      </c>
      <c r="Y87" s="43">
        <f t="shared" si="55"/>
        <v>2.666666666666136E-2</v>
      </c>
    </row>
    <row r="88" spans="1:25" ht="15.75" x14ac:dyDescent="0.25">
      <c r="A88" s="67"/>
      <c r="B88" s="13">
        <v>45</v>
      </c>
      <c r="C88" s="15">
        <v>471.91</v>
      </c>
      <c r="D88" s="37">
        <v>0.87</v>
      </c>
      <c r="E88" s="10">
        <v>45</v>
      </c>
      <c r="F88" s="41">
        <f t="shared" si="62"/>
        <v>2.1190032208829684E-5</v>
      </c>
      <c r="G88" s="46">
        <f t="shared" si="51"/>
        <v>2.1190032208829685E-3</v>
      </c>
      <c r="H88" s="16">
        <f t="shared" si="63"/>
        <v>9.9999999999909051E-3</v>
      </c>
      <c r="K88" s="17" t="s">
        <v>47</v>
      </c>
      <c r="L88" s="17">
        <v>0.87</v>
      </c>
      <c r="M88" s="17">
        <v>40</v>
      </c>
      <c r="N88" s="40">
        <f t="shared" si="64"/>
        <v>0</v>
      </c>
      <c r="O88" s="40">
        <f t="shared" si="65"/>
        <v>1.9700939734818634E-2</v>
      </c>
      <c r="P88" s="40">
        <f t="shared" si="66"/>
        <v>0</v>
      </c>
      <c r="Q88" s="43">
        <f t="shared" si="54"/>
        <v>6.5669799116062112E-3</v>
      </c>
      <c r="S88" s="17" t="s">
        <v>47</v>
      </c>
      <c r="T88" s="17">
        <v>0.87</v>
      </c>
      <c r="U88" s="17">
        <v>40</v>
      </c>
      <c r="V88" s="40">
        <f t="shared" si="67"/>
        <v>0</v>
      </c>
      <c r="W88" s="40">
        <f t="shared" si="68"/>
        <v>9.9999999999965894E-2</v>
      </c>
      <c r="X88" s="40">
        <f t="shared" si="69"/>
        <v>0</v>
      </c>
      <c r="Y88" s="43">
        <f t="shared" si="55"/>
        <v>3.3333333333321967E-2</v>
      </c>
    </row>
    <row r="89" spans="1:25" ht="16.5" thickBot="1" x14ac:dyDescent="0.3">
      <c r="A89" s="67"/>
      <c r="B89" s="13">
        <v>50</v>
      </c>
      <c r="C89" s="15">
        <v>471.91</v>
      </c>
      <c r="D89" s="37">
        <v>0.87</v>
      </c>
      <c r="E89" s="10">
        <v>50</v>
      </c>
      <c r="F89" s="41">
        <f t="shared" si="62"/>
        <v>2.1190032208829684E-5</v>
      </c>
      <c r="G89" s="46">
        <f t="shared" si="51"/>
        <v>2.1190032208829685E-3</v>
      </c>
      <c r="H89" s="16">
        <f t="shared" si="63"/>
        <v>9.9999999999909051E-3</v>
      </c>
      <c r="K89" s="17" t="s">
        <v>47</v>
      </c>
      <c r="L89" s="17">
        <v>0.87</v>
      </c>
      <c r="M89" s="17">
        <v>45</v>
      </c>
      <c r="N89" s="40">
        <f t="shared" si="64"/>
        <v>0</v>
      </c>
      <c r="O89" s="40">
        <f t="shared" si="65"/>
        <v>2.364112768178012E-2</v>
      </c>
      <c r="P89" s="40">
        <f t="shared" si="66"/>
        <v>1.9442014192652677E-3</v>
      </c>
      <c r="Q89" s="43">
        <f t="shared" si="54"/>
        <v>8.5284430336817953E-3</v>
      </c>
      <c r="S89" s="17" t="s">
        <v>47</v>
      </c>
      <c r="T89" s="17">
        <v>0.87</v>
      </c>
      <c r="U89" s="17">
        <v>45</v>
      </c>
      <c r="V89" s="40">
        <f t="shared" si="67"/>
        <v>0</v>
      </c>
      <c r="W89" s="40">
        <f t="shared" si="68"/>
        <v>0.1199999999999477</v>
      </c>
      <c r="X89" s="40">
        <f t="shared" si="69"/>
        <v>9.9999999999909051E-3</v>
      </c>
      <c r="Y89" s="43">
        <f t="shared" si="55"/>
        <v>4.3333333333312872E-2</v>
      </c>
    </row>
    <row r="90" spans="1:25" ht="15.75" x14ac:dyDescent="0.25">
      <c r="A90" s="66" t="s">
        <v>11</v>
      </c>
      <c r="B90" s="12">
        <v>0</v>
      </c>
      <c r="C90" s="19">
        <v>471.29</v>
      </c>
      <c r="D90" s="37">
        <v>0.87</v>
      </c>
      <c r="E90" s="38">
        <v>0</v>
      </c>
      <c r="F90" s="41">
        <f>+($C$90-C90)/$C$90</f>
        <v>0</v>
      </c>
      <c r="G90" s="46">
        <f t="shared" si="51"/>
        <v>0</v>
      </c>
      <c r="H90" s="16">
        <f>+$C$90-C90</f>
        <v>0</v>
      </c>
      <c r="K90" s="17" t="s">
        <v>47</v>
      </c>
      <c r="L90" s="17">
        <v>0.87</v>
      </c>
      <c r="M90" s="17">
        <v>50</v>
      </c>
      <c r="N90" s="40">
        <f t="shared" si="64"/>
        <v>1.948937828881486E-3</v>
      </c>
      <c r="O90" s="40">
        <f t="shared" si="65"/>
        <v>2.7581315628752802E-2</v>
      </c>
      <c r="P90" s="40">
        <f t="shared" si="66"/>
        <v>3.8884028385305354E-3</v>
      </c>
      <c r="Q90" s="43">
        <f t="shared" si="54"/>
        <v>1.1139552098721606E-2</v>
      </c>
      <c r="S90" s="17" t="s">
        <v>47</v>
      </c>
      <c r="T90" s="17">
        <v>0.87</v>
      </c>
      <c r="U90" s="17">
        <v>50</v>
      </c>
      <c r="V90" s="40">
        <f t="shared" si="67"/>
        <v>9.9999999999909051E-3</v>
      </c>
      <c r="W90" s="40">
        <f t="shared" si="68"/>
        <v>0.13999999999998636</v>
      </c>
      <c r="X90" s="40">
        <f t="shared" si="69"/>
        <v>1.999999999998181E-2</v>
      </c>
      <c r="Y90" s="43">
        <f t="shared" si="55"/>
        <v>5.6666666666653022E-2</v>
      </c>
    </row>
    <row r="91" spans="1:25" ht="15.75" x14ac:dyDescent="0.25">
      <c r="A91" s="67"/>
      <c r="B91" s="13">
        <v>5</v>
      </c>
      <c r="C91" s="15">
        <v>471.29</v>
      </c>
      <c r="D91" s="37">
        <v>0.87</v>
      </c>
      <c r="E91" s="10">
        <v>5</v>
      </c>
      <c r="F91" s="41">
        <f t="shared" ref="F91:F100" si="70">+($C$90-C91)/$C$90</f>
        <v>0</v>
      </c>
      <c r="G91" s="46">
        <f t="shared" si="51"/>
        <v>0</v>
      </c>
      <c r="H91" s="16">
        <f t="shared" ref="H91:H100" si="71">+$C$90-C91</f>
        <v>0</v>
      </c>
      <c r="K91" t="s">
        <v>48</v>
      </c>
      <c r="L91">
        <v>0.87</v>
      </c>
      <c r="M91">
        <v>0</v>
      </c>
      <c r="N91" s="39">
        <f>+G266</f>
        <v>0</v>
      </c>
      <c r="O91" s="39">
        <f>+G277</f>
        <v>0</v>
      </c>
      <c r="P91" s="39">
        <f>+G288</f>
        <v>0</v>
      </c>
      <c r="Q91" s="42">
        <f t="shared" si="54"/>
        <v>0</v>
      </c>
      <c r="S91" t="s">
        <v>48</v>
      </c>
      <c r="T91">
        <v>0.87</v>
      </c>
      <c r="U91">
        <v>0</v>
      </c>
      <c r="V91" s="39">
        <f>+H266</f>
        <v>0</v>
      </c>
      <c r="W91" s="39">
        <f>+H277</f>
        <v>0</v>
      </c>
      <c r="X91" s="39">
        <f>+H288</f>
        <v>0</v>
      </c>
      <c r="Y91" s="42">
        <f t="shared" si="55"/>
        <v>0</v>
      </c>
    </row>
    <row r="92" spans="1:25" ht="15.75" x14ac:dyDescent="0.25">
      <c r="A92" s="67"/>
      <c r="B92" s="13">
        <v>10</v>
      </c>
      <c r="C92" s="15">
        <v>471.29</v>
      </c>
      <c r="D92" s="37">
        <v>0.87</v>
      </c>
      <c r="E92" s="10">
        <v>10</v>
      </c>
      <c r="F92" s="41">
        <f t="shared" si="70"/>
        <v>0</v>
      </c>
      <c r="G92" s="46">
        <f t="shared" si="51"/>
        <v>0</v>
      </c>
      <c r="H92" s="16">
        <f t="shared" si="71"/>
        <v>0</v>
      </c>
      <c r="K92" t="s">
        <v>48</v>
      </c>
      <c r="L92">
        <v>0.87</v>
      </c>
      <c r="M92">
        <v>5</v>
      </c>
      <c r="N92" s="39">
        <f t="shared" ref="N92:N101" si="72">+G267</f>
        <v>0</v>
      </c>
      <c r="O92" s="39">
        <f t="shared" ref="O92:O101" si="73">+G278</f>
        <v>0</v>
      </c>
      <c r="P92" s="39">
        <f t="shared" ref="P92:P101" si="74">+G289</f>
        <v>0</v>
      </c>
      <c r="Q92" s="42">
        <f t="shared" si="54"/>
        <v>0</v>
      </c>
      <c r="S92" t="s">
        <v>48</v>
      </c>
      <c r="T92">
        <v>0.87</v>
      </c>
      <c r="U92">
        <v>5</v>
      </c>
      <c r="V92" s="39">
        <f t="shared" ref="V92:V101" si="75">+H267</f>
        <v>0</v>
      </c>
      <c r="W92" s="39">
        <f t="shared" ref="W92:W101" si="76">+H278</f>
        <v>0</v>
      </c>
      <c r="X92" s="39">
        <f t="shared" ref="X92:X101" si="77">+H289</f>
        <v>0</v>
      </c>
      <c r="Y92" s="42">
        <f t="shared" si="55"/>
        <v>0</v>
      </c>
    </row>
    <row r="93" spans="1:25" ht="15.75" x14ac:dyDescent="0.25">
      <c r="A93" s="67"/>
      <c r="B93" s="13">
        <v>15</v>
      </c>
      <c r="C93" s="15">
        <v>471.29</v>
      </c>
      <c r="D93" s="37">
        <v>0.87</v>
      </c>
      <c r="E93" s="10">
        <v>15</v>
      </c>
      <c r="F93" s="41">
        <f t="shared" si="70"/>
        <v>0</v>
      </c>
      <c r="G93" s="46">
        <f t="shared" si="51"/>
        <v>0</v>
      </c>
      <c r="H93" s="16">
        <f t="shared" si="71"/>
        <v>0</v>
      </c>
      <c r="K93" t="s">
        <v>48</v>
      </c>
      <c r="L93">
        <v>0.87</v>
      </c>
      <c r="M93">
        <v>10</v>
      </c>
      <c r="N93" s="39">
        <f t="shared" si="72"/>
        <v>0</v>
      </c>
      <c r="O93" s="39">
        <f t="shared" si="73"/>
        <v>0</v>
      </c>
      <c r="P93" s="39">
        <f t="shared" si="74"/>
        <v>0</v>
      </c>
      <c r="Q93" s="42">
        <f t="shared" si="54"/>
        <v>0</v>
      </c>
      <c r="S93" t="s">
        <v>48</v>
      </c>
      <c r="T93">
        <v>0.87</v>
      </c>
      <c r="U93">
        <v>10</v>
      </c>
      <c r="V93" s="39">
        <f t="shared" si="75"/>
        <v>0</v>
      </c>
      <c r="W93" s="39">
        <f t="shared" si="76"/>
        <v>0</v>
      </c>
      <c r="X93" s="39">
        <f t="shared" si="77"/>
        <v>0</v>
      </c>
      <c r="Y93" s="42">
        <f t="shared" si="55"/>
        <v>0</v>
      </c>
    </row>
    <row r="94" spans="1:25" ht="15.75" x14ac:dyDescent="0.25">
      <c r="A94" s="67"/>
      <c r="B94" s="13">
        <v>20</v>
      </c>
      <c r="C94" s="15">
        <v>471.29</v>
      </c>
      <c r="D94" s="37">
        <v>0.87</v>
      </c>
      <c r="E94" s="10">
        <v>20</v>
      </c>
      <c r="F94" s="41">
        <f t="shared" si="70"/>
        <v>0</v>
      </c>
      <c r="G94" s="46">
        <f t="shared" si="51"/>
        <v>0</v>
      </c>
      <c r="H94" s="16">
        <f t="shared" si="71"/>
        <v>0</v>
      </c>
      <c r="K94" t="s">
        <v>48</v>
      </c>
      <c r="L94">
        <v>0.87</v>
      </c>
      <c r="M94">
        <v>15</v>
      </c>
      <c r="N94" s="39">
        <f t="shared" si="72"/>
        <v>0</v>
      </c>
      <c r="O94" s="39">
        <f t="shared" si="73"/>
        <v>0</v>
      </c>
      <c r="P94" s="39">
        <f t="shared" si="74"/>
        <v>0</v>
      </c>
      <c r="Q94" s="42">
        <f t="shared" si="54"/>
        <v>0</v>
      </c>
      <c r="S94" t="s">
        <v>48</v>
      </c>
      <c r="T94">
        <v>0.87</v>
      </c>
      <c r="U94">
        <v>15</v>
      </c>
      <c r="V94" s="39">
        <f t="shared" si="75"/>
        <v>0</v>
      </c>
      <c r="W94" s="39">
        <f t="shared" si="76"/>
        <v>0</v>
      </c>
      <c r="X94" s="39">
        <f t="shared" si="77"/>
        <v>0</v>
      </c>
      <c r="Y94" s="42">
        <f t="shared" si="55"/>
        <v>0</v>
      </c>
    </row>
    <row r="95" spans="1:25" ht="15.75" x14ac:dyDescent="0.25">
      <c r="A95" s="67"/>
      <c r="B95" s="13">
        <v>25</v>
      </c>
      <c r="C95" s="15">
        <v>471.29</v>
      </c>
      <c r="D95" s="37">
        <v>0.87</v>
      </c>
      <c r="E95" s="10">
        <v>25</v>
      </c>
      <c r="F95" s="41">
        <f t="shared" si="70"/>
        <v>0</v>
      </c>
      <c r="G95" s="46">
        <f t="shared" si="51"/>
        <v>0</v>
      </c>
      <c r="H95" s="16">
        <f t="shared" si="71"/>
        <v>0</v>
      </c>
      <c r="K95" t="s">
        <v>48</v>
      </c>
      <c r="L95">
        <v>0.87</v>
      </c>
      <c r="M95">
        <v>20</v>
      </c>
      <c r="N95" s="39">
        <f t="shared" si="72"/>
        <v>0</v>
      </c>
      <c r="O95" s="39">
        <f t="shared" si="73"/>
        <v>0</v>
      </c>
      <c r="P95" s="39">
        <f t="shared" si="74"/>
        <v>0</v>
      </c>
      <c r="Q95" s="42">
        <f t="shared" si="54"/>
        <v>0</v>
      </c>
      <c r="S95" t="s">
        <v>48</v>
      </c>
      <c r="T95">
        <v>0.87</v>
      </c>
      <c r="U95">
        <v>20</v>
      </c>
      <c r="V95" s="39">
        <f t="shared" si="75"/>
        <v>0</v>
      </c>
      <c r="W95" s="39">
        <f t="shared" si="76"/>
        <v>0</v>
      </c>
      <c r="X95" s="39">
        <f t="shared" si="77"/>
        <v>0</v>
      </c>
      <c r="Y95" s="42">
        <f t="shared" si="55"/>
        <v>0</v>
      </c>
    </row>
    <row r="96" spans="1:25" ht="15.75" x14ac:dyDescent="0.25">
      <c r="A96" s="67"/>
      <c r="B96" s="13">
        <v>30</v>
      </c>
      <c r="C96" s="15">
        <v>471.29</v>
      </c>
      <c r="D96" s="37">
        <v>0.87</v>
      </c>
      <c r="E96" s="10">
        <v>30</v>
      </c>
      <c r="F96" s="41">
        <f t="shared" si="70"/>
        <v>0</v>
      </c>
      <c r="G96" s="46">
        <f t="shared" si="51"/>
        <v>0</v>
      </c>
      <c r="H96" s="16">
        <f t="shared" si="71"/>
        <v>0</v>
      </c>
      <c r="K96" t="s">
        <v>48</v>
      </c>
      <c r="L96">
        <v>0.87</v>
      </c>
      <c r="M96">
        <v>25</v>
      </c>
      <c r="N96" s="39">
        <f t="shared" si="72"/>
        <v>0</v>
      </c>
      <c r="O96" s="39">
        <f t="shared" si="73"/>
        <v>0</v>
      </c>
      <c r="P96" s="39">
        <f t="shared" si="74"/>
        <v>0</v>
      </c>
      <c r="Q96" s="42">
        <f t="shared" si="54"/>
        <v>0</v>
      </c>
      <c r="S96" t="s">
        <v>48</v>
      </c>
      <c r="T96">
        <v>0.87</v>
      </c>
      <c r="U96">
        <v>25</v>
      </c>
      <c r="V96" s="39">
        <f t="shared" si="75"/>
        <v>0</v>
      </c>
      <c r="W96" s="39">
        <f t="shared" si="76"/>
        <v>0</v>
      </c>
      <c r="X96" s="39">
        <f t="shared" si="77"/>
        <v>0</v>
      </c>
      <c r="Y96" s="42">
        <f t="shared" si="55"/>
        <v>0</v>
      </c>
    </row>
    <row r="97" spans="1:25" ht="15.75" x14ac:dyDescent="0.25">
      <c r="A97" s="67"/>
      <c r="B97" s="13">
        <v>35</v>
      </c>
      <c r="C97" s="15">
        <v>471.29</v>
      </c>
      <c r="D97" s="37">
        <v>0.87</v>
      </c>
      <c r="E97" s="10">
        <v>35</v>
      </c>
      <c r="F97" s="41">
        <f t="shared" si="70"/>
        <v>0</v>
      </c>
      <c r="G97" s="46">
        <f t="shared" si="51"/>
        <v>0</v>
      </c>
      <c r="H97" s="16">
        <f t="shared" si="71"/>
        <v>0</v>
      </c>
      <c r="K97" t="s">
        <v>48</v>
      </c>
      <c r="L97">
        <v>0.87</v>
      </c>
      <c r="M97">
        <v>30</v>
      </c>
      <c r="N97" s="39">
        <f t="shared" si="72"/>
        <v>0</v>
      </c>
      <c r="O97" s="39">
        <f t="shared" si="73"/>
        <v>0</v>
      </c>
      <c r="P97" s="39">
        <f t="shared" si="74"/>
        <v>0</v>
      </c>
      <c r="Q97" s="42">
        <f t="shared" si="54"/>
        <v>0</v>
      </c>
      <c r="S97" t="s">
        <v>48</v>
      </c>
      <c r="T97">
        <v>0.87</v>
      </c>
      <c r="U97">
        <v>30</v>
      </c>
      <c r="V97" s="39">
        <f t="shared" si="75"/>
        <v>0</v>
      </c>
      <c r="W97" s="39">
        <f t="shared" si="76"/>
        <v>0</v>
      </c>
      <c r="X97" s="39">
        <f t="shared" si="77"/>
        <v>0</v>
      </c>
      <c r="Y97" s="42">
        <f t="shared" si="55"/>
        <v>0</v>
      </c>
    </row>
    <row r="98" spans="1:25" ht="15.75" x14ac:dyDescent="0.25">
      <c r="A98" s="67"/>
      <c r="B98" s="13">
        <v>40</v>
      </c>
      <c r="C98" s="15">
        <v>471.29</v>
      </c>
      <c r="D98" s="37">
        <v>0.87</v>
      </c>
      <c r="E98" s="10">
        <v>40</v>
      </c>
      <c r="F98" s="41">
        <f t="shared" si="70"/>
        <v>0</v>
      </c>
      <c r="G98" s="46">
        <f t="shared" si="51"/>
        <v>0</v>
      </c>
      <c r="H98" s="16">
        <f t="shared" si="71"/>
        <v>0</v>
      </c>
      <c r="K98" t="s">
        <v>48</v>
      </c>
      <c r="L98">
        <v>0.87</v>
      </c>
      <c r="M98">
        <v>35</v>
      </c>
      <c r="N98" s="39">
        <f t="shared" si="72"/>
        <v>0</v>
      </c>
      <c r="O98" s="39">
        <f t="shared" si="73"/>
        <v>0</v>
      </c>
      <c r="P98" s="39">
        <f t="shared" si="74"/>
        <v>0</v>
      </c>
      <c r="Q98" s="42">
        <f t="shared" si="54"/>
        <v>0</v>
      </c>
      <c r="S98" t="s">
        <v>48</v>
      </c>
      <c r="T98">
        <v>0.87</v>
      </c>
      <c r="U98">
        <v>35</v>
      </c>
      <c r="V98" s="39">
        <f t="shared" si="75"/>
        <v>0</v>
      </c>
      <c r="W98" s="39">
        <f t="shared" si="76"/>
        <v>0</v>
      </c>
      <c r="X98" s="39">
        <f t="shared" si="77"/>
        <v>0</v>
      </c>
      <c r="Y98" s="42">
        <f t="shared" si="55"/>
        <v>0</v>
      </c>
    </row>
    <row r="99" spans="1:25" ht="15.75" x14ac:dyDescent="0.25">
      <c r="A99" s="67"/>
      <c r="B99" s="13">
        <v>45</v>
      </c>
      <c r="C99" s="15">
        <v>471.29</v>
      </c>
      <c r="D99" s="37">
        <v>0.87</v>
      </c>
      <c r="E99" s="10">
        <v>45</v>
      </c>
      <c r="F99" s="41">
        <f t="shared" si="70"/>
        <v>0</v>
      </c>
      <c r="G99" s="46">
        <f t="shared" si="51"/>
        <v>0</v>
      </c>
      <c r="H99" s="16">
        <f t="shared" si="71"/>
        <v>0</v>
      </c>
      <c r="K99" t="s">
        <v>48</v>
      </c>
      <c r="L99">
        <v>0.87</v>
      </c>
      <c r="M99">
        <v>40</v>
      </c>
      <c r="N99" s="39">
        <f t="shared" si="72"/>
        <v>0</v>
      </c>
      <c r="O99" s="39">
        <f t="shared" si="73"/>
        <v>0</v>
      </c>
      <c r="P99" s="39">
        <f t="shared" si="74"/>
        <v>0</v>
      </c>
      <c r="Q99" s="42">
        <f t="shared" si="54"/>
        <v>0</v>
      </c>
      <c r="S99" t="s">
        <v>48</v>
      </c>
      <c r="T99">
        <v>0.87</v>
      </c>
      <c r="U99">
        <v>40</v>
      </c>
      <c r="V99" s="39">
        <f t="shared" si="75"/>
        <v>0</v>
      </c>
      <c r="W99" s="39">
        <f t="shared" si="76"/>
        <v>0</v>
      </c>
      <c r="X99" s="39">
        <f t="shared" si="77"/>
        <v>0</v>
      </c>
      <c r="Y99" s="42">
        <f t="shared" si="55"/>
        <v>0</v>
      </c>
    </row>
    <row r="100" spans="1:25" ht="16.5" thickBot="1" x14ac:dyDescent="0.3">
      <c r="A100" s="68"/>
      <c r="B100" s="14">
        <v>50</v>
      </c>
      <c r="C100" s="20">
        <v>471.29</v>
      </c>
      <c r="D100" s="37">
        <v>0.87</v>
      </c>
      <c r="E100" s="10">
        <v>50</v>
      </c>
      <c r="F100" s="41">
        <f t="shared" si="70"/>
        <v>0</v>
      </c>
      <c r="G100" s="46">
        <f t="shared" si="51"/>
        <v>0</v>
      </c>
      <c r="H100" s="16">
        <f t="shared" si="71"/>
        <v>0</v>
      </c>
      <c r="K100" t="s">
        <v>48</v>
      </c>
      <c r="L100">
        <v>0.87</v>
      </c>
      <c r="M100">
        <v>45</v>
      </c>
      <c r="N100" s="39">
        <f t="shared" si="72"/>
        <v>0</v>
      </c>
      <c r="O100" s="39">
        <f t="shared" si="73"/>
        <v>0</v>
      </c>
      <c r="P100" s="39">
        <f t="shared" si="74"/>
        <v>0</v>
      </c>
      <c r="Q100" s="42">
        <f t="shared" si="54"/>
        <v>0</v>
      </c>
      <c r="S100" t="s">
        <v>48</v>
      </c>
      <c r="T100">
        <v>0.87</v>
      </c>
      <c r="U100">
        <v>45</v>
      </c>
      <c r="V100" s="39">
        <f t="shared" si="75"/>
        <v>0</v>
      </c>
      <c r="W100" s="39">
        <f t="shared" si="76"/>
        <v>0</v>
      </c>
      <c r="X100" s="39">
        <f t="shared" si="77"/>
        <v>0</v>
      </c>
      <c r="Y100" s="42">
        <f t="shared" si="55"/>
        <v>0</v>
      </c>
    </row>
    <row r="101" spans="1:25" ht="15.75" x14ac:dyDescent="0.25">
      <c r="A101" s="66" t="s">
        <v>12</v>
      </c>
      <c r="B101" s="12">
        <v>0</v>
      </c>
      <c r="C101" s="25">
        <v>471.52</v>
      </c>
      <c r="D101" s="37">
        <v>0.87</v>
      </c>
      <c r="E101" s="38">
        <v>0</v>
      </c>
      <c r="F101" s="41">
        <f>+($C$101-C101)/$C$101</f>
        <v>0</v>
      </c>
      <c r="G101" s="46">
        <f t="shared" si="51"/>
        <v>0</v>
      </c>
      <c r="H101" s="16">
        <f>+$C$101-C101</f>
        <v>0</v>
      </c>
      <c r="K101" t="s">
        <v>48</v>
      </c>
      <c r="L101">
        <v>0.87</v>
      </c>
      <c r="M101">
        <v>50</v>
      </c>
      <c r="N101" s="39">
        <f t="shared" si="72"/>
        <v>0</v>
      </c>
      <c r="O101" s="39">
        <f t="shared" si="73"/>
        <v>0</v>
      </c>
      <c r="P101" s="39">
        <f t="shared" si="74"/>
        <v>0</v>
      </c>
      <c r="Q101" s="42">
        <f t="shared" si="54"/>
        <v>0</v>
      </c>
      <c r="S101" t="s">
        <v>48</v>
      </c>
      <c r="T101">
        <v>0.87</v>
      </c>
      <c r="U101">
        <v>50</v>
      </c>
      <c r="V101" s="39">
        <f t="shared" si="75"/>
        <v>0</v>
      </c>
      <c r="W101" s="39">
        <f t="shared" si="76"/>
        <v>0</v>
      </c>
      <c r="X101" s="39">
        <f t="shared" si="77"/>
        <v>0</v>
      </c>
      <c r="Y101" s="42">
        <f t="shared" si="55"/>
        <v>0</v>
      </c>
    </row>
    <row r="102" spans="1:25" ht="15.75" x14ac:dyDescent="0.25">
      <c r="A102" s="67"/>
      <c r="B102" s="13">
        <v>5</v>
      </c>
      <c r="C102" s="26">
        <v>471.52</v>
      </c>
      <c r="D102" s="37">
        <v>0.87</v>
      </c>
      <c r="E102" s="10">
        <v>5</v>
      </c>
      <c r="F102" s="41">
        <f t="shared" ref="F102:F111" si="78">+($C$101-C102)/$C$101</f>
        <v>0</v>
      </c>
      <c r="G102" s="46">
        <f t="shared" si="51"/>
        <v>0</v>
      </c>
      <c r="H102" s="16">
        <f t="shared" ref="H102:H111" si="79">+$C$101-C102</f>
        <v>0</v>
      </c>
      <c r="K102" s="17" t="s">
        <v>49</v>
      </c>
      <c r="L102" s="17">
        <v>0.87</v>
      </c>
      <c r="M102" s="17">
        <v>0</v>
      </c>
      <c r="N102" s="40">
        <f>+G299</f>
        <v>0</v>
      </c>
      <c r="O102" s="40">
        <f>+G310</f>
        <v>0</v>
      </c>
      <c r="P102" s="40">
        <f>+G321</f>
        <v>0</v>
      </c>
      <c r="Q102" s="43">
        <f t="shared" si="54"/>
        <v>0</v>
      </c>
      <c r="S102" s="17" t="s">
        <v>49</v>
      </c>
      <c r="T102" s="17">
        <v>0.87</v>
      </c>
      <c r="U102" s="17">
        <v>0</v>
      </c>
      <c r="V102" s="39">
        <f>+H299</f>
        <v>0</v>
      </c>
      <c r="W102" s="40">
        <f>+H310</f>
        <v>0</v>
      </c>
      <c r="X102" s="40">
        <f>+H321</f>
        <v>0</v>
      </c>
      <c r="Y102" s="43">
        <f t="shared" si="55"/>
        <v>0</v>
      </c>
    </row>
    <row r="103" spans="1:25" ht="15.75" x14ac:dyDescent="0.25">
      <c r="A103" s="67"/>
      <c r="B103" s="13">
        <v>10</v>
      </c>
      <c r="C103" s="26">
        <v>471.52</v>
      </c>
      <c r="D103" s="37">
        <v>0.87</v>
      </c>
      <c r="E103" s="10">
        <v>10</v>
      </c>
      <c r="F103" s="41">
        <f t="shared" si="78"/>
        <v>0</v>
      </c>
      <c r="G103" s="46">
        <f t="shared" si="51"/>
        <v>0</v>
      </c>
      <c r="H103" s="16">
        <f t="shared" si="79"/>
        <v>0</v>
      </c>
      <c r="K103" s="17" t="s">
        <v>49</v>
      </c>
      <c r="L103" s="17">
        <v>0.87</v>
      </c>
      <c r="M103" s="17">
        <v>5</v>
      </c>
      <c r="N103" s="40">
        <f t="shared" ref="N103:N112" si="80">+G300</f>
        <v>0</v>
      </c>
      <c r="O103" s="40">
        <f t="shared" ref="O103:O112" si="81">+G311</f>
        <v>0</v>
      </c>
      <c r="P103" s="40">
        <f t="shared" ref="P103:P112" si="82">+G322</f>
        <v>0</v>
      </c>
      <c r="Q103" s="43">
        <f t="shared" si="54"/>
        <v>0</v>
      </c>
      <c r="S103" s="17" t="s">
        <v>49</v>
      </c>
      <c r="T103" s="17">
        <v>0.87</v>
      </c>
      <c r="U103" s="17">
        <v>5</v>
      </c>
      <c r="V103" s="39">
        <f t="shared" ref="V103:V112" si="83">+H300</f>
        <v>0</v>
      </c>
      <c r="W103" s="40">
        <f t="shared" ref="W103:W112" si="84">+H311</f>
        <v>0</v>
      </c>
      <c r="X103" s="40">
        <f t="shared" ref="X103:X112" si="85">+H322</f>
        <v>0</v>
      </c>
      <c r="Y103" s="43">
        <f t="shared" si="55"/>
        <v>0</v>
      </c>
    </row>
    <row r="104" spans="1:25" ht="15.75" x14ac:dyDescent="0.25">
      <c r="A104" s="67"/>
      <c r="B104" s="13">
        <v>15</v>
      </c>
      <c r="C104" s="26">
        <v>471.52</v>
      </c>
      <c r="D104" s="37">
        <v>0.87</v>
      </c>
      <c r="E104" s="10">
        <v>15</v>
      </c>
      <c r="F104" s="41">
        <f t="shared" si="78"/>
        <v>0</v>
      </c>
      <c r="G104" s="46">
        <f t="shared" si="51"/>
        <v>0</v>
      </c>
      <c r="H104" s="16">
        <f t="shared" si="79"/>
        <v>0</v>
      </c>
      <c r="K104" s="17" t="s">
        <v>49</v>
      </c>
      <c r="L104" s="17">
        <v>0.87</v>
      </c>
      <c r="M104" s="17">
        <v>10</v>
      </c>
      <c r="N104" s="40">
        <f t="shared" si="80"/>
        <v>0</v>
      </c>
      <c r="O104" s="40">
        <f t="shared" si="81"/>
        <v>0</v>
      </c>
      <c r="P104" s="40">
        <f t="shared" si="82"/>
        <v>0</v>
      </c>
      <c r="Q104" s="43">
        <f t="shared" si="54"/>
        <v>0</v>
      </c>
      <c r="S104" s="17" t="s">
        <v>49</v>
      </c>
      <c r="T104" s="17">
        <v>0.87</v>
      </c>
      <c r="U104" s="17">
        <v>10</v>
      </c>
      <c r="V104" s="39">
        <f t="shared" si="83"/>
        <v>0</v>
      </c>
      <c r="W104" s="40">
        <f t="shared" si="84"/>
        <v>0</v>
      </c>
      <c r="X104" s="40">
        <f t="shared" si="85"/>
        <v>0</v>
      </c>
      <c r="Y104" s="43">
        <f t="shared" si="55"/>
        <v>0</v>
      </c>
    </row>
    <row r="105" spans="1:25" ht="15.75" x14ac:dyDescent="0.25">
      <c r="A105" s="67"/>
      <c r="B105" s="13">
        <v>20</v>
      </c>
      <c r="C105" s="26">
        <v>471.52</v>
      </c>
      <c r="D105" s="37">
        <v>0.87</v>
      </c>
      <c r="E105" s="10">
        <v>20</v>
      </c>
      <c r="F105" s="41">
        <f t="shared" si="78"/>
        <v>0</v>
      </c>
      <c r="G105" s="46">
        <f t="shared" si="51"/>
        <v>0</v>
      </c>
      <c r="H105" s="16">
        <f t="shared" si="79"/>
        <v>0</v>
      </c>
      <c r="K105" s="17" t="s">
        <v>49</v>
      </c>
      <c r="L105" s="17">
        <v>0.87</v>
      </c>
      <c r="M105" s="17">
        <v>15</v>
      </c>
      <c r="N105" s="40">
        <f t="shared" si="80"/>
        <v>0</v>
      </c>
      <c r="O105" s="40">
        <f t="shared" si="81"/>
        <v>0</v>
      </c>
      <c r="P105" s="40">
        <f t="shared" si="82"/>
        <v>0</v>
      </c>
      <c r="Q105" s="43">
        <f t="shared" si="54"/>
        <v>0</v>
      </c>
      <c r="S105" s="17" t="s">
        <v>49</v>
      </c>
      <c r="T105" s="17">
        <v>0.87</v>
      </c>
      <c r="U105" s="17">
        <v>15</v>
      </c>
      <c r="V105" s="39">
        <f t="shared" si="83"/>
        <v>0</v>
      </c>
      <c r="W105" s="40">
        <f t="shared" si="84"/>
        <v>0</v>
      </c>
      <c r="X105" s="40">
        <f t="shared" si="85"/>
        <v>0</v>
      </c>
      <c r="Y105" s="43">
        <f t="shared" si="55"/>
        <v>0</v>
      </c>
    </row>
    <row r="106" spans="1:25" ht="15.75" x14ac:dyDescent="0.25">
      <c r="A106" s="67"/>
      <c r="B106" s="13">
        <v>25</v>
      </c>
      <c r="C106" s="26">
        <v>471.52</v>
      </c>
      <c r="D106" s="37">
        <v>0.87</v>
      </c>
      <c r="E106" s="10">
        <v>25</v>
      </c>
      <c r="F106" s="41">
        <f t="shared" si="78"/>
        <v>0</v>
      </c>
      <c r="G106" s="46">
        <f t="shared" si="51"/>
        <v>0</v>
      </c>
      <c r="H106" s="16">
        <f t="shared" si="79"/>
        <v>0</v>
      </c>
      <c r="K106" s="17" t="s">
        <v>49</v>
      </c>
      <c r="L106" s="17">
        <v>0.87</v>
      </c>
      <c r="M106" s="17">
        <v>20</v>
      </c>
      <c r="N106" s="40">
        <f t="shared" si="80"/>
        <v>0</v>
      </c>
      <c r="O106" s="40">
        <f t="shared" si="81"/>
        <v>0</v>
      </c>
      <c r="P106" s="40">
        <f t="shared" si="82"/>
        <v>0</v>
      </c>
      <c r="Q106" s="43">
        <f t="shared" si="54"/>
        <v>0</v>
      </c>
      <c r="S106" s="17" t="s">
        <v>49</v>
      </c>
      <c r="T106" s="17">
        <v>0.87</v>
      </c>
      <c r="U106" s="17">
        <v>20</v>
      </c>
      <c r="V106" s="39">
        <f t="shared" si="83"/>
        <v>0</v>
      </c>
      <c r="W106" s="40">
        <f t="shared" si="84"/>
        <v>0</v>
      </c>
      <c r="X106" s="40">
        <f t="shared" si="85"/>
        <v>0</v>
      </c>
      <c r="Y106" s="43">
        <f t="shared" si="55"/>
        <v>0</v>
      </c>
    </row>
    <row r="107" spans="1:25" ht="15.75" x14ac:dyDescent="0.25">
      <c r="A107" s="67"/>
      <c r="B107" s="13">
        <v>30</v>
      </c>
      <c r="C107" s="26">
        <v>471.52</v>
      </c>
      <c r="D107" s="37">
        <v>0.87</v>
      </c>
      <c r="E107" s="10">
        <v>30</v>
      </c>
      <c r="F107" s="41">
        <f t="shared" si="78"/>
        <v>0</v>
      </c>
      <c r="G107" s="46">
        <f t="shared" si="51"/>
        <v>0</v>
      </c>
      <c r="H107" s="16">
        <f t="shared" si="79"/>
        <v>0</v>
      </c>
      <c r="K107" s="17" t="s">
        <v>49</v>
      </c>
      <c r="L107" s="17">
        <v>0.87</v>
      </c>
      <c r="M107" s="17">
        <v>25</v>
      </c>
      <c r="N107" s="40">
        <f t="shared" si="80"/>
        <v>0</v>
      </c>
      <c r="O107" s="40">
        <f t="shared" si="81"/>
        <v>0</v>
      </c>
      <c r="P107" s="40">
        <f t="shared" si="82"/>
        <v>0</v>
      </c>
      <c r="Q107" s="43">
        <f t="shared" si="54"/>
        <v>0</v>
      </c>
      <c r="S107" s="17" t="s">
        <v>49</v>
      </c>
      <c r="T107" s="17">
        <v>0.87</v>
      </c>
      <c r="U107" s="17">
        <v>25</v>
      </c>
      <c r="V107" s="39">
        <f t="shared" si="83"/>
        <v>0</v>
      </c>
      <c r="W107" s="40">
        <f t="shared" si="84"/>
        <v>0</v>
      </c>
      <c r="X107" s="40">
        <f t="shared" si="85"/>
        <v>0</v>
      </c>
      <c r="Y107" s="43">
        <f t="shared" si="55"/>
        <v>0</v>
      </c>
    </row>
    <row r="108" spans="1:25" ht="15.75" x14ac:dyDescent="0.25">
      <c r="A108" s="67"/>
      <c r="B108" s="13">
        <v>35</v>
      </c>
      <c r="C108" s="26">
        <v>471.52</v>
      </c>
      <c r="D108" s="37">
        <v>0.87</v>
      </c>
      <c r="E108" s="10">
        <v>35</v>
      </c>
      <c r="F108" s="41">
        <f t="shared" si="78"/>
        <v>0</v>
      </c>
      <c r="G108" s="46">
        <f t="shared" si="51"/>
        <v>0</v>
      </c>
      <c r="H108" s="16">
        <f t="shared" si="79"/>
        <v>0</v>
      </c>
      <c r="K108" s="17" t="s">
        <v>49</v>
      </c>
      <c r="L108" s="17">
        <v>0.87</v>
      </c>
      <c r="M108" s="17">
        <v>30</v>
      </c>
      <c r="N108" s="40">
        <f t="shared" si="80"/>
        <v>0</v>
      </c>
      <c r="O108" s="40">
        <f t="shared" si="81"/>
        <v>0</v>
      </c>
      <c r="P108" s="40">
        <f t="shared" si="82"/>
        <v>0</v>
      </c>
      <c r="Q108" s="43">
        <f t="shared" si="54"/>
        <v>0</v>
      </c>
      <c r="S108" s="17" t="s">
        <v>49</v>
      </c>
      <c r="T108" s="17">
        <v>0.87</v>
      </c>
      <c r="U108" s="17">
        <v>30</v>
      </c>
      <c r="V108" s="39">
        <f t="shared" si="83"/>
        <v>0</v>
      </c>
      <c r="W108" s="40">
        <f t="shared" si="84"/>
        <v>0</v>
      </c>
      <c r="X108" s="40">
        <f t="shared" si="85"/>
        <v>0</v>
      </c>
      <c r="Y108" s="43">
        <f t="shared" si="55"/>
        <v>0</v>
      </c>
    </row>
    <row r="109" spans="1:25" ht="15.75" x14ac:dyDescent="0.25">
      <c r="A109" s="67"/>
      <c r="B109" s="13">
        <v>40</v>
      </c>
      <c r="C109" s="26">
        <v>471.51</v>
      </c>
      <c r="D109" s="37">
        <v>0.87</v>
      </c>
      <c r="E109" s="10">
        <v>40</v>
      </c>
      <c r="F109" s="41">
        <f t="shared" si="78"/>
        <v>2.120800814385584E-5</v>
      </c>
      <c r="G109" s="46">
        <f t="shared" si="51"/>
        <v>2.1208008143855841E-3</v>
      </c>
      <c r="H109" s="16">
        <f t="shared" si="79"/>
        <v>9.9999999999909051E-3</v>
      </c>
      <c r="K109" s="17" t="s">
        <v>49</v>
      </c>
      <c r="L109" s="17">
        <v>0.87</v>
      </c>
      <c r="M109" s="17">
        <v>35</v>
      </c>
      <c r="N109" s="40">
        <f t="shared" si="80"/>
        <v>0</v>
      </c>
      <c r="O109" s="40">
        <f t="shared" si="81"/>
        <v>0</v>
      </c>
      <c r="P109" s="40">
        <f t="shared" si="82"/>
        <v>0</v>
      </c>
      <c r="Q109" s="43">
        <f t="shared" si="54"/>
        <v>0</v>
      </c>
      <c r="S109" s="17" t="s">
        <v>49</v>
      </c>
      <c r="T109" s="17">
        <v>0.87</v>
      </c>
      <c r="U109" s="17">
        <v>35</v>
      </c>
      <c r="V109" s="39">
        <f t="shared" si="83"/>
        <v>0</v>
      </c>
      <c r="W109" s="40">
        <f t="shared" si="84"/>
        <v>0</v>
      </c>
      <c r="X109" s="40">
        <f t="shared" si="85"/>
        <v>0</v>
      </c>
      <c r="Y109" s="43">
        <f t="shared" si="55"/>
        <v>0</v>
      </c>
    </row>
    <row r="110" spans="1:25" ht="15.75" x14ac:dyDescent="0.25">
      <c r="A110" s="67"/>
      <c r="B110" s="13">
        <v>45</v>
      </c>
      <c r="C110" s="26">
        <v>471.5</v>
      </c>
      <c r="D110" s="37">
        <v>0.87</v>
      </c>
      <c r="E110" s="10">
        <v>45</v>
      </c>
      <c r="F110" s="41">
        <f t="shared" si="78"/>
        <v>4.241601628771168E-5</v>
      </c>
      <c r="G110" s="46">
        <f t="shared" si="51"/>
        <v>4.2416016287711682E-3</v>
      </c>
      <c r="H110" s="16">
        <f t="shared" si="79"/>
        <v>1.999999999998181E-2</v>
      </c>
      <c r="K110" s="17" t="s">
        <v>49</v>
      </c>
      <c r="L110" s="17">
        <v>0.87</v>
      </c>
      <c r="M110" s="17">
        <v>40</v>
      </c>
      <c r="N110" s="40">
        <f t="shared" si="80"/>
        <v>0</v>
      </c>
      <c r="O110" s="40">
        <f t="shared" si="81"/>
        <v>0</v>
      </c>
      <c r="P110" s="40">
        <f t="shared" si="82"/>
        <v>0</v>
      </c>
      <c r="Q110" s="43">
        <f t="shared" si="54"/>
        <v>0</v>
      </c>
      <c r="S110" s="17" t="s">
        <v>49</v>
      </c>
      <c r="T110" s="17">
        <v>0.87</v>
      </c>
      <c r="U110" s="17">
        <v>40</v>
      </c>
      <c r="V110" s="39">
        <f t="shared" si="83"/>
        <v>0</v>
      </c>
      <c r="W110" s="40">
        <f t="shared" si="84"/>
        <v>0</v>
      </c>
      <c r="X110" s="40">
        <f t="shared" si="85"/>
        <v>0</v>
      </c>
      <c r="Y110" s="43">
        <f t="shared" si="55"/>
        <v>0</v>
      </c>
    </row>
    <row r="111" spans="1:25" ht="16.5" thickBot="1" x14ac:dyDescent="0.3">
      <c r="A111" s="67"/>
      <c r="B111" s="13">
        <v>50</v>
      </c>
      <c r="C111" s="26">
        <v>471.49</v>
      </c>
      <c r="D111" s="37">
        <v>0.87</v>
      </c>
      <c r="E111" s="10">
        <v>50</v>
      </c>
      <c r="F111" s="41">
        <f t="shared" si="78"/>
        <v>6.3624024431567513E-5</v>
      </c>
      <c r="G111" s="46">
        <f t="shared" si="51"/>
        <v>6.3624024431567514E-3</v>
      </c>
      <c r="H111" s="16">
        <f t="shared" si="79"/>
        <v>2.9999999999972715E-2</v>
      </c>
      <c r="K111" s="17" t="s">
        <v>49</v>
      </c>
      <c r="L111" s="17">
        <v>0.87</v>
      </c>
      <c r="M111" s="17">
        <v>45</v>
      </c>
      <c r="N111" s="40">
        <f t="shared" si="80"/>
        <v>0</v>
      </c>
      <c r="O111" s="40">
        <f t="shared" si="81"/>
        <v>0</v>
      </c>
      <c r="P111" s="40">
        <f t="shared" si="82"/>
        <v>0</v>
      </c>
      <c r="Q111" s="43">
        <f t="shared" si="54"/>
        <v>0</v>
      </c>
      <c r="S111" s="17" t="s">
        <v>49</v>
      </c>
      <c r="T111" s="17">
        <v>0.87</v>
      </c>
      <c r="U111" s="17">
        <v>45</v>
      </c>
      <c r="V111" s="39">
        <f t="shared" si="83"/>
        <v>0</v>
      </c>
      <c r="W111" s="40">
        <f t="shared" si="84"/>
        <v>0</v>
      </c>
      <c r="X111" s="40">
        <f t="shared" si="85"/>
        <v>0</v>
      </c>
      <c r="Y111" s="43">
        <f t="shared" si="55"/>
        <v>0</v>
      </c>
    </row>
    <row r="112" spans="1:25" ht="15.75" x14ac:dyDescent="0.25">
      <c r="A112" s="66" t="s">
        <v>13</v>
      </c>
      <c r="B112" s="12">
        <v>0</v>
      </c>
      <c r="C112" s="25">
        <v>470.88</v>
      </c>
      <c r="D112" s="37">
        <v>0.87</v>
      </c>
      <c r="E112" s="38">
        <v>0</v>
      </c>
      <c r="F112" s="41">
        <f>+($C$112-C112)/$C$112</f>
        <v>0</v>
      </c>
      <c r="G112" s="46">
        <f t="shared" si="51"/>
        <v>0</v>
      </c>
      <c r="H112" s="16">
        <f>+$C$112-C112</f>
        <v>0</v>
      </c>
      <c r="K112" s="17" t="s">
        <v>49</v>
      </c>
      <c r="L112" s="17">
        <v>0.87</v>
      </c>
      <c r="M112" s="17">
        <v>50</v>
      </c>
      <c r="N112" s="40">
        <f t="shared" si="80"/>
        <v>0</v>
      </c>
      <c r="O112" s="40">
        <f t="shared" si="81"/>
        <v>0</v>
      </c>
      <c r="P112" s="40">
        <f t="shared" si="82"/>
        <v>0</v>
      </c>
      <c r="Q112" s="43">
        <f t="shared" si="54"/>
        <v>0</v>
      </c>
      <c r="S112" s="17" t="s">
        <v>49</v>
      </c>
      <c r="T112" s="17">
        <v>0.87</v>
      </c>
      <c r="U112" s="17">
        <v>50</v>
      </c>
      <c r="V112" s="39">
        <f t="shared" si="83"/>
        <v>0</v>
      </c>
      <c r="W112" s="40">
        <f t="shared" si="84"/>
        <v>0</v>
      </c>
      <c r="X112" s="40">
        <f t="shared" si="85"/>
        <v>0</v>
      </c>
      <c r="Y112" s="43">
        <f t="shared" si="55"/>
        <v>0</v>
      </c>
    </row>
    <row r="113" spans="1:16" ht="15.75" x14ac:dyDescent="0.25">
      <c r="A113" s="67"/>
      <c r="B113" s="13">
        <v>5</v>
      </c>
      <c r="C113" s="26">
        <v>470.88</v>
      </c>
      <c r="D113" s="37">
        <v>0.87</v>
      </c>
      <c r="E113" s="10">
        <v>5</v>
      </c>
      <c r="F113" s="41">
        <f t="shared" ref="F113:F122" si="86">+($C$112-C113)/$C$112</f>
        <v>0</v>
      </c>
      <c r="G113" s="46">
        <f t="shared" si="51"/>
        <v>0</v>
      </c>
      <c r="H113" s="16">
        <f t="shared" ref="H113:H122" si="87">+$C$112-C113</f>
        <v>0</v>
      </c>
      <c r="O113" s="40"/>
      <c r="P113" s="40"/>
    </row>
    <row r="114" spans="1:16" ht="15.75" x14ac:dyDescent="0.25">
      <c r="A114" s="67"/>
      <c r="B114" s="13">
        <v>10</v>
      </c>
      <c r="C114" s="27">
        <v>470.88</v>
      </c>
      <c r="D114" s="37">
        <v>0.87</v>
      </c>
      <c r="E114" s="10">
        <v>10</v>
      </c>
      <c r="F114" s="41">
        <f t="shared" si="86"/>
        <v>0</v>
      </c>
      <c r="G114" s="46">
        <f t="shared" si="51"/>
        <v>0</v>
      </c>
      <c r="H114" s="16">
        <f t="shared" si="87"/>
        <v>0</v>
      </c>
    </row>
    <row r="115" spans="1:16" ht="15.75" x14ac:dyDescent="0.25">
      <c r="A115" s="67"/>
      <c r="B115" s="13">
        <v>15</v>
      </c>
      <c r="C115" s="27">
        <v>470.88</v>
      </c>
      <c r="D115" s="37">
        <v>0.87</v>
      </c>
      <c r="E115" s="10">
        <v>15</v>
      </c>
      <c r="F115" s="41">
        <f t="shared" si="86"/>
        <v>0</v>
      </c>
      <c r="G115" s="46">
        <f t="shared" si="51"/>
        <v>0</v>
      </c>
      <c r="H115" s="16">
        <f t="shared" si="87"/>
        <v>0</v>
      </c>
    </row>
    <row r="116" spans="1:16" ht="15.75" x14ac:dyDescent="0.25">
      <c r="A116" s="67"/>
      <c r="B116" s="13">
        <v>20</v>
      </c>
      <c r="C116" s="27">
        <v>470.88</v>
      </c>
      <c r="D116" s="37">
        <v>0.87</v>
      </c>
      <c r="E116" s="10">
        <v>20</v>
      </c>
      <c r="F116" s="41">
        <f t="shared" si="86"/>
        <v>0</v>
      </c>
      <c r="G116" s="46">
        <f t="shared" si="51"/>
        <v>0</v>
      </c>
      <c r="H116" s="16">
        <f t="shared" si="87"/>
        <v>0</v>
      </c>
    </row>
    <row r="117" spans="1:16" ht="15.75" x14ac:dyDescent="0.25">
      <c r="A117" s="67"/>
      <c r="B117" s="13">
        <v>25</v>
      </c>
      <c r="C117" s="27">
        <v>470.88</v>
      </c>
      <c r="D117" s="37">
        <v>0.87</v>
      </c>
      <c r="E117" s="10">
        <v>25</v>
      </c>
      <c r="F117" s="41">
        <f t="shared" si="86"/>
        <v>0</v>
      </c>
      <c r="G117" s="46">
        <f t="shared" si="51"/>
        <v>0</v>
      </c>
      <c r="H117" s="16">
        <f t="shared" si="87"/>
        <v>0</v>
      </c>
    </row>
    <row r="118" spans="1:16" ht="15.75" x14ac:dyDescent="0.25">
      <c r="A118" s="67"/>
      <c r="B118" s="13">
        <v>30</v>
      </c>
      <c r="C118" s="27">
        <v>470.88</v>
      </c>
      <c r="D118" s="37">
        <v>0.87</v>
      </c>
      <c r="E118" s="10">
        <v>30</v>
      </c>
      <c r="F118" s="41">
        <f t="shared" si="86"/>
        <v>0</v>
      </c>
      <c r="G118" s="46">
        <f t="shared" si="51"/>
        <v>0</v>
      </c>
      <c r="H118" s="16">
        <f t="shared" si="87"/>
        <v>0</v>
      </c>
    </row>
    <row r="119" spans="1:16" ht="15.75" x14ac:dyDescent="0.25">
      <c r="A119" s="67"/>
      <c r="B119" s="13">
        <v>35</v>
      </c>
      <c r="C119" s="27">
        <v>470.88</v>
      </c>
      <c r="D119" s="37">
        <v>0.87</v>
      </c>
      <c r="E119" s="10">
        <v>35</v>
      </c>
      <c r="F119" s="41">
        <f t="shared" si="86"/>
        <v>0</v>
      </c>
      <c r="G119" s="46">
        <f t="shared" si="51"/>
        <v>0</v>
      </c>
      <c r="H119" s="16">
        <f t="shared" si="87"/>
        <v>0</v>
      </c>
    </row>
    <row r="120" spans="1:16" ht="15.75" x14ac:dyDescent="0.25">
      <c r="A120" s="67"/>
      <c r="B120" s="13">
        <v>40</v>
      </c>
      <c r="C120" s="27">
        <v>470.88</v>
      </c>
      <c r="D120" s="37">
        <v>0.87</v>
      </c>
      <c r="E120" s="10">
        <v>40</v>
      </c>
      <c r="F120" s="41">
        <f t="shared" si="86"/>
        <v>0</v>
      </c>
      <c r="G120" s="46">
        <f t="shared" si="51"/>
        <v>0</v>
      </c>
      <c r="H120" s="16">
        <f t="shared" si="87"/>
        <v>0</v>
      </c>
    </row>
    <row r="121" spans="1:16" ht="15.75" x14ac:dyDescent="0.25">
      <c r="A121" s="67"/>
      <c r="B121" s="13">
        <v>45</v>
      </c>
      <c r="C121" s="27">
        <v>470.87</v>
      </c>
      <c r="D121" s="37">
        <v>0.87</v>
      </c>
      <c r="E121" s="10">
        <v>45</v>
      </c>
      <c r="F121" s="41">
        <f t="shared" si="86"/>
        <v>2.1236833163419354E-5</v>
      </c>
      <c r="G121" s="46">
        <f t="shared" si="51"/>
        <v>2.1236833163419352E-3</v>
      </c>
      <c r="H121" s="16">
        <f t="shared" si="87"/>
        <v>9.9999999999909051E-3</v>
      </c>
    </row>
    <row r="122" spans="1:16" ht="16.5" thickBot="1" x14ac:dyDescent="0.3">
      <c r="A122" s="67"/>
      <c r="B122" s="13">
        <v>50</v>
      </c>
      <c r="C122" s="27">
        <v>470.86</v>
      </c>
      <c r="D122" s="37">
        <v>0.87</v>
      </c>
      <c r="E122" s="10">
        <v>50</v>
      </c>
      <c r="F122" s="41">
        <f t="shared" si="86"/>
        <v>4.2473666326838708E-5</v>
      </c>
      <c r="G122" s="46">
        <f t="shared" si="51"/>
        <v>4.2473666326838704E-3</v>
      </c>
      <c r="H122" s="16">
        <f t="shared" si="87"/>
        <v>1.999999999998181E-2</v>
      </c>
    </row>
    <row r="123" spans="1:16" ht="15.75" x14ac:dyDescent="0.25">
      <c r="A123" s="66" t="s">
        <v>14</v>
      </c>
      <c r="B123" s="12">
        <v>0</v>
      </c>
      <c r="C123" s="28">
        <v>471.51</v>
      </c>
      <c r="D123" s="37">
        <v>0.87</v>
      </c>
      <c r="E123" s="38">
        <v>0</v>
      </c>
      <c r="F123" s="41">
        <f>+($C$123-C123)/$C$123</f>
        <v>0</v>
      </c>
      <c r="G123" s="46">
        <f t="shared" si="51"/>
        <v>0</v>
      </c>
      <c r="H123" s="16">
        <f>+$C$123-C123</f>
        <v>0</v>
      </c>
    </row>
    <row r="124" spans="1:16" ht="15.75" x14ac:dyDescent="0.25">
      <c r="A124" s="67"/>
      <c r="B124" s="13">
        <v>5</v>
      </c>
      <c r="C124" s="27">
        <v>471.51</v>
      </c>
      <c r="D124" s="37">
        <v>0.87</v>
      </c>
      <c r="E124" s="10">
        <v>5</v>
      </c>
      <c r="F124" s="41">
        <f t="shared" ref="F124:F133" si="88">+($C$123-C124)/$C$123</f>
        <v>0</v>
      </c>
      <c r="G124" s="46">
        <f t="shared" si="51"/>
        <v>0</v>
      </c>
      <c r="H124" s="16">
        <f t="shared" ref="H124:H133" si="89">+$C$123-C124</f>
        <v>0</v>
      </c>
    </row>
    <row r="125" spans="1:16" ht="15.75" x14ac:dyDescent="0.25">
      <c r="A125" s="67"/>
      <c r="B125" s="13">
        <v>10</v>
      </c>
      <c r="C125" s="27">
        <v>471.51</v>
      </c>
      <c r="D125" s="37">
        <v>0.87</v>
      </c>
      <c r="E125" s="10">
        <v>10</v>
      </c>
      <c r="F125" s="41">
        <f t="shared" si="88"/>
        <v>0</v>
      </c>
      <c r="G125" s="46">
        <f t="shared" si="51"/>
        <v>0</v>
      </c>
      <c r="H125" s="16">
        <f t="shared" si="89"/>
        <v>0</v>
      </c>
    </row>
    <row r="126" spans="1:16" ht="15.75" x14ac:dyDescent="0.25">
      <c r="A126" s="67"/>
      <c r="B126" s="13">
        <v>15</v>
      </c>
      <c r="C126" s="27">
        <v>471.51</v>
      </c>
      <c r="D126" s="37">
        <v>0.87</v>
      </c>
      <c r="E126" s="10">
        <v>15</v>
      </c>
      <c r="F126" s="41">
        <f t="shared" si="88"/>
        <v>0</v>
      </c>
      <c r="G126" s="46">
        <f t="shared" si="51"/>
        <v>0</v>
      </c>
      <c r="H126" s="16">
        <f t="shared" si="89"/>
        <v>0</v>
      </c>
    </row>
    <row r="127" spans="1:16" ht="15.75" x14ac:dyDescent="0.25">
      <c r="A127" s="67"/>
      <c r="B127" s="13">
        <v>20</v>
      </c>
      <c r="C127" s="27">
        <v>471.51</v>
      </c>
      <c r="D127" s="37">
        <v>0.87</v>
      </c>
      <c r="E127" s="10">
        <v>20</v>
      </c>
      <c r="F127" s="41">
        <f t="shared" si="88"/>
        <v>0</v>
      </c>
      <c r="G127" s="46">
        <f t="shared" si="51"/>
        <v>0</v>
      </c>
      <c r="H127" s="16">
        <f t="shared" si="89"/>
        <v>0</v>
      </c>
    </row>
    <row r="128" spans="1:16" ht="15.75" x14ac:dyDescent="0.25">
      <c r="A128" s="67"/>
      <c r="B128" s="13">
        <v>25</v>
      </c>
      <c r="C128" s="27">
        <v>471.51</v>
      </c>
      <c r="D128" s="37">
        <v>0.87</v>
      </c>
      <c r="E128" s="10">
        <v>25</v>
      </c>
      <c r="F128" s="41">
        <f t="shared" si="88"/>
        <v>0</v>
      </c>
      <c r="G128" s="46">
        <f t="shared" si="51"/>
        <v>0</v>
      </c>
      <c r="H128" s="16">
        <f t="shared" si="89"/>
        <v>0</v>
      </c>
    </row>
    <row r="129" spans="1:8" ht="15.75" x14ac:dyDescent="0.25">
      <c r="A129" s="67"/>
      <c r="B129" s="13">
        <v>30</v>
      </c>
      <c r="C129" s="27">
        <v>471.51</v>
      </c>
      <c r="D129" s="37">
        <v>0.87</v>
      </c>
      <c r="E129" s="10">
        <v>30</v>
      </c>
      <c r="F129" s="41">
        <f t="shared" si="88"/>
        <v>0</v>
      </c>
      <c r="G129" s="46">
        <f t="shared" si="51"/>
        <v>0</v>
      </c>
      <c r="H129" s="16">
        <f t="shared" si="89"/>
        <v>0</v>
      </c>
    </row>
    <row r="130" spans="1:8" ht="15.75" x14ac:dyDescent="0.25">
      <c r="A130" s="67"/>
      <c r="B130" s="13">
        <v>35</v>
      </c>
      <c r="C130" s="27">
        <v>471.51</v>
      </c>
      <c r="D130" s="37">
        <v>0.87</v>
      </c>
      <c r="E130" s="10">
        <v>35</v>
      </c>
      <c r="F130" s="41">
        <f t="shared" si="88"/>
        <v>0</v>
      </c>
      <c r="G130" s="46">
        <f t="shared" si="51"/>
        <v>0</v>
      </c>
      <c r="H130" s="16">
        <f t="shared" si="89"/>
        <v>0</v>
      </c>
    </row>
    <row r="131" spans="1:8" ht="15.75" x14ac:dyDescent="0.25">
      <c r="A131" s="67"/>
      <c r="B131" s="13">
        <v>40</v>
      </c>
      <c r="C131" s="27">
        <v>471.51</v>
      </c>
      <c r="D131" s="37">
        <v>0.87</v>
      </c>
      <c r="E131" s="10">
        <v>40</v>
      </c>
      <c r="F131" s="41">
        <f t="shared" si="88"/>
        <v>0</v>
      </c>
      <c r="G131" s="46">
        <f t="shared" si="51"/>
        <v>0</v>
      </c>
      <c r="H131" s="16">
        <f t="shared" si="89"/>
        <v>0</v>
      </c>
    </row>
    <row r="132" spans="1:8" ht="15.75" x14ac:dyDescent="0.25">
      <c r="A132" s="67"/>
      <c r="B132" s="13">
        <v>45</v>
      </c>
      <c r="C132" s="27">
        <v>471.51</v>
      </c>
      <c r="D132" s="37">
        <v>0.87</v>
      </c>
      <c r="E132" s="10">
        <v>45</v>
      </c>
      <c r="F132" s="41">
        <f t="shared" si="88"/>
        <v>0</v>
      </c>
      <c r="G132" s="46">
        <f t="shared" ref="G132:G195" si="90">+F132*100</f>
        <v>0</v>
      </c>
      <c r="H132" s="16">
        <f t="shared" si="89"/>
        <v>0</v>
      </c>
    </row>
    <row r="133" spans="1:8" ht="16.5" thickBot="1" x14ac:dyDescent="0.3">
      <c r="A133" s="68"/>
      <c r="B133" s="14">
        <v>50</v>
      </c>
      <c r="C133" s="29">
        <v>471.51</v>
      </c>
      <c r="D133" s="37">
        <v>0.87</v>
      </c>
      <c r="E133" s="10">
        <v>50</v>
      </c>
      <c r="F133" s="41">
        <f t="shared" si="88"/>
        <v>0</v>
      </c>
      <c r="G133" s="46">
        <f t="shared" si="90"/>
        <v>0</v>
      </c>
      <c r="H133" s="16">
        <f t="shared" si="89"/>
        <v>0</v>
      </c>
    </row>
    <row r="134" spans="1:8" ht="15.75" x14ac:dyDescent="0.25">
      <c r="A134" s="1" t="s">
        <v>15</v>
      </c>
      <c r="B134" s="12">
        <v>0</v>
      </c>
      <c r="C134" s="30">
        <v>471.68</v>
      </c>
      <c r="D134" s="37">
        <v>0.87</v>
      </c>
      <c r="E134" s="38">
        <v>0</v>
      </c>
      <c r="F134" s="41">
        <f>+($C$134-C134)/$C$134</f>
        <v>0</v>
      </c>
      <c r="G134" s="46">
        <f t="shared" si="90"/>
        <v>0</v>
      </c>
      <c r="H134" s="16">
        <f>+$C$134-C134</f>
        <v>0</v>
      </c>
    </row>
    <row r="135" spans="1:8" ht="15.75" x14ac:dyDescent="0.25">
      <c r="A135" s="2"/>
      <c r="B135" s="13">
        <v>5</v>
      </c>
      <c r="C135" s="31">
        <v>471.68</v>
      </c>
      <c r="D135" s="37">
        <v>0.87</v>
      </c>
      <c r="E135" s="10">
        <v>5</v>
      </c>
      <c r="F135" s="41">
        <f t="shared" ref="F135:F144" si="91">+($C$134-C135)/$C$134</f>
        <v>0</v>
      </c>
      <c r="G135" s="46">
        <f t="shared" si="90"/>
        <v>0</v>
      </c>
      <c r="H135" s="16">
        <f t="shared" ref="H135:H144" si="92">+$C$134-C135</f>
        <v>0</v>
      </c>
    </row>
    <row r="136" spans="1:8" ht="15.75" x14ac:dyDescent="0.25">
      <c r="A136" s="2"/>
      <c r="B136" s="13">
        <v>10</v>
      </c>
      <c r="C136" s="31">
        <v>471.68</v>
      </c>
      <c r="D136" s="37">
        <v>0.87</v>
      </c>
      <c r="E136" s="10">
        <v>10</v>
      </c>
      <c r="F136" s="41">
        <f t="shared" si="91"/>
        <v>0</v>
      </c>
      <c r="G136" s="46">
        <f t="shared" si="90"/>
        <v>0</v>
      </c>
      <c r="H136" s="16">
        <f t="shared" si="92"/>
        <v>0</v>
      </c>
    </row>
    <row r="137" spans="1:8" ht="15.75" x14ac:dyDescent="0.25">
      <c r="A137" s="2"/>
      <c r="B137" s="13">
        <v>15</v>
      </c>
      <c r="C137" s="31">
        <v>471.68</v>
      </c>
      <c r="D137" s="37">
        <v>0.87</v>
      </c>
      <c r="E137" s="10">
        <v>15</v>
      </c>
      <c r="F137" s="41">
        <f t="shared" si="91"/>
        <v>0</v>
      </c>
      <c r="G137" s="46">
        <f t="shared" si="90"/>
        <v>0</v>
      </c>
      <c r="H137" s="16">
        <f t="shared" si="92"/>
        <v>0</v>
      </c>
    </row>
    <row r="138" spans="1:8" ht="15.75" x14ac:dyDescent="0.25">
      <c r="A138" s="2"/>
      <c r="B138" s="13">
        <v>20</v>
      </c>
      <c r="C138" s="31">
        <v>471.68</v>
      </c>
      <c r="D138" s="37">
        <v>0.87</v>
      </c>
      <c r="E138" s="10">
        <v>20</v>
      </c>
      <c r="F138" s="41">
        <f t="shared" si="91"/>
        <v>0</v>
      </c>
      <c r="G138" s="46">
        <f t="shared" si="90"/>
        <v>0</v>
      </c>
      <c r="H138" s="16">
        <f t="shared" si="92"/>
        <v>0</v>
      </c>
    </row>
    <row r="139" spans="1:8" ht="15.75" x14ac:dyDescent="0.25">
      <c r="A139" s="2"/>
      <c r="B139" s="13">
        <v>25</v>
      </c>
      <c r="C139" s="31">
        <v>471.68</v>
      </c>
      <c r="D139" s="37">
        <v>0.87</v>
      </c>
      <c r="E139" s="10">
        <v>25</v>
      </c>
      <c r="F139" s="41">
        <f t="shared" si="91"/>
        <v>0</v>
      </c>
      <c r="G139" s="46">
        <f t="shared" si="90"/>
        <v>0</v>
      </c>
      <c r="H139" s="16">
        <f t="shared" si="92"/>
        <v>0</v>
      </c>
    </row>
    <row r="140" spans="1:8" ht="15.75" x14ac:dyDescent="0.25">
      <c r="A140" s="2"/>
      <c r="B140" s="13">
        <v>30</v>
      </c>
      <c r="C140" s="31">
        <v>471.68</v>
      </c>
      <c r="D140" s="37">
        <v>0.87</v>
      </c>
      <c r="E140" s="10">
        <v>30</v>
      </c>
      <c r="F140" s="41">
        <f t="shared" si="91"/>
        <v>0</v>
      </c>
      <c r="G140" s="46">
        <f t="shared" si="90"/>
        <v>0</v>
      </c>
      <c r="H140" s="16">
        <f t="shared" si="92"/>
        <v>0</v>
      </c>
    </row>
    <row r="141" spans="1:8" ht="15.75" x14ac:dyDescent="0.25">
      <c r="A141" s="2"/>
      <c r="B141" s="13">
        <v>35</v>
      </c>
      <c r="C141" s="31">
        <v>471.68</v>
      </c>
      <c r="D141" s="37">
        <v>0.87</v>
      </c>
      <c r="E141" s="10">
        <v>35</v>
      </c>
      <c r="F141" s="41">
        <f t="shared" si="91"/>
        <v>0</v>
      </c>
      <c r="G141" s="46">
        <f t="shared" si="90"/>
        <v>0</v>
      </c>
      <c r="H141" s="16">
        <f t="shared" si="92"/>
        <v>0</v>
      </c>
    </row>
    <row r="142" spans="1:8" ht="15.75" x14ac:dyDescent="0.25">
      <c r="A142" s="2"/>
      <c r="B142" s="13">
        <v>40</v>
      </c>
      <c r="C142" s="31">
        <v>471.68</v>
      </c>
      <c r="D142" s="37">
        <v>0.87</v>
      </c>
      <c r="E142" s="10">
        <v>40</v>
      </c>
      <c r="F142" s="41">
        <f t="shared" si="91"/>
        <v>0</v>
      </c>
      <c r="G142" s="46">
        <f t="shared" si="90"/>
        <v>0</v>
      </c>
      <c r="H142" s="16">
        <f t="shared" si="92"/>
        <v>0</v>
      </c>
    </row>
    <row r="143" spans="1:8" ht="15.75" x14ac:dyDescent="0.25">
      <c r="A143" s="2"/>
      <c r="B143" s="13">
        <v>45</v>
      </c>
      <c r="C143" s="31">
        <v>471.68</v>
      </c>
      <c r="D143" s="37">
        <v>0.87</v>
      </c>
      <c r="E143" s="10">
        <v>45</v>
      </c>
      <c r="F143" s="41">
        <f t="shared" si="91"/>
        <v>0</v>
      </c>
      <c r="G143" s="46">
        <f t="shared" si="90"/>
        <v>0</v>
      </c>
      <c r="H143" s="16">
        <f t="shared" si="92"/>
        <v>0</v>
      </c>
    </row>
    <row r="144" spans="1:8" ht="16.5" thickBot="1" x14ac:dyDescent="0.3">
      <c r="A144" s="2"/>
      <c r="B144" s="13">
        <v>50</v>
      </c>
      <c r="C144" s="31">
        <v>471.68</v>
      </c>
      <c r="D144" s="37">
        <v>0.87</v>
      </c>
      <c r="E144" s="10">
        <v>50</v>
      </c>
      <c r="F144" s="41">
        <f t="shared" si="91"/>
        <v>0</v>
      </c>
      <c r="G144" s="46">
        <f t="shared" si="90"/>
        <v>0</v>
      </c>
      <c r="H144" s="16">
        <f t="shared" si="92"/>
        <v>0</v>
      </c>
    </row>
    <row r="145" spans="1:8" ht="15.75" x14ac:dyDescent="0.25">
      <c r="A145" s="1" t="s">
        <v>16</v>
      </c>
      <c r="B145" s="12">
        <v>0</v>
      </c>
      <c r="C145" s="30">
        <v>471.74</v>
      </c>
      <c r="D145" s="37">
        <v>0.87</v>
      </c>
      <c r="E145" s="38">
        <v>0</v>
      </c>
      <c r="F145" s="41">
        <f>+($C$145-C145)/$C$145</f>
        <v>0</v>
      </c>
      <c r="G145" s="46">
        <f t="shared" si="90"/>
        <v>0</v>
      </c>
      <c r="H145" s="16">
        <f>+$C$145-C145</f>
        <v>0</v>
      </c>
    </row>
    <row r="146" spans="1:8" ht="15.75" x14ac:dyDescent="0.25">
      <c r="A146" s="2"/>
      <c r="B146" s="13">
        <v>5</v>
      </c>
      <c r="C146" s="31">
        <v>471.74</v>
      </c>
      <c r="D146" s="37">
        <v>0.87</v>
      </c>
      <c r="E146" s="10">
        <v>5</v>
      </c>
      <c r="F146" s="41">
        <f t="shared" ref="F146:F155" si="93">+($C$145-C146)/$C$145</f>
        <v>0</v>
      </c>
      <c r="G146" s="46">
        <f t="shared" si="90"/>
        <v>0</v>
      </c>
      <c r="H146" s="16">
        <f t="shared" ref="H146:H155" si="94">+$C$145-C146</f>
        <v>0</v>
      </c>
    </row>
    <row r="147" spans="1:8" ht="15.75" x14ac:dyDescent="0.25">
      <c r="A147" s="2"/>
      <c r="B147" s="13">
        <v>10</v>
      </c>
      <c r="C147" s="31">
        <v>471.74</v>
      </c>
      <c r="D147" s="37">
        <v>0.87</v>
      </c>
      <c r="E147" s="10">
        <v>10</v>
      </c>
      <c r="F147" s="41">
        <f t="shared" si="93"/>
        <v>0</v>
      </c>
      <c r="G147" s="46">
        <f t="shared" si="90"/>
        <v>0</v>
      </c>
      <c r="H147" s="16">
        <f t="shared" si="94"/>
        <v>0</v>
      </c>
    </row>
    <row r="148" spans="1:8" ht="15.75" x14ac:dyDescent="0.25">
      <c r="A148" s="2"/>
      <c r="B148" s="13">
        <v>15</v>
      </c>
      <c r="C148" s="31">
        <v>471.74</v>
      </c>
      <c r="D148" s="37">
        <v>0.87</v>
      </c>
      <c r="E148" s="10">
        <v>15</v>
      </c>
      <c r="F148" s="41">
        <f t="shared" si="93"/>
        <v>0</v>
      </c>
      <c r="G148" s="46">
        <f t="shared" si="90"/>
        <v>0</v>
      </c>
      <c r="H148" s="16">
        <f t="shared" si="94"/>
        <v>0</v>
      </c>
    </row>
    <row r="149" spans="1:8" ht="15.75" x14ac:dyDescent="0.25">
      <c r="A149" s="2"/>
      <c r="B149" s="13">
        <v>20</v>
      </c>
      <c r="C149" s="31">
        <v>471.74</v>
      </c>
      <c r="D149" s="37">
        <v>0.87</v>
      </c>
      <c r="E149" s="10">
        <v>20</v>
      </c>
      <c r="F149" s="41">
        <f t="shared" si="93"/>
        <v>0</v>
      </c>
      <c r="G149" s="46">
        <f t="shared" si="90"/>
        <v>0</v>
      </c>
      <c r="H149" s="16">
        <f t="shared" si="94"/>
        <v>0</v>
      </c>
    </row>
    <row r="150" spans="1:8" ht="15.75" x14ac:dyDescent="0.25">
      <c r="A150" s="2"/>
      <c r="B150" s="13">
        <v>25</v>
      </c>
      <c r="C150" s="31">
        <v>471.74</v>
      </c>
      <c r="D150" s="37">
        <v>0.87</v>
      </c>
      <c r="E150" s="10">
        <v>25</v>
      </c>
      <c r="F150" s="41">
        <f t="shared" si="93"/>
        <v>0</v>
      </c>
      <c r="G150" s="46">
        <f t="shared" si="90"/>
        <v>0</v>
      </c>
      <c r="H150" s="16">
        <f t="shared" si="94"/>
        <v>0</v>
      </c>
    </row>
    <row r="151" spans="1:8" ht="15.75" x14ac:dyDescent="0.25">
      <c r="A151" s="2"/>
      <c r="B151" s="13">
        <v>30</v>
      </c>
      <c r="C151" s="31">
        <v>471.74</v>
      </c>
      <c r="D151" s="37">
        <v>0.87</v>
      </c>
      <c r="E151" s="10">
        <v>30</v>
      </c>
      <c r="F151" s="41">
        <f t="shared" si="93"/>
        <v>0</v>
      </c>
      <c r="G151" s="46">
        <f t="shared" si="90"/>
        <v>0</v>
      </c>
      <c r="H151" s="16">
        <f t="shared" si="94"/>
        <v>0</v>
      </c>
    </row>
    <row r="152" spans="1:8" ht="15.75" x14ac:dyDescent="0.25">
      <c r="A152" s="2"/>
      <c r="B152" s="13">
        <v>35</v>
      </c>
      <c r="C152" s="31">
        <v>471.74</v>
      </c>
      <c r="D152" s="37">
        <v>0.87</v>
      </c>
      <c r="E152" s="10">
        <v>35</v>
      </c>
      <c r="F152" s="41">
        <f t="shared" si="93"/>
        <v>0</v>
      </c>
      <c r="G152" s="46">
        <f t="shared" si="90"/>
        <v>0</v>
      </c>
      <c r="H152" s="16">
        <f t="shared" si="94"/>
        <v>0</v>
      </c>
    </row>
    <row r="153" spans="1:8" ht="15.75" x14ac:dyDescent="0.25">
      <c r="A153" s="2"/>
      <c r="B153" s="13">
        <v>40</v>
      </c>
      <c r="C153" s="31">
        <v>471.74</v>
      </c>
      <c r="D153" s="37">
        <v>0.87</v>
      </c>
      <c r="E153" s="10">
        <v>40</v>
      </c>
      <c r="F153" s="41">
        <f t="shared" si="93"/>
        <v>0</v>
      </c>
      <c r="G153" s="46">
        <f t="shared" si="90"/>
        <v>0</v>
      </c>
      <c r="H153" s="16">
        <f t="shared" si="94"/>
        <v>0</v>
      </c>
    </row>
    <row r="154" spans="1:8" ht="15.75" x14ac:dyDescent="0.25">
      <c r="A154" s="2"/>
      <c r="B154" s="13">
        <v>45</v>
      </c>
      <c r="C154" s="31">
        <v>471.74</v>
      </c>
      <c r="D154" s="37">
        <v>0.87</v>
      </c>
      <c r="E154" s="10">
        <v>45</v>
      </c>
      <c r="F154" s="41">
        <f t="shared" si="93"/>
        <v>0</v>
      </c>
      <c r="G154" s="46">
        <f t="shared" si="90"/>
        <v>0</v>
      </c>
      <c r="H154" s="16">
        <f t="shared" si="94"/>
        <v>0</v>
      </c>
    </row>
    <row r="155" spans="1:8" ht="16.5" thickBot="1" x14ac:dyDescent="0.3">
      <c r="A155" s="2"/>
      <c r="B155" s="13">
        <v>50</v>
      </c>
      <c r="C155" s="31">
        <v>471.73</v>
      </c>
      <c r="D155" s="37">
        <v>0.87</v>
      </c>
      <c r="E155" s="10">
        <v>50</v>
      </c>
      <c r="F155" s="41">
        <f t="shared" si="93"/>
        <v>2.1198117607137204E-5</v>
      </c>
      <c r="G155" s="46">
        <f t="shared" si="90"/>
        <v>2.1198117607137204E-3</v>
      </c>
      <c r="H155" s="16">
        <f t="shared" si="94"/>
        <v>9.9999999999909051E-3</v>
      </c>
    </row>
    <row r="156" spans="1:8" ht="15.75" x14ac:dyDescent="0.25">
      <c r="A156" s="1" t="s">
        <v>17</v>
      </c>
      <c r="B156" s="12">
        <v>0</v>
      </c>
      <c r="C156" s="32">
        <v>468.68</v>
      </c>
      <c r="D156" s="37">
        <v>0.87</v>
      </c>
      <c r="E156" s="38">
        <v>0</v>
      </c>
      <c r="F156" s="41">
        <f>+($C$156-C156)/$C$156</f>
        <v>0</v>
      </c>
      <c r="G156" s="46">
        <f t="shared" si="90"/>
        <v>0</v>
      </c>
      <c r="H156" s="16">
        <f>+$C$156-C156</f>
        <v>0</v>
      </c>
    </row>
    <row r="157" spans="1:8" ht="15.75" x14ac:dyDescent="0.25">
      <c r="A157" s="2"/>
      <c r="B157" s="13">
        <v>5</v>
      </c>
      <c r="C157" s="33">
        <v>468.68</v>
      </c>
      <c r="D157" s="37">
        <v>0.87</v>
      </c>
      <c r="E157" s="10">
        <v>5</v>
      </c>
      <c r="F157" s="41">
        <f t="shared" ref="F157:F166" si="95">+($C$156-C157)/$C$156</f>
        <v>0</v>
      </c>
      <c r="G157" s="46">
        <f t="shared" si="90"/>
        <v>0</v>
      </c>
      <c r="H157" s="16">
        <f t="shared" ref="H157:H166" si="96">+$C$156-C157</f>
        <v>0</v>
      </c>
    </row>
    <row r="158" spans="1:8" ht="15.75" x14ac:dyDescent="0.25">
      <c r="A158" s="2"/>
      <c r="B158" s="13">
        <v>10</v>
      </c>
      <c r="C158" s="33">
        <v>468.68</v>
      </c>
      <c r="D158" s="37">
        <v>0.87</v>
      </c>
      <c r="E158" s="10">
        <v>10</v>
      </c>
      <c r="F158" s="41">
        <f t="shared" si="95"/>
        <v>0</v>
      </c>
      <c r="G158" s="46">
        <f t="shared" si="90"/>
        <v>0</v>
      </c>
      <c r="H158" s="16">
        <f t="shared" si="96"/>
        <v>0</v>
      </c>
    </row>
    <row r="159" spans="1:8" ht="15.75" x14ac:dyDescent="0.25">
      <c r="A159" s="2"/>
      <c r="B159" s="13">
        <v>15</v>
      </c>
      <c r="C159" s="33">
        <v>468.68</v>
      </c>
      <c r="D159" s="37">
        <v>0.87</v>
      </c>
      <c r="E159" s="10">
        <v>15</v>
      </c>
      <c r="F159" s="41">
        <f t="shared" si="95"/>
        <v>0</v>
      </c>
      <c r="G159" s="46">
        <f t="shared" si="90"/>
        <v>0</v>
      </c>
      <c r="H159" s="16">
        <f t="shared" si="96"/>
        <v>0</v>
      </c>
    </row>
    <row r="160" spans="1:8" ht="15.75" x14ac:dyDescent="0.25">
      <c r="A160" s="2"/>
      <c r="B160" s="13">
        <v>20</v>
      </c>
      <c r="C160" s="33">
        <v>468.68</v>
      </c>
      <c r="D160" s="37">
        <v>0.87</v>
      </c>
      <c r="E160" s="10">
        <v>20</v>
      </c>
      <c r="F160" s="41">
        <f t="shared" si="95"/>
        <v>0</v>
      </c>
      <c r="G160" s="46">
        <f t="shared" si="90"/>
        <v>0</v>
      </c>
      <c r="H160" s="16">
        <f t="shared" si="96"/>
        <v>0</v>
      </c>
    </row>
    <row r="161" spans="1:8" ht="15.75" x14ac:dyDescent="0.25">
      <c r="A161" s="2"/>
      <c r="B161" s="13">
        <v>25</v>
      </c>
      <c r="C161" s="33">
        <v>468.68</v>
      </c>
      <c r="D161" s="37">
        <v>0.87</v>
      </c>
      <c r="E161" s="10">
        <v>25</v>
      </c>
      <c r="F161" s="41">
        <f t="shared" si="95"/>
        <v>0</v>
      </c>
      <c r="G161" s="46">
        <f t="shared" si="90"/>
        <v>0</v>
      </c>
      <c r="H161" s="16">
        <f t="shared" si="96"/>
        <v>0</v>
      </c>
    </row>
    <row r="162" spans="1:8" ht="15.75" x14ac:dyDescent="0.25">
      <c r="A162" s="2"/>
      <c r="B162" s="13">
        <v>30</v>
      </c>
      <c r="C162" s="33">
        <v>468.67</v>
      </c>
      <c r="D162" s="37">
        <v>0.87</v>
      </c>
      <c r="E162" s="10">
        <v>30</v>
      </c>
      <c r="F162" s="41">
        <f t="shared" si="95"/>
        <v>2.1336519586905575E-5</v>
      </c>
      <c r="G162" s="46">
        <f t="shared" si="90"/>
        <v>2.1336519586905574E-3</v>
      </c>
      <c r="H162" s="16">
        <f t="shared" si="96"/>
        <v>9.9999999999909051E-3</v>
      </c>
    </row>
    <row r="163" spans="1:8" ht="15.75" x14ac:dyDescent="0.25">
      <c r="A163" s="2"/>
      <c r="B163" s="13">
        <v>35</v>
      </c>
      <c r="C163" s="33">
        <v>468.67</v>
      </c>
      <c r="D163" s="37">
        <v>0.87</v>
      </c>
      <c r="E163" s="10">
        <v>35</v>
      </c>
      <c r="F163" s="41">
        <f t="shared" si="95"/>
        <v>2.1336519586905575E-5</v>
      </c>
      <c r="G163" s="46">
        <f t="shared" si="90"/>
        <v>2.1336519586905574E-3</v>
      </c>
      <c r="H163" s="16">
        <f t="shared" si="96"/>
        <v>9.9999999999909051E-3</v>
      </c>
    </row>
    <row r="164" spans="1:8" ht="15.75" x14ac:dyDescent="0.25">
      <c r="A164" s="2"/>
      <c r="B164" s="13">
        <v>40</v>
      </c>
      <c r="C164" s="33">
        <v>468.67</v>
      </c>
      <c r="D164" s="37">
        <v>0.87</v>
      </c>
      <c r="E164" s="10">
        <v>40</v>
      </c>
      <c r="F164" s="41">
        <f t="shared" si="95"/>
        <v>2.1336519586905575E-5</v>
      </c>
      <c r="G164" s="46">
        <f t="shared" si="90"/>
        <v>2.1336519586905574E-3</v>
      </c>
      <c r="H164" s="16">
        <f t="shared" si="96"/>
        <v>9.9999999999909051E-3</v>
      </c>
    </row>
    <row r="165" spans="1:8" ht="15.75" x14ac:dyDescent="0.25">
      <c r="A165" s="2"/>
      <c r="B165" s="13">
        <v>45</v>
      </c>
      <c r="C165" s="33">
        <v>468.67</v>
      </c>
      <c r="D165" s="37">
        <v>0.87</v>
      </c>
      <c r="E165" s="10">
        <v>45</v>
      </c>
      <c r="F165" s="41">
        <f t="shared" si="95"/>
        <v>2.1336519586905575E-5</v>
      </c>
      <c r="G165" s="46">
        <f t="shared" si="90"/>
        <v>2.1336519586905574E-3</v>
      </c>
      <c r="H165" s="16">
        <f t="shared" si="96"/>
        <v>9.9999999999909051E-3</v>
      </c>
    </row>
    <row r="166" spans="1:8" ht="16.5" thickBot="1" x14ac:dyDescent="0.3">
      <c r="A166" s="5"/>
      <c r="B166" s="14">
        <v>50</v>
      </c>
      <c r="C166" s="34">
        <v>468.67</v>
      </c>
      <c r="D166" s="37">
        <v>0.87</v>
      </c>
      <c r="E166" s="10">
        <v>50</v>
      </c>
      <c r="F166" s="41">
        <f t="shared" si="95"/>
        <v>2.1336519586905575E-5</v>
      </c>
      <c r="G166" s="46">
        <f t="shared" si="90"/>
        <v>2.1336519586905574E-3</v>
      </c>
      <c r="H166" s="16">
        <f t="shared" si="96"/>
        <v>9.9999999999909051E-3</v>
      </c>
    </row>
    <row r="167" spans="1:8" ht="15.75" x14ac:dyDescent="0.25">
      <c r="A167" s="1" t="s">
        <v>18</v>
      </c>
      <c r="B167" s="12">
        <v>0</v>
      </c>
      <c r="C167" s="25">
        <v>470.86</v>
      </c>
      <c r="D167" s="37">
        <v>0.87</v>
      </c>
      <c r="E167" s="38">
        <v>0</v>
      </c>
      <c r="F167" s="41">
        <f>+($C$167-C167)/$C$167</f>
        <v>0</v>
      </c>
      <c r="G167" s="46">
        <f t="shared" si="90"/>
        <v>0</v>
      </c>
      <c r="H167" s="16">
        <f>+$C$167-C167</f>
        <v>0</v>
      </c>
    </row>
    <row r="168" spans="1:8" ht="15.75" x14ac:dyDescent="0.25">
      <c r="A168" s="2"/>
      <c r="B168" s="13">
        <v>5</v>
      </c>
      <c r="C168" s="26">
        <v>470.86</v>
      </c>
      <c r="D168" s="37">
        <v>0.87</v>
      </c>
      <c r="E168" s="10">
        <v>5</v>
      </c>
      <c r="F168" s="41">
        <f t="shared" ref="F168:F177" si="97">+($C$167-C168)/$C$167</f>
        <v>0</v>
      </c>
      <c r="G168" s="46">
        <f t="shared" si="90"/>
        <v>0</v>
      </c>
      <c r="H168" s="16">
        <f t="shared" ref="H168:H177" si="98">+$C$167-C168</f>
        <v>0</v>
      </c>
    </row>
    <row r="169" spans="1:8" ht="15.75" x14ac:dyDescent="0.25">
      <c r="A169" s="2"/>
      <c r="B169" s="13">
        <v>10</v>
      </c>
      <c r="C169" s="26">
        <v>470.86</v>
      </c>
      <c r="D169" s="37">
        <v>0.87</v>
      </c>
      <c r="E169" s="10">
        <v>10</v>
      </c>
      <c r="F169" s="41">
        <f t="shared" si="97"/>
        <v>0</v>
      </c>
      <c r="G169" s="46">
        <f t="shared" si="90"/>
        <v>0</v>
      </c>
      <c r="H169" s="16">
        <f t="shared" si="98"/>
        <v>0</v>
      </c>
    </row>
    <row r="170" spans="1:8" ht="15.75" x14ac:dyDescent="0.25">
      <c r="A170" s="2"/>
      <c r="B170" s="13">
        <v>15</v>
      </c>
      <c r="C170" s="26">
        <v>470.86</v>
      </c>
      <c r="D170" s="37">
        <v>0.87</v>
      </c>
      <c r="E170" s="10">
        <v>15</v>
      </c>
      <c r="F170" s="41">
        <f t="shared" si="97"/>
        <v>0</v>
      </c>
      <c r="G170" s="46">
        <f t="shared" si="90"/>
        <v>0</v>
      </c>
      <c r="H170" s="16">
        <f t="shared" si="98"/>
        <v>0</v>
      </c>
    </row>
    <row r="171" spans="1:8" ht="15.75" x14ac:dyDescent="0.25">
      <c r="A171" s="2"/>
      <c r="B171" s="13">
        <v>20</v>
      </c>
      <c r="C171" s="26">
        <v>470.86</v>
      </c>
      <c r="D171" s="37">
        <v>0.87</v>
      </c>
      <c r="E171" s="10">
        <v>20</v>
      </c>
      <c r="F171" s="41">
        <f t="shared" si="97"/>
        <v>0</v>
      </c>
      <c r="G171" s="46">
        <f t="shared" si="90"/>
        <v>0</v>
      </c>
      <c r="H171" s="16">
        <f t="shared" si="98"/>
        <v>0</v>
      </c>
    </row>
    <row r="172" spans="1:8" ht="15.75" x14ac:dyDescent="0.25">
      <c r="A172" s="2"/>
      <c r="B172" s="13">
        <v>25</v>
      </c>
      <c r="C172" s="26">
        <v>470.86</v>
      </c>
      <c r="D172" s="37">
        <v>0.87</v>
      </c>
      <c r="E172" s="10">
        <v>25</v>
      </c>
      <c r="F172" s="41">
        <f t="shared" si="97"/>
        <v>0</v>
      </c>
      <c r="G172" s="46">
        <f t="shared" si="90"/>
        <v>0</v>
      </c>
      <c r="H172" s="16">
        <f t="shared" si="98"/>
        <v>0</v>
      </c>
    </row>
    <row r="173" spans="1:8" ht="15.75" x14ac:dyDescent="0.25">
      <c r="A173" s="2"/>
      <c r="B173" s="13">
        <v>30</v>
      </c>
      <c r="C173" s="26">
        <v>470.86</v>
      </c>
      <c r="D173" s="37">
        <v>0.87</v>
      </c>
      <c r="E173" s="10">
        <v>30</v>
      </c>
      <c r="F173" s="41">
        <f t="shared" si="97"/>
        <v>0</v>
      </c>
      <c r="G173" s="46">
        <f t="shared" si="90"/>
        <v>0</v>
      </c>
      <c r="H173" s="16">
        <f t="shared" si="98"/>
        <v>0</v>
      </c>
    </row>
    <row r="174" spans="1:8" ht="15.75" x14ac:dyDescent="0.25">
      <c r="A174" s="2"/>
      <c r="B174" s="13">
        <v>35</v>
      </c>
      <c r="C174" s="26">
        <v>470.86</v>
      </c>
      <c r="D174" s="37">
        <v>0.87</v>
      </c>
      <c r="E174" s="10">
        <v>35</v>
      </c>
      <c r="F174" s="41">
        <f t="shared" si="97"/>
        <v>0</v>
      </c>
      <c r="G174" s="46">
        <f t="shared" si="90"/>
        <v>0</v>
      </c>
      <c r="H174" s="16">
        <f t="shared" si="98"/>
        <v>0</v>
      </c>
    </row>
    <row r="175" spans="1:8" ht="15.75" x14ac:dyDescent="0.25">
      <c r="A175" s="2"/>
      <c r="B175" s="13">
        <v>40</v>
      </c>
      <c r="C175" s="26">
        <v>470.86</v>
      </c>
      <c r="D175" s="37">
        <v>0.87</v>
      </c>
      <c r="E175" s="10">
        <v>40</v>
      </c>
      <c r="F175" s="41">
        <f t="shared" si="97"/>
        <v>0</v>
      </c>
      <c r="G175" s="46">
        <f t="shared" si="90"/>
        <v>0</v>
      </c>
      <c r="H175" s="16">
        <f t="shared" si="98"/>
        <v>0</v>
      </c>
    </row>
    <row r="176" spans="1:8" ht="15.75" x14ac:dyDescent="0.25">
      <c r="A176" s="2"/>
      <c r="B176" s="13">
        <v>45</v>
      </c>
      <c r="C176" s="26">
        <v>470.86</v>
      </c>
      <c r="D176" s="37">
        <v>0.87</v>
      </c>
      <c r="E176" s="10">
        <v>45</v>
      </c>
      <c r="F176" s="41">
        <f t="shared" si="97"/>
        <v>0</v>
      </c>
      <c r="G176" s="46">
        <f t="shared" si="90"/>
        <v>0</v>
      </c>
      <c r="H176" s="16">
        <f t="shared" si="98"/>
        <v>0</v>
      </c>
    </row>
    <row r="177" spans="1:8" ht="16.5" thickBot="1" x14ac:dyDescent="0.3">
      <c r="A177" s="2"/>
      <c r="B177" s="13">
        <v>50</v>
      </c>
      <c r="C177" s="26">
        <v>470.86</v>
      </c>
      <c r="D177" s="37">
        <v>0.87</v>
      </c>
      <c r="E177" s="10">
        <v>50</v>
      </c>
      <c r="F177" s="41">
        <f t="shared" si="97"/>
        <v>0</v>
      </c>
      <c r="G177" s="46">
        <f t="shared" si="90"/>
        <v>0</v>
      </c>
      <c r="H177" s="16">
        <f t="shared" si="98"/>
        <v>0</v>
      </c>
    </row>
    <row r="178" spans="1:8" ht="15.75" x14ac:dyDescent="0.25">
      <c r="A178" s="1" t="s">
        <v>19</v>
      </c>
      <c r="B178" s="12">
        <v>0</v>
      </c>
      <c r="C178" s="25">
        <v>471.03</v>
      </c>
      <c r="D178" s="37">
        <v>0.87</v>
      </c>
      <c r="E178" s="38">
        <v>0</v>
      </c>
      <c r="F178" s="41">
        <f>+($C$178-C178)/$C$178</f>
        <v>0</v>
      </c>
      <c r="G178" s="46">
        <f t="shared" si="90"/>
        <v>0</v>
      </c>
      <c r="H178" s="16">
        <f>+$C$178-C178</f>
        <v>0</v>
      </c>
    </row>
    <row r="179" spans="1:8" ht="15.75" x14ac:dyDescent="0.25">
      <c r="A179" s="2"/>
      <c r="B179" s="13">
        <v>5</v>
      </c>
      <c r="C179" s="26">
        <v>471.03</v>
      </c>
      <c r="D179" s="37">
        <v>0.87</v>
      </c>
      <c r="E179" s="10">
        <v>5</v>
      </c>
      <c r="F179" s="41">
        <f t="shared" ref="F179:F188" si="99">+($C$178-C179)/$C$178</f>
        <v>0</v>
      </c>
      <c r="G179" s="46">
        <f t="shared" si="90"/>
        <v>0</v>
      </c>
      <c r="H179" s="16">
        <f t="shared" ref="H179:H188" si="100">+$C$178-C179</f>
        <v>0</v>
      </c>
    </row>
    <row r="180" spans="1:8" ht="15.75" x14ac:dyDescent="0.25">
      <c r="A180" s="2"/>
      <c r="B180" s="13">
        <v>10</v>
      </c>
      <c r="C180" s="27">
        <v>471.03</v>
      </c>
      <c r="D180" s="37">
        <v>0.87</v>
      </c>
      <c r="E180" s="10">
        <v>10</v>
      </c>
      <c r="F180" s="41">
        <f t="shared" si="99"/>
        <v>0</v>
      </c>
      <c r="G180" s="46">
        <f t="shared" si="90"/>
        <v>0</v>
      </c>
      <c r="H180" s="16">
        <f t="shared" si="100"/>
        <v>0</v>
      </c>
    </row>
    <row r="181" spans="1:8" ht="15.75" x14ac:dyDescent="0.25">
      <c r="A181" s="2"/>
      <c r="B181" s="13">
        <v>15</v>
      </c>
      <c r="C181" s="27">
        <v>471.03</v>
      </c>
      <c r="D181" s="37">
        <v>0.87</v>
      </c>
      <c r="E181" s="10">
        <v>15</v>
      </c>
      <c r="F181" s="41">
        <f t="shared" si="99"/>
        <v>0</v>
      </c>
      <c r="G181" s="46">
        <f t="shared" si="90"/>
        <v>0</v>
      </c>
      <c r="H181" s="16">
        <f t="shared" si="100"/>
        <v>0</v>
      </c>
    </row>
    <row r="182" spans="1:8" ht="15.75" x14ac:dyDescent="0.25">
      <c r="A182" s="2"/>
      <c r="B182" s="13">
        <v>20</v>
      </c>
      <c r="C182" s="27">
        <v>471.03</v>
      </c>
      <c r="D182" s="37">
        <v>0.87</v>
      </c>
      <c r="E182" s="10">
        <v>20</v>
      </c>
      <c r="F182" s="41">
        <f t="shared" si="99"/>
        <v>0</v>
      </c>
      <c r="G182" s="46">
        <f t="shared" si="90"/>
        <v>0</v>
      </c>
      <c r="H182" s="16">
        <f t="shared" si="100"/>
        <v>0</v>
      </c>
    </row>
    <row r="183" spans="1:8" ht="15.75" x14ac:dyDescent="0.25">
      <c r="A183" s="2"/>
      <c r="B183" s="13">
        <v>25</v>
      </c>
      <c r="C183" s="27">
        <v>471.03</v>
      </c>
      <c r="D183" s="37">
        <v>0.87</v>
      </c>
      <c r="E183" s="10">
        <v>25</v>
      </c>
      <c r="F183" s="41">
        <f t="shared" si="99"/>
        <v>0</v>
      </c>
      <c r="G183" s="46">
        <f t="shared" si="90"/>
        <v>0</v>
      </c>
      <c r="H183" s="16">
        <f t="shared" si="100"/>
        <v>0</v>
      </c>
    </row>
    <row r="184" spans="1:8" ht="15.75" x14ac:dyDescent="0.25">
      <c r="A184" s="2"/>
      <c r="B184" s="13">
        <v>30</v>
      </c>
      <c r="C184" s="27">
        <v>471.03</v>
      </c>
      <c r="D184" s="37">
        <v>0.87</v>
      </c>
      <c r="E184" s="10">
        <v>30</v>
      </c>
      <c r="F184" s="41">
        <f t="shared" si="99"/>
        <v>0</v>
      </c>
      <c r="G184" s="46">
        <f t="shared" si="90"/>
        <v>0</v>
      </c>
      <c r="H184" s="16">
        <f t="shared" si="100"/>
        <v>0</v>
      </c>
    </row>
    <row r="185" spans="1:8" ht="15.75" x14ac:dyDescent="0.25">
      <c r="A185" s="2"/>
      <c r="B185" s="13">
        <v>35</v>
      </c>
      <c r="C185" s="27">
        <v>471.03</v>
      </c>
      <c r="D185" s="37">
        <v>0.87</v>
      </c>
      <c r="E185" s="10">
        <v>35</v>
      </c>
      <c r="F185" s="41">
        <f t="shared" si="99"/>
        <v>0</v>
      </c>
      <c r="G185" s="46">
        <f t="shared" si="90"/>
        <v>0</v>
      </c>
      <c r="H185" s="16">
        <f t="shared" si="100"/>
        <v>0</v>
      </c>
    </row>
    <row r="186" spans="1:8" ht="15.75" x14ac:dyDescent="0.25">
      <c r="A186" s="2"/>
      <c r="B186" s="13">
        <v>40</v>
      </c>
      <c r="C186" s="27">
        <v>471.03</v>
      </c>
      <c r="D186" s="37">
        <v>0.87</v>
      </c>
      <c r="E186" s="10">
        <v>40</v>
      </c>
      <c r="F186" s="41">
        <f t="shared" si="99"/>
        <v>0</v>
      </c>
      <c r="G186" s="46">
        <f t="shared" si="90"/>
        <v>0</v>
      </c>
      <c r="H186" s="16">
        <f t="shared" si="100"/>
        <v>0</v>
      </c>
    </row>
    <row r="187" spans="1:8" ht="15.75" x14ac:dyDescent="0.25">
      <c r="A187" s="2"/>
      <c r="B187" s="13">
        <v>45</v>
      </c>
      <c r="C187" s="27">
        <v>471.02</v>
      </c>
      <c r="D187" s="37">
        <v>0.87</v>
      </c>
      <c r="E187" s="10">
        <v>45</v>
      </c>
      <c r="F187" s="41">
        <f t="shared" si="99"/>
        <v>2.1230070271513291E-5</v>
      </c>
      <c r="G187" s="46">
        <f t="shared" si="90"/>
        <v>2.123007027151329E-3</v>
      </c>
      <c r="H187" s="16">
        <f t="shared" si="100"/>
        <v>9.9999999999909051E-3</v>
      </c>
    </row>
    <row r="188" spans="1:8" ht="16.5" thickBot="1" x14ac:dyDescent="0.3">
      <c r="A188" s="2"/>
      <c r="B188" s="13">
        <v>50</v>
      </c>
      <c r="C188" s="27">
        <v>471.01</v>
      </c>
      <c r="D188" s="37">
        <v>0.87</v>
      </c>
      <c r="E188" s="10">
        <v>50</v>
      </c>
      <c r="F188" s="41">
        <f t="shared" si="99"/>
        <v>4.2460140543026581E-5</v>
      </c>
      <c r="G188" s="46">
        <f t="shared" si="90"/>
        <v>4.2460140543026581E-3</v>
      </c>
      <c r="H188" s="16">
        <f t="shared" si="100"/>
        <v>1.999999999998181E-2</v>
      </c>
    </row>
    <row r="189" spans="1:8" ht="15.75" x14ac:dyDescent="0.25">
      <c r="A189" s="3" t="s">
        <v>20</v>
      </c>
      <c r="B189" s="12">
        <v>0</v>
      </c>
      <c r="C189" s="28">
        <v>471.61</v>
      </c>
      <c r="D189" s="37">
        <v>0.87</v>
      </c>
      <c r="E189" s="38">
        <v>0</v>
      </c>
      <c r="F189" s="41">
        <f>+($C$189-C189)/$C$189</f>
        <v>0</v>
      </c>
      <c r="G189" s="46">
        <f t="shared" si="90"/>
        <v>0</v>
      </c>
      <c r="H189" s="16">
        <f>+$C$189-C189</f>
        <v>0</v>
      </c>
    </row>
    <row r="190" spans="1:8" ht="15.75" x14ac:dyDescent="0.25">
      <c r="A190" s="4"/>
      <c r="B190" s="13">
        <v>5</v>
      </c>
      <c r="C190" s="27">
        <v>471.61</v>
      </c>
      <c r="D190" s="37">
        <v>0.87</v>
      </c>
      <c r="E190" s="10">
        <v>5</v>
      </c>
      <c r="F190" s="41">
        <f t="shared" ref="F190:F199" si="101">+($C$189-C190)/$C$189</f>
        <v>0</v>
      </c>
      <c r="G190" s="46">
        <f t="shared" si="90"/>
        <v>0</v>
      </c>
      <c r="H190" s="16">
        <f t="shared" ref="H190:H199" si="102">+$C$189-C190</f>
        <v>0</v>
      </c>
    </row>
    <row r="191" spans="1:8" ht="15.75" x14ac:dyDescent="0.25">
      <c r="A191" s="4"/>
      <c r="B191" s="13">
        <v>10</v>
      </c>
      <c r="C191" s="27">
        <v>471.61</v>
      </c>
      <c r="D191" s="37">
        <v>0.87</v>
      </c>
      <c r="E191" s="10">
        <v>10</v>
      </c>
      <c r="F191" s="41">
        <f t="shared" si="101"/>
        <v>0</v>
      </c>
      <c r="G191" s="46">
        <f t="shared" si="90"/>
        <v>0</v>
      </c>
      <c r="H191" s="16">
        <f t="shared" si="102"/>
        <v>0</v>
      </c>
    </row>
    <row r="192" spans="1:8" ht="15.75" x14ac:dyDescent="0.25">
      <c r="A192" s="4"/>
      <c r="B192" s="13">
        <v>15</v>
      </c>
      <c r="C192" s="27">
        <v>471.61</v>
      </c>
      <c r="D192" s="37">
        <v>0.87</v>
      </c>
      <c r="E192" s="10">
        <v>15</v>
      </c>
      <c r="F192" s="41">
        <f t="shared" si="101"/>
        <v>0</v>
      </c>
      <c r="G192" s="46">
        <f t="shared" si="90"/>
        <v>0</v>
      </c>
      <c r="H192" s="16">
        <f t="shared" si="102"/>
        <v>0</v>
      </c>
    </row>
    <row r="193" spans="1:8" ht="15.75" x14ac:dyDescent="0.25">
      <c r="A193" s="4"/>
      <c r="B193" s="13">
        <v>20</v>
      </c>
      <c r="C193" s="27">
        <v>471.61</v>
      </c>
      <c r="D193" s="37">
        <v>0.87</v>
      </c>
      <c r="E193" s="10">
        <v>20</v>
      </c>
      <c r="F193" s="41">
        <f t="shared" si="101"/>
        <v>0</v>
      </c>
      <c r="G193" s="46">
        <f t="shared" si="90"/>
        <v>0</v>
      </c>
      <c r="H193" s="16">
        <f t="shared" si="102"/>
        <v>0</v>
      </c>
    </row>
    <row r="194" spans="1:8" ht="15.75" x14ac:dyDescent="0.25">
      <c r="A194" s="4"/>
      <c r="B194" s="13">
        <v>25</v>
      </c>
      <c r="C194" s="27">
        <v>471.61</v>
      </c>
      <c r="D194" s="37">
        <v>0.87</v>
      </c>
      <c r="E194" s="10">
        <v>25</v>
      </c>
      <c r="F194" s="41">
        <f t="shared" si="101"/>
        <v>0</v>
      </c>
      <c r="G194" s="46">
        <f t="shared" si="90"/>
        <v>0</v>
      </c>
      <c r="H194" s="16">
        <f t="shared" si="102"/>
        <v>0</v>
      </c>
    </row>
    <row r="195" spans="1:8" ht="15.75" x14ac:dyDescent="0.25">
      <c r="A195" s="4"/>
      <c r="B195" s="13">
        <v>30</v>
      </c>
      <c r="C195" s="27">
        <v>471.61</v>
      </c>
      <c r="D195" s="37">
        <v>0.87</v>
      </c>
      <c r="E195" s="10">
        <v>30</v>
      </c>
      <c r="F195" s="41">
        <f t="shared" si="101"/>
        <v>0</v>
      </c>
      <c r="G195" s="46">
        <f t="shared" si="90"/>
        <v>0</v>
      </c>
      <c r="H195" s="16">
        <f t="shared" si="102"/>
        <v>0</v>
      </c>
    </row>
    <row r="196" spans="1:8" ht="15.75" x14ac:dyDescent="0.25">
      <c r="A196" s="4"/>
      <c r="B196" s="13">
        <v>35</v>
      </c>
      <c r="C196" s="27">
        <v>471.61</v>
      </c>
      <c r="D196" s="37">
        <v>0.87</v>
      </c>
      <c r="E196" s="10">
        <v>35</v>
      </c>
      <c r="F196" s="41">
        <f t="shared" si="101"/>
        <v>0</v>
      </c>
      <c r="G196" s="46">
        <f t="shared" ref="G196:G259" si="103">+F196*100</f>
        <v>0</v>
      </c>
      <c r="H196" s="16">
        <f t="shared" si="102"/>
        <v>0</v>
      </c>
    </row>
    <row r="197" spans="1:8" ht="15.75" x14ac:dyDescent="0.25">
      <c r="A197" s="4"/>
      <c r="B197" s="13">
        <v>40</v>
      </c>
      <c r="C197" s="27">
        <v>471.61</v>
      </c>
      <c r="D197" s="37">
        <v>0.87</v>
      </c>
      <c r="E197" s="10">
        <v>40</v>
      </c>
      <c r="F197" s="41">
        <f t="shared" si="101"/>
        <v>0</v>
      </c>
      <c r="G197" s="46">
        <f t="shared" si="103"/>
        <v>0</v>
      </c>
      <c r="H197" s="16">
        <f t="shared" si="102"/>
        <v>0</v>
      </c>
    </row>
    <row r="198" spans="1:8" ht="15.75" x14ac:dyDescent="0.25">
      <c r="A198" s="4"/>
      <c r="B198" s="13">
        <v>45</v>
      </c>
      <c r="C198" s="27">
        <v>471.61</v>
      </c>
      <c r="D198" s="37">
        <v>0.87</v>
      </c>
      <c r="E198" s="10">
        <v>45</v>
      </c>
      <c r="F198" s="41">
        <f t="shared" si="101"/>
        <v>0</v>
      </c>
      <c r="G198" s="46">
        <f t="shared" si="103"/>
        <v>0</v>
      </c>
      <c r="H198" s="16">
        <f t="shared" si="102"/>
        <v>0</v>
      </c>
    </row>
    <row r="199" spans="1:8" ht="16.5" thickBot="1" x14ac:dyDescent="0.3">
      <c r="A199" s="6"/>
      <c r="B199" s="14">
        <v>50</v>
      </c>
      <c r="C199" s="29">
        <v>471.61</v>
      </c>
      <c r="D199" s="37">
        <v>0.87</v>
      </c>
      <c r="E199" s="10">
        <v>50</v>
      </c>
      <c r="F199" s="41">
        <f t="shared" si="101"/>
        <v>0</v>
      </c>
      <c r="G199" s="46">
        <f t="shared" si="103"/>
        <v>0</v>
      </c>
      <c r="H199" s="16">
        <f t="shared" si="102"/>
        <v>0</v>
      </c>
    </row>
    <row r="200" spans="1:8" ht="15.75" x14ac:dyDescent="0.25">
      <c r="A200" s="66" t="s">
        <v>21</v>
      </c>
      <c r="B200" s="12">
        <v>0</v>
      </c>
      <c r="C200" s="30">
        <v>520.78</v>
      </c>
      <c r="D200" s="37">
        <v>0.87</v>
      </c>
      <c r="E200" s="38">
        <v>0</v>
      </c>
      <c r="F200" s="41">
        <f>+($C$200-C200)/$C$200</f>
        <v>0</v>
      </c>
      <c r="G200" s="46">
        <f t="shared" si="103"/>
        <v>0</v>
      </c>
      <c r="H200" s="16">
        <f>+$C$200-C200</f>
        <v>0</v>
      </c>
    </row>
    <row r="201" spans="1:8" ht="15.75" x14ac:dyDescent="0.25">
      <c r="A201" s="67"/>
      <c r="B201" s="13">
        <v>5</v>
      </c>
      <c r="C201" s="31">
        <v>520.78</v>
      </c>
      <c r="D201" s="37">
        <v>0.87</v>
      </c>
      <c r="E201" s="10">
        <v>5</v>
      </c>
      <c r="F201" s="41">
        <f t="shared" ref="F201:F210" si="104">+($C$200-C201)/$C$200</f>
        <v>0</v>
      </c>
      <c r="G201" s="46">
        <f t="shared" si="103"/>
        <v>0</v>
      </c>
      <c r="H201" s="16">
        <f t="shared" ref="H201:H210" si="105">+$C$200-C201</f>
        <v>0</v>
      </c>
    </row>
    <row r="202" spans="1:8" ht="15.75" x14ac:dyDescent="0.25">
      <c r="A202" s="67"/>
      <c r="B202" s="13">
        <v>10</v>
      </c>
      <c r="C202" s="31">
        <v>520.78</v>
      </c>
      <c r="D202" s="37">
        <v>0.87</v>
      </c>
      <c r="E202" s="10">
        <v>10</v>
      </c>
      <c r="F202" s="41">
        <f t="shared" si="104"/>
        <v>0</v>
      </c>
      <c r="G202" s="46">
        <f t="shared" si="103"/>
        <v>0</v>
      </c>
      <c r="H202" s="16">
        <f t="shared" si="105"/>
        <v>0</v>
      </c>
    </row>
    <row r="203" spans="1:8" ht="15.75" x14ac:dyDescent="0.25">
      <c r="A203" s="67"/>
      <c r="B203" s="13">
        <v>15</v>
      </c>
      <c r="C203" s="31">
        <v>520.78</v>
      </c>
      <c r="D203" s="37">
        <v>0.87</v>
      </c>
      <c r="E203" s="10">
        <v>15</v>
      </c>
      <c r="F203" s="41">
        <f t="shared" si="104"/>
        <v>0</v>
      </c>
      <c r="G203" s="46">
        <f t="shared" si="103"/>
        <v>0</v>
      </c>
      <c r="H203" s="16">
        <f t="shared" si="105"/>
        <v>0</v>
      </c>
    </row>
    <row r="204" spans="1:8" ht="15.75" x14ac:dyDescent="0.25">
      <c r="A204" s="67"/>
      <c r="B204" s="13">
        <v>20</v>
      </c>
      <c r="C204" s="31">
        <v>520.78</v>
      </c>
      <c r="D204" s="37">
        <v>0.87</v>
      </c>
      <c r="E204" s="10">
        <v>20</v>
      </c>
      <c r="F204" s="41">
        <f t="shared" si="104"/>
        <v>0</v>
      </c>
      <c r="G204" s="46">
        <f t="shared" si="103"/>
        <v>0</v>
      </c>
      <c r="H204" s="16">
        <f t="shared" si="105"/>
        <v>0</v>
      </c>
    </row>
    <row r="205" spans="1:8" ht="15.75" x14ac:dyDescent="0.25">
      <c r="A205" s="67"/>
      <c r="B205" s="13">
        <v>25</v>
      </c>
      <c r="C205" s="31">
        <v>520.78</v>
      </c>
      <c r="D205" s="37">
        <v>0.87</v>
      </c>
      <c r="E205" s="10">
        <v>25</v>
      </c>
      <c r="F205" s="41">
        <f t="shared" si="104"/>
        <v>0</v>
      </c>
      <c r="G205" s="46">
        <f t="shared" si="103"/>
        <v>0</v>
      </c>
      <c r="H205" s="16">
        <f t="shared" si="105"/>
        <v>0</v>
      </c>
    </row>
    <row r="206" spans="1:8" ht="15.75" x14ac:dyDescent="0.25">
      <c r="A206" s="67"/>
      <c r="B206" s="13">
        <v>30</v>
      </c>
      <c r="C206" s="31">
        <v>520.78</v>
      </c>
      <c r="D206" s="37">
        <v>0.87</v>
      </c>
      <c r="E206" s="10">
        <v>30</v>
      </c>
      <c r="F206" s="41">
        <f t="shared" si="104"/>
        <v>0</v>
      </c>
      <c r="G206" s="46">
        <f t="shared" si="103"/>
        <v>0</v>
      </c>
      <c r="H206" s="16">
        <f t="shared" si="105"/>
        <v>0</v>
      </c>
    </row>
    <row r="207" spans="1:8" ht="15.75" x14ac:dyDescent="0.25">
      <c r="A207" s="67"/>
      <c r="B207" s="13">
        <v>35</v>
      </c>
      <c r="C207" s="31">
        <v>520.78</v>
      </c>
      <c r="D207" s="37">
        <v>0.87</v>
      </c>
      <c r="E207" s="10">
        <v>35</v>
      </c>
      <c r="F207" s="41">
        <f t="shared" si="104"/>
        <v>0</v>
      </c>
      <c r="G207" s="46">
        <f t="shared" si="103"/>
        <v>0</v>
      </c>
      <c r="H207" s="16">
        <f t="shared" si="105"/>
        <v>0</v>
      </c>
    </row>
    <row r="208" spans="1:8" ht="15.75" x14ac:dyDescent="0.25">
      <c r="A208" s="67"/>
      <c r="B208" s="13">
        <v>40</v>
      </c>
      <c r="C208" s="31">
        <v>520.78</v>
      </c>
      <c r="D208" s="37">
        <v>0.87</v>
      </c>
      <c r="E208" s="10">
        <v>40</v>
      </c>
      <c r="F208" s="41">
        <f t="shared" si="104"/>
        <v>0</v>
      </c>
      <c r="G208" s="46">
        <f t="shared" si="103"/>
        <v>0</v>
      </c>
      <c r="H208" s="16">
        <f t="shared" si="105"/>
        <v>0</v>
      </c>
    </row>
    <row r="209" spans="1:8" ht="15.75" x14ac:dyDescent="0.25">
      <c r="A209" s="67"/>
      <c r="B209" s="13">
        <v>45</v>
      </c>
      <c r="C209" s="31">
        <v>520.78</v>
      </c>
      <c r="D209" s="37">
        <v>0.87</v>
      </c>
      <c r="E209" s="10">
        <v>45</v>
      </c>
      <c r="F209" s="41">
        <f t="shared" si="104"/>
        <v>0</v>
      </c>
      <c r="G209" s="46">
        <f t="shared" si="103"/>
        <v>0</v>
      </c>
      <c r="H209" s="16">
        <f t="shared" si="105"/>
        <v>0</v>
      </c>
    </row>
    <row r="210" spans="1:8" ht="16.5" thickBot="1" x14ac:dyDescent="0.3">
      <c r="A210" s="67"/>
      <c r="B210" s="13">
        <v>50</v>
      </c>
      <c r="C210" s="31">
        <v>520.78</v>
      </c>
      <c r="D210" s="37">
        <v>0.87</v>
      </c>
      <c r="E210" s="10">
        <v>50</v>
      </c>
      <c r="F210" s="41">
        <f t="shared" si="104"/>
        <v>0</v>
      </c>
      <c r="G210" s="46">
        <f t="shared" si="103"/>
        <v>0</v>
      </c>
      <c r="H210" s="16">
        <f t="shared" si="105"/>
        <v>0</v>
      </c>
    </row>
    <row r="211" spans="1:8" ht="15.75" x14ac:dyDescent="0.25">
      <c r="A211" s="66" t="s">
        <v>22</v>
      </c>
      <c r="B211" s="12">
        <v>0</v>
      </c>
      <c r="C211" s="30">
        <v>526.25</v>
      </c>
      <c r="D211" s="37">
        <v>0.87</v>
      </c>
      <c r="E211" s="38">
        <v>0</v>
      </c>
      <c r="F211" s="41">
        <f>+($C$211-C211)/$C$211</f>
        <v>0</v>
      </c>
      <c r="G211" s="46">
        <f t="shared" si="103"/>
        <v>0</v>
      </c>
      <c r="H211" s="16">
        <f>+$C$211-C211</f>
        <v>0</v>
      </c>
    </row>
    <row r="212" spans="1:8" ht="15.75" x14ac:dyDescent="0.25">
      <c r="A212" s="67"/>
      <c r="B212" s="13">
        <v>5</v>
      </c>
      <c r="C212" s="31">
        <v>526.25</v>
      </c>
      <c r="D212" s="37">
        <v>0.87</v>
      </c>
      <c r="E212" s="10">
        <v>5</v>
      </c>
      <c r="F212" s="41">
        <f t="shared" ref="F212:F221" si="106">+($C$211-C212)/$C$211</f>
        <v>0</v>
      </c>
      <c r="G212" s="46">
        <f t="shared" si="103"/>
        <v>0</v>
      </c>
      <c r="H212" s="16">
        <f t="shared" ref="H212:H221" si="107">+$C$211-C212</f>
        <v>0</v>
      </c>
    </row>
    <row r="213" spans="1:8" ht="15.75" x14ac:dyDescent="0.25">
      <c r="A213" s="67"/>
      <c r="B213" s="13">
        <v>10</v>
      </c>
      <c r="C213" s="31">
        <v>526.25</v>
      </c>
      <c r="D213" s="37">
        <v>0.87</v>
      </c>
      <c r="E213" s="10">
        <v>10</v>
      </c>
      <c r="F213" s="41">
        <f t="shared" si="106"/>
        <v>0</v>
      </c>
      <c r="G213" s="46">
        <f t="shared" si="103"/>
        <v>0</v>
      </c>
      <c r="H213" s="16">
        <f t="shared" si="107"/>
        <v>0</v>
      </c>
    </row>
    <row r="214" spans="1:8" ht="15.75" x14ac:dyDescent="0.25">
      <c r="A214" s="67"/>
      <c r="B214" s="13">
        <v>15</v>
      </c>
      <c r="C214" s="31">
        <v>526.25</v>
      </c>
      <c r="D214" s="37">
        <v>0.87</v>
      </c>
      <c r="E214" s="10">
        <v>15</v>
      </c>
      <c r="F214" s="41">
        <f t="shared" si="106"/>
        <v>0</v>
      </c>
      <c r="G214" s="46">
        <f t="shared" si="103"/>
        <v>0</v>
      </c>
      <c r="H214" s="16">
        <f t="shared" si="107"/>
        <v>0</v>
      </c>
    </row>
    <row r="215" spans="1:8" ht="15.75" x14ac:dyDescent="0.25">
      <c r="A215" s="67"/>
      <c r="B215" s="13">
        <v>20</v>
      </c>
      <c r="C215" s="31">
        <v>526.23</v>
      </c>
      <c r="D215" s="37">
        <v>0.87</v>
      </c>
      <c r="E215" s="10">
        <v>20</v>
      </c>
      <c r="F215" s="41">
        <f t="shared" si="106"/>
        <v>3.8004750593789661E-5</v>
      </c>
      <c r="G215" s="46">
        <f t="shared" si="103"/>
        <v>3.8004750593789664E-3</v>
      </c>
      <c r="H215" s="16">
        <f t="shared" si="107"/>
        <v>1.999999999998181E-2</v>
      </c>
    </row>
    <row r="216" spans="1:8" ht="15.75" x14ac:dyDescent="0.25">
      <c r="A216" s="67"/>
      <c r="B216" s="13">
        <v>25</v>
      </c>
      <c r="C216" s="31">
        <v>526.23</v>
      </c>
      <c r="D216" s="37">
        <v>0.87</v>
      </c>
      <c r="E216" s="10">
        <v>25</v>
      </c>
      <c r="F216" s="41">
        <f t="shared" si="106"/>
        <v>3.8004750593789661E-5</v>
      </c>
      <c r="G216" s="46">
        <f t="shared" si="103"/>
        <v>3.8004750593789664E-3</v>
      </c>
      <c r="H216" s="16">
        <f t="shared" si="107"/>
        <v>1.999999999998181E-2</v>
      </c>
    </row>
    <row r="217" spans="1:8" ht="15.75" x14ac:dyDescent="0.25">
      <c r="A217" s="67"/>
      <c r="B217" s="13">
        <v>30</v>
      </c>
      <c r="C217" s="31">
        <v>526.22</v>
      </c>
      <c r="D217" s="37">
        <v>0.87</v>
      </c>
      <c r="E217" s="10">
        <v>30</v>
      </c>
      <c r="F217" s="41">
        <f t="shared" si="106"/>
        <v>5.7007125890684492E-5</v>
      </c>
      <c r="G217" s="46">
        <f t="shared" si="103"/>
        <v>5.7007125890684495E-3</v>
      </c>
      <c r="H217" s="16">
        <f t="shared" si="107"/>
        <v>2.9999999999972715E-2</v>
      </c>
    </row>
    <row r="218" spans="1:8" ht="15.75" x14ac:dyDescent="0.25">
      <c r="A218" s="67"/>
      <c r="B218" s="13">
        <v>35</v>
      </c>
      <c r="C218" s="31">
        <v>526.20000000000005</v>
      </c>
      <c r="D218" s="37">
        <v>0.87</v>
      </c>
      <c r="E218" s="10">
        <v>35</v>
      </c>
      <c r="F218" s="41">
        <f t="shared" si="106"/>
        <v>9.5011876484474154E-5</v>
      </c>
      <c r="G218" s="46">
        <f t="shared" si="103"/>
        <v>9.501187648447415E-3</v>
      </c>
      <c r="H218" s="16">
        <f t="shared" si="107"/>
        <v>4.9999999999954525E-2</v>
      </c>
    </row>
    <row r="219" spans="1:8" ht="15.75" x14ac:dyDescent="0.25">
      <c r="A219" s="67"/>
      <c r="B219" s="13">
        <v>40</v>
      </c>
      <c r="C219" s="33">
        <v>526.19000000000005</v>
      </c>
      <c r="D219" s="37">
        <v>0.87</v>
      </c>
      <c r="E219" s="10">
        <v>40</v>
      </c>
      <c r="F219" s="41">
        <f t="shared" si="106"/>
        <v>1.1401425178136898E-4</v>
      </c>
      <c r="G219" s="46">
        <f t="shared" si="103"/>
        <v>1.1401425178136899E-2</v>
      </c>
      <c r="H219" s="16">
        <f t="shared" si="107"/>
        <v>5.999999999994543E-2</v>
      </c>
    </row>
    <row r="220" spans="1:8" ht="15.75" x14ac:dyDescent="0.25">
      <c r="A220" s="67"/>
      <c r="B220" s="13">
        <v>45</v>
      </c>
      <c r="C220" s="33">
        <v>526.17999999999995</v>
      </c>
      <c r="D220" s="37">
        <v>0.87</v>
      </c>
      <c r="E220" s="10">
        <v>45</v>
      </c>
      <c r="F220" s="41">
        <f t="shared" si="106"/>
        <v>1.3301662707847984E-4</v>
      </c>
      <c r="G220" s="46">
        <f t="shared" si="103"/>
        <v>1.3301662707847984E-2</v>
      </c>
      <c r="H220" s="16">
        <f t="shared" si="107"/>
        <v>7.0000000000050022E-2</v>
      </c>
    </row>
    <row r="221" spans="1:8" ht="16.5" thickBot="1" x14ac:dyDescent="0.3">
      <c r="A221" s="67"/>
      <c r="B221" s="13">
        <v>50</v>
      </c>
      <c r="C221" s="33">
        <v>526.16</v>
      </c>
      <c r="D221" s="37">
        <v>0.87</v>
      </c>
      <c r="E221" s="10">
        <v>50</v>
      </c>
      <c r="F221" s="41">
        <f t="shared" si="106"/>
        <v>1.710213776722695E-4</v>
      </c>
      <c r="G221" s="46">
        <f t="shared" si="103"/>
        <v>1.7102137767226952E-2</v>
      </c>
      <c r="H221" s="16">
        <f t="shared" si="107"/>
        <v>9.0000000000031832E-2</v>
      </c>
    </row>
    <row r="222" spans="1:8" ht="15.75" x14ac:dyDescent="0.25">
      <c r="A222" s="66" t="s">
        <v>23</v>
      </c>
      <c r="B222" s="12">
        <v>0</v>
      </c>
      <c r="C222" s="30">
        <v>510.68</v>
      </c>
      <c r="D222" s="37">
        <v>0.87</v>
      </c>
      <c r="E222" s="38">
        <v>0</v>
      </c>
      <c r="F222" s="41">
        <f>+($C$222-C222)/$C$222</f>
        <v>0</v>
      </c>
      <c r="G222" s="46">
        <f t="shared" si="103"/>
        <v>0</v>
      </c>
      <c r="H222" s="16">
        <f>+$C$222-C222</f>
        <v>0</v>
      </c>
    </row>
    <row r="223" spans="1:8" ht="15.75" x14ac:dyDescent="0.25">
      <c r="A223" s="67"/>
      <c r="B223" s="13">
        <v>5</v>
      </c>
      <c r="C223" s="31">
        <v>510.68</v>
      </c>
      <c r="D223" s="37">
        <v>0.87</v>
      </c>
      <c r="E223" s="10">
        <v>5</v>
      </c>
      <c r="F223" s="41">
        <f t="shared" ref="F223:F232" si="108">+($C$222-C223)/$C$222</f>
        <v>0</v>
      </c>
      <c r="G223" s="46">
        <f t="shared" si="103"/>
        <v>0</v>
      </c>
      <c r="H223" s="16">
        <f t="shared" ref="H223:H232" si="109">+$C$222-C223</f>
        <v>0</v>
      </c>
    </row>
    <row r="224" spans="1:8" ht="15.75" x14ac:dyDescent="0.25">
      <c r="A224" s="67"/>
      <c r="B224" s="13">
        <v>10</v>
      </c>
      <c r="C224" s="31">
        <v>510.68</v>
      </c>
      <c r="D224" s="37">
        <v>0.87</v>
      </c>
      <c r="E224" s="10">
        <v>10</v>
      </c>
      <c r="F224" s="41">
        <f t="shared" si="108"/>
        <v>0</v>
      </c>
      <c r="G224" s="46">
        <f t="shared" si="103"/>
        <v>0</v>
      </c>
      <c r="H224" s="16">
        <f t="shared" si="109"/>
        <v>0</v>
      </c>
    </row>
    <row r="225" spans="1:8" ht="15.75" x14ac:dyDescent="0.25">
      <c r="A225" s="67"/>
      <c r="B225" s="13">
        <v>15</v>
      </c>
      <c r="C225" s="31">
        <v>510.68</v>
      </c>
      <c r="D225" s="37">
        <v>0.87</v>
      </c>
      <c r="E225" s="10">
        <v>15</v>
      </c>
      <c r="F225" s="41">
        <f t="shared" si="108"/>
        <v>0</v>
      </c>
      <c r="G225" s="46">
        <f t="shared" si="103"/>
        <v>0</v>
      </c>
      <c r="H225" s="16">
        <f t="shared" si="109"/>
        <v>0</v>
      </c>
    </row>
    <row r="226" spans="1:8" ht="15.75" x14ac:dyDescent="0.25">
      <c r="A226" s="67"/>
      <c r="B226" s="13">
        <v>20</v>
      </c>
      <c r="C226" s="31">
        <v>510.68</v>
      </c>
      <c r="D226" s="37">
        <v>0.87</v>
      </c>
      <c r="E226" s="10">
        <v>20</v>
      </c>
      <c r="F226" s="41">
        <f t="shared" si="108"/>
        <v>0</v>
      </c>
      <c r="G226" s="46">
        <f t="shared" si="103"/>
        <v>0</v>
      </c>
      <c r="H226" s="16">
        <f t="shared" si="109"/>
        <v>0</v>
      </c>
    </row>
    <row r="227" spans="1:8" ht="15.75" x14ac:dyDescent="0.25">
      <c r="A227" s="67"/>
      <c r="B227" s="13">
        <v>25</v>
      </c>
      <c r="C227" s="31">
        <v>510.68</v>
      </c>
      <c r="D227" s="37">
        <v>0.87</v>
      </c>
      <c r="E227" s="10">
        <v>25</v>
      </c>
      <c r="F227" s="41">
        <f t="shared" si="108"/>
        <v>0</v>
      </c>
      <c r="G227" s="46">
        <f t="shared" si="103"/>
        <v>0</v>
      </c>
      <c r="H227" s="16">
        <f t="shared" si="109"/>
        <v>0</v>
      </c>
    </row>
    <row r="228" spans="1:8" ht="15.75" x14ac:dyDescent="0.25">
      <c r="A228" s="67"/>
      <c r="B228" s="13">
        <v>30</v>
      </c>
      <c r="C228" s="31">
        <v>510.68</v>
      </c>
      <c r="D228" s="37">
        <v>0.87</v>
      </c>
      <c r="E228" s="10">
        <v>30</v>
      </c>
      <c r="F228" s="41">
        <f t="shared" si="108"/>
        <v>0</v>
      </c>
      <c r="G228" s="46">
        <f t="shared" si="103"/>
        <v>0</v>
      </c>
      <c r="H228" s="16">
        <f t="shared" si="109"/>
        <v>0</v>
      </c>
    </row>
    <row r="229" spans="1:8" ht="15.75" x14ac:dyDescent="0.25">
      <c r="A229" s="67"/>
      <c r="B229" s="13">
        <v>35</v>
      </c>
      <c r="C229" s="31">
        <v>510.68</v>
      </c>
      <c r="D229" s="37">
        <v>0.87</v>
      </c>
      <c r="E229" s="10">
        <v>35</v>
      </c>
      <c r="F229" s="41">
        <f t="shared" si="108"/>
        <v>0</v>
      </c>
      <c r="G229" s="46">
        <f t="shared" si="103"/>
        <v>0</v>
      </c>
      <c r="H229" s="16">
        <f t="shared" si="109"/>
        <v>0</v>
      </c>
    </row>
    <row r="230" spans="1:8" ht="15.75" x14ac:dyDescent="0.25">
      <c r="A230" s="67"/>
      <c r="B230" s="13">
        <v>40</v>
      </c>
      <c r="C230" s="33">
        <v>510.68</v>
      </c>
      <c r="D230" s="37">
        <v>0.87</v>
      </c>
      <c r="E230" s="10">
        <v>40</v>
      </c>
      <c r="F230" s="41">
        <f t="shared" si="108"/>
        <v>0</v>
      </c>
      <c r="G230" s="46">
        <f t="shared" si="103"/>
        <v>0</v>
      </c>
      <c r="H230" s="16">
        <f t="shared" si="109"/>
        <v>0</v>
      </c>
    </row>
    <row r="231" spans="1:8" ht="15.75" x14ac:dyDescent="0.25">
      <c r="A231" s="67"/>
      <c r="B231" s="13">
        <v>45</v>
      </c>
      <c r="C231" s="33">
        <v>510.67</v>
      </c>
      <c r="D231" s="37">
        <v>0.87</v>
      </c>
      <c r="E231" s="10">
        <v>45</v>
      </c>
      <c r="F231" s="41">
        <f t="shared" si="108"/>
        <v>1.9581734158359256E-5</v>
      </c>
      <c r="G231" s="46">
        <f t="shared" si="103"/>
        <v>1.9581734158359257E-3</v>
      </c>
      <c r="H231" s="16">
        <f t="shared" si="109"/>
        <v>9.9999999999909051E-3</v>
      </c>
    </row>
    <row r="232" spans="1:8" ht="16.5" thickBot="1" x14ac:dyDescent="0.3">
      <c r="A232" s="68"/>
      <c r="B232" s="14">
        <v>50</v>
      </c>
      <c r="C232" s="34">
        <v>510.66</v>
      </c>
      <c r="D232" s="37">
        <v>0.87</v>
      </c>
      <c r="E232" s="10">
        <v>50</v>
      </c>
      <c r="F232" s="41">
        <f t="shared" si="108"/>
        <v>3.9163468316718512E-5</v>
      </c>
      <c r="G232" s="46">
        <f t="shared" si="103"/>
        <v>3.9163468316718514E-3</v>
      </c>
      <c r="H232" s="16">
        <f t="shared" si="109"/>
        <v>1.999999999998181E-2</v>
      </c>
    </row>
    <row r="233" spans="1:8" ht="15.75" x14ac:dyDescent="0.25">
      <c r="A233" s="66" t="s">
        <v>24</v>
      </c>
      <c r="B233" s="12">
        <v>0</v>
      </c>
      <c r="C233" s="25">
        <v>513.1</v>
      </c>
      <c r="D233" s="37">
        <v>0.87</v>
      </c>
      <c r="E233" s="38">
        <v>0</v>
      </c>
      <c r="F233" s="41">
        <f>+($C$233-C233)/$C$233</f>
        <v>0</v>
      </c>
      <c r="G233" s="46">
        <f t="shared" si="103"/>
        <v>0</v>
      </c>
      <c r="H233" s="16">
        <f>+$C$233-C233</f>
        <v>0</v>
      </c>
    </row>
    <row r="234" spans="1:8" ht="15.75" x14ac:dyDescent="0.25">
      <c r="A234" s="67"/>
      <c r="B234" s="13">
        <v>5</v>
      </c>
      <c r="C234" s="26">
        <v>513.1</v>
      </c>
      <c r="D234" s="37">
        <v>0.87</v>
      </c>
      <c r="E234" s="10">
        <v>5</v>
      </c>
      <c r="F234" s="41">
        <f t="shared" ref="F234:F243" si="110">+($C$233-C234)/$C$233</f>
        <v>0</v>
      </c>
      <c r="G234" s="46">
        <f t="shared" si="103"/>
        <v>0</v>
      </c>
      <c r="H234" s="16">
        <f t="shared" ref="H234:H243" si="111">+$C$233-C234</f>
        <v>0</v>
      </c>
    </row>
    <row r="235" spans="1:8" ht="15.75" x14ac:dyDescent="0.25">
      <c r="A235" s="67"/>
      <c r="B235" s="13">
        <v>10</v>
      </c>
      <c r="C235" s="26">
        <v>513.1</v>
      </c>
      <c r="D235" s="37">
        <v>0.87</v>
      </c>
      <c r="E235" s="10">
        <v>10</v>
      </c>
      <c r="F235" s="41">
        <f t="shared" si="110"/>
        <v>0</v>
      </c>
      <c r="G235" s="46">
        <f t="shared" si="103"/>
        <v>0</v>
      </c>
      <c r="H235" s="16">
        <f t="shared" si="111"/>
        <v>0</v>
      </c>
    </row>
    <row r="236" spans="1:8" ht="15.75" x14ac:dyDescent="0.25">
      <c r="A236" s="67"/>
      <c r="B236" s="13">
        <v>15</v>
      </c>
      <c r="C236" s="26">
        <v>513.1</v>
      </c>
      <c r="D236" s="37">
        <v>0.87</v>
      </c>
      <c r="E236" s="10">
        <v>15</v>
      </c>
      <c r="F236" s="41">
        <f t="shared" si="110"/>
        <v>0</v>
      </c>
      <c r="G236" s="46">
        <f t="shared" si="103"/>
        <v>0</v>
      </c>
      <c r="H236" s="16">
        <f t="shared" si="111"/>
        <v>0</v>
      </c>
    </row>
    <row r="237" spans="1:8" ht="15.75" x14ac:dyDescent="0.25">
      <c r="A237" s="67"/>
      <c r="B237" s="13">
        <v>20</v>
      </c>
      <c r="C237" s="26">
        <v>513.1</v>
      </c>
      <c r="D237" s="37">
        <v>0.87</v>
      </c>
      <c r="E237" s="10">
        <v>20</v>
      </c>
      <c r="F237" s="41">
        <f t="shared" si="110"/>
        <v>0</v>
      </c>
      <c r="G237" s="46">
        <f t="shared" si="103"/>
        <v>0</v>
      </c>
      <c r="H237" s="16">
        <f t="shared" si="111"/>
        <v>0</v>
      </c>
    </row>
    <row r="238" spans="1:8" ht="15.75" x14ac:dyDescent="0.25">
      <c r="A238" s="67"/>
      <c r="B238" s="13">
        <v>25</v>
      </c>
      <c r="C238" s="26">
        <v>513.1</v>
      </c>
      <c r="D238" s="37">
        <v>0.87</v>
      </c>
      <c r="E238" s="10">
        <v>25</v>
      </c>
      <c r="F238" s="41">
        <f t="shared" si="110"/>
        <v>0</v>
      </c>
      <c r="G238" s="46">
        <f t="shared" si="103"/>
        <v>0</v>
      </c>
      <c r="H238" s="16">
        <f t="shared" si="111"/>
        <v>0</v>
      </c>
    </row>
    <row r="239" spans="1:8" ht="15.75" x14ac:dyDescent="0.25">
      <c r="A239" s="67"/>
      <c r="B239" s="13">
        <v>30</v>
      </c>
      <c r="C239" s="26">
        <v>513.1</v>
      </c>
      <c r="D239" s="37">
        <v>0.87</v>
      </c>
      <c r="E239" s="10">
        <v>30</v>
      </c>
      <c r="F239" s="41">
        <f t="shared" si="110"/>
        <v>0</v>
      </c>
      <c r="G239" s="46">
        <f t="shared" si="103"/>
        <v>0</v>
      </c>
      <c r="H239" s="16">
        <f t="shared" si="111"/>
        <v>0</v>
      </c>
    </row>
    <row r="240" spans="1:8" ht="15.75" x14ac:dyDescent="0.25">
      <c r="A240" s="67"/>
      <c r="B240" s="13">
        <v>35</v>
      </c>
      <c r="C240" s="26">
        <v>513.1</v>
      </c>
      <c r="D240" s="37">
        <v>0.87</v>
      </c>
      <c r="E240" s="10">
        <v>35</v>
      </c>
      <c r="F240" s="41">
        <f t="shared" si="110"/>
        <v>0</v>
      </c>
      <c r="G240" s="46">
        <f t="shared" si="103"/>
        <v>0</v>
      </c>
      <c r="H240" s="16">
        <f t="shared" si="111"/>
        <v>0</v>
      </c>
    </row>
    <row r="241" spans="1:8" ht="15.75" x14ac:dyDescent="0.25">
      <c r="A241" s="67"/>
      <c r="B241" s="13">
        <v>40</v>
      </c>
      <c r="C241" s="26">
        <v>513.1</v>
      </c>
      <c r="D241" s="37">
        <v>0.87</v>
      </c>
      <c r="E241" s="10">
        <v>40</v>
      </c>
      <c r="F241" s="41">
        <f t="shared" si="110"/>
        <v>0</v>
      </c>
      <c r="G241" s="46">
        <f t="shared" si="103"/>
        <v>0</v>
      </c>
      <c r="H241" s="16">
        <f t="shared" si="111"/>
        <v>0</v>
      </c>
    </row>
    <row r="242" spans="1:8" ht="15.75" x14ac:dyDescent="0.25">
      <c r="A242" s="67"/>
      <c r="B242" s="13">
        <v>45</v>
      </c>
      <c r="C242" s="26">
        <v>513.1</v>
      </c>
      <c r="D242" s="37">
        <v>0.87</v>
      </c>
      <c r="E242" s="10">
        <v>45</v>
      </c>
      <c r="F242" s="41">
        <f t="shared" si="110"/>
        <v>0</v>
      </c>
      <c r="G242" s="46">
        <f t="shared" si="103"/>
        <v>0</v>
      </c>
      <c r="H242" s="16">
        <f t="shared" si="111"/>
        <v>0</v>
      </c>
    </row>
    <row r="243" spans="1:8" ht="16.5" thickBot="1" x14ac:dyDescent="0.3">
      <c r="A243" s="68"/>
      <c r="B243" s="13">
        <v>50</v>
      </c>
      <c r="C243" s="35">
        <v>513.09</v>
      </c>
      <c r="D243" s="37">
        <v>0.87</v>
      </c>
      <c r="E243" s="10">
        <v>50</v>
      </c>
      <c r="F243" s="41">
        <f t="shared" si="110"/>
        <v>1.948937828881486E-5</v>
      </c>
      <c r="G243" s="46">
        <f t="shared" si="103"/>
        <v>1.948937828881486E-3</v>
      </c>
      <c r="H243" s="16">
        <f t="shared" si="111"/>
        <v>9.9999999999909051E-3</v>
      </c>
    </row>
    <row r="244" spans="1:8" ht="15.75" x14ac:dyDescent="0.25">
      <c r="A244" s="66" t="s">
        <v>25</v>
      </c>
      <c r="B244" s="12">
        <v>0</v>
      </c>
      <c r="C244" s="25">
        <v>507.59</v>
      </c>
      <c r="D244" s="37">
        <v>0.87</v>
      </c>
      <c r="E244" s="38">
        <v>0</v>
      </c>
      <c r="F244" s="41">
        <f>+($C$244-C244)/$C$244</f>
        <v>0</v>
      </c>
      <c r="G244" s="46">
        <f t="shared" si="103"/>
        <v>0</v>
      </c>
      <c r="H244" s="16">
        <f>+$C$244-C244</f>
        <v>0</v>
      </c>
    </row>
    <row r="245" spans="1:8" ht="15.75" x14ac:dyDescent="0.25">
      <c r="A245" s="67"/>
      <c r="B245" s="13">
        <v>5</v>
      </c>
      <c r="C245" s="26">
        <v>507.59</v>
      </c>
      <c r="D245" s="37">
        <v>0.87</v>
      </c>
      <c r="E245" s="10">
        <v>5</v>
      </c>
      <c r="F245" s="41">
        <f t="shared" ref="F245:F254" si="112">+($C$244-C245)/$C$244</f>
        <v>0</v>
      </c>
      <c r="G245" s="46">
        <f t="shared" si="103"/>
        <v>0</v>
      </c>
      <c r="H245" s="16">
        <f t="shared" ref="H245:H254" si="113">+$C$244-C245</f>
        <v>0</v>
      </c>
    </row>
    <row r="246" spans="1:8" ht="15.75" x14ac:dyDescent="0.25">
      <c r="A246" s="67"/>
      <c r="B246" s="13">
        <v>10</v>
      </c>
      <c r="C246" s="27">
        <v>507.59</v>
      </c>
      <c r="D246" s="37">
        <v>0.87</v>
      </c>
      <c r="E246" s="10">
        <v>10</v>
      </c>
      <c r="F246" s="41">
        <f t="shared" si="112"/>
        <v>0</v>
      </c>
      <c r="G246" s="46">
        <f t="shared" si="103"/>
        <v>0</v>
      </c>
      <c r="H246" s="16">
        <f t="shared" si="113"/>
        <v>0</v>
      </c>
    </row>
    <row r="247" spans="1:8" ht="15.75" x14ac:dyDescent="0.25">
      <c r="A247" s="67"/>
      <c r="B247" s="13">
        <v>15</v>
      </c>
      <c r="C247" s="27">
        <v>507.59</v>
      </c>
      <c r="D247" s="37">
        <v>0.87</v>
      </c>
      <c r="E247" s="10">
        <v>15</v>
      </c>
      <c r="F247" s="41">
        <f t="shared" si="112"/>
        <v>0</v>
      </c>
      <c r="G247" s="46">
        <f t="shared" si="103"/>
        <v>0</v>
      </c>
      <c r="H247" s="16">
        <f t="shared" si="113"/>
        <v>0</v>
      </c>
    </row>
    <row r="248" spans="1:8" ht="15.75" x14ac:dyDescent="0.25">
      <c r="A248" s="67"/>
      <c r="B248" s="13">
        <v>20</v>
      </c>
      <c r="C248" s="27">
        <v>507.57</v>
      </c>
      <c r="D248" s="37">
        <v>0.87</v>
      </c>
      <c r="E248" s="10">
        <v>20</v>
      </c>
      <c r="F248" s="41">
        <f t="shared" si="112"/>
        <v>3.9401879469614868E-5</v>
      </c>
      <c r="G248" s="46">
        <f t="shared" si="103"/>
        <v>3.940187946961487E-3</v>
      </c>
      <c r="H248" s="16">
        <f t="shared" si="113"/>
        <v>1.999999999998181E-2</v>
      </c>
    </row>
    <row r="249" spans="1:8" ht="15.75" x14ac:dyDescent="0.25">
      <c r="A249" s="67"/>
      <c r="B249" s="13">
        <v>25</v>
      </c>
      <c r="C249" s="27">
        <v>507.55</v>
      </c>
      <c r="D249" s="37">
        <v>0.87</v>
      </c>
      <c r="E249" s="10">
        <v>25</v>
      </c>
      <c r="F249" s="41">
        <f t="shared" si="112"/>
        <v>7.8803758939229737E-5</v>
      </c>
      <c r="G249" s="46">
        <f t="shared" si="103"/>
        <v>7.8803758939229741E-3</v>
      </c>
      <c r="H249" s="16">
        <f t="shared" si="113"/>
        <v>3.999999999996362E-2</v>
      </c>
    </row>
    <row r="250" spans="1:8" ht="15.75" x14ac:dyDescent="0.25">
      <c r="A250" s="67"/>
      <c r="B250" s="13">
        <v>30</v>
      </c>
      <c r="C250" s="27">
        <v>507.53</v>
      </c>
      <c r="D250" s="37">
        <v>0.87</v>
      </c>
      <c r="E250" s="10">
        <v>30</v>
      </c>
      <c r="F250" s="41">
        <f t="shared" si="112"/>
        <v>1.182056384089566E-4</v>
      </c>
      <c r="G250" s="46">
        <f t="shared" si="103"/>
        <v>1.182056384089566E-2</v>
      </c>
      <c r="H250" s="16">
        <f t="shared" si="113"/>
        <v>6.0000000000002274E-2</v>
      </c>
    </row>
    <row r="251" spans="1:8" ht="15.75" x14ac:dyDescent="0.25">
      <c r="A251" s="67"/>
      <c r="B251" s="13">
        <v>35</v>
      </c>
      <c r="C251" s="27">
        <v>507.51</v>
      </c>
      <c r="D251" s="37">
        <v>0.87</v>
      </c>
      <c r="E251" s="10">
        <v>35</v>
      </c>
      <c r="F251" s="41">
        <f t="shared" si="112"/>
        <v>1.5760751787857147E-4</v>
      </c>
      <c r="G251" s="46">
        <f t="shared" si="103"/>
        <v>1.5760751787857148E-2</v>
      </c>
      <c r="H251" s="16">
        <f t="shared" si="113"/>
        <v>7.9999999999984084E-2</v>
      </c>
    </row>
    <row r="252" spans="1:8" ht="15.75" x14ac:dyDescent="0.25">
      <c r="A252" s="67"/>
      <c r="B252" s="13">
        <v>40</v>
      </c>
      <c r="C252" s="27">
        <v>507.49</v>
      </c>
      <c r="D252" s="37">
        <v>0.87</v>
      </c>
      <c r="E252" s="10">
        <v>40</v>
      </c>
      <c r="F252" s="41">
        <f t="shared" si="112"/>
        <v>1.9700939734818633E-4</v>
      </c>
      <c r="G252" s="46">
        <f t="shared" si="103"/>
        <v>1.9700939734818634E-2</v>
      </c>
      <c r="H252" s="16">
        <f t="shared" si="113"/>
        <v>9.9999999999965894E-2</v>
      </c>
    </row>
    <row r="253" spans="1:8" ht="15.75" x14ac:dyDescent="0.25">
      <c r="A253" s="67"/>
      <c r="B253" s="13">
        <v>45</v>
      </c>
      <c r="C253" s="27">
        <v>507.47</v>
      </c>
      <c r="D253" s="37">
        <v>0.87</v>
      </c>
      <c r="E253" s="10">
        <v>45</v>
      </c>
      <c r="F253" s="41">
        <f t="shared" si="112"/>
        <v>2.364112768178012E-4</v>
      </c>
      <c r="G253" s="46">
        <f t="shared" si="103"/>
        <v>2.364112768178012E-2</v>
      </c>
      <c r="H253" s="16">
        <f t="shared" si="113"/>
        <v>0.1199999999999477</v>
      </c>
    </row>
    <row r="254" spans="1:8" ht="16.5" thickBot="1" x14ac:dyDescent="0.3">
      <c r="A254" s="67"/>
      <c r="B254" s="13">
        <v>50</v>
      </c>
      <c r="C254" s="27">
        <v>507.45</v>
      </c>
      <c r="D254" s="37">
        <v>0.87</v>
      </c>
      <c r="E254" s="10">
        <v>50</v>
      </c>
      <c r="F254" s="41">
        <f t="shared" si="112"/>
        <v>2.7581315628752803E-4</v>
      </c>
      <c r="G254" s="46">
        <f t="shared" si="103"/>
        <v>2.7581315628752802E-2</v>
      </c>
      <c r="H254" s="16">
        <f t="shared" si="113"/>
        <v>0.13999999999998636</v>
      </c>
    </row>
    <row r="255" spans="1:8" ht="15.75" x14ac:dyDescent="0.25">
      <c r="A255" s="69" t="s">
        <v>26</v>
      </c>
      <c r="B255" s="12">
        <v>0</v>
      </c>
      <c r="C255" s="28">
        <v>514.35</v>
      </c>
      <c r="D255" s="37">
        <v>0.87</v>
      </c>
      <c r="E255" s="38">
        <v>0</v>
      </c>
      <c r="F255" s="41">
        <f>+($C$255-C255)/$C$255</f>
        <v>0</v>
      </c>
      <c r="G255" s="46">
        <f t="shared" si="103"/>
        <v>0</v>
      </c>
      <c r="H255" s="16">
        <f>+$C$255-C255</f>
        <v>0</v>
      </c>
    </row>
    <row r="256" spans="1:8" ht="15.75" x14ac:dyDescent="0.25">
      <c r="A256" s="70"/>
      <c r="B256" s="13">
        <v>5</v>
      </c>
      <c r="C256" s="27">
        <v>514.35</v>
      </c>
      <c r="D256" s="37">
        <v>0.87</v>
      </c>
      <c r="E256" s="10">
        <v>5</v>
      </c>
      <c r="F256" s="41">
        <f t="shared" ref="F256:F265" si="114">+($C$255-C256)/$C$255</f>
        <v>0</v>
      </c>
      <c r="G256" s="46">
        <f t="shared" si="103"/>
        <v>0</v>
      </c>
      <c r="H256" s="16">
        <f t="shared" ref="H256:H265" si="115">+$C$255-C256</f>
        <v>0</v>
      </c>
    </row>
    <row r="257" spans="1:8" ht="15.75" x14ac:dyDescent="0.25">
      <c r="A257" s="70"/>
      <c r="B257" s="13">
        <v>10</v>
      </c>
      <c r="C257" s="27">
        <v>514.35</v>
      </c>
      <c r="D257" s="37">
        <v>0.87</v>
      </c>
      <c r="E257" s="10">
        <v>10</v>
      </c>
      <c r="F257" s="41">
        <f t="shared" si="114"/>
        <v>0</v>
      </c>
      <c r="G257" s="46">
        <f t="shared" si="103"/>
        <v>0</v>
      </c>
      <c r="H257" s="16">
        <f t="shared" si="115"/>
        <v>0</v>
      </c>
    </row>
    <row r="258" spans="1:8" ht="15.75" x14ac:dyDescent="0.25">
      <c r="A258" s="70"/>
      <c r="B258" s="13">
        <v>15</v>
      </c>
      <c r="C258" s="27">
        <v>514.35</v>
      </c>
      <c r="D258" s="37">
        <v>0.87</v>
      </c>
      <c r="E258" s="10">
        <v>15</v>
      </c>
      <c r="F258" s="41">
        <f t="shared" si="114"/>
        <v>0</v>
      </c>
      <c r="G258" s="46">
        <f t="shared" si="103"/>
        <v>0</v>
      </c>
      <c r="H258" s="16">
        <f t="shared" si="115"/>
        <v>0</v>
      </c>
    </row>
    <row r="259" spans="1:8" ht="15.75" x14ac:dyDescent="0.25">
      <c r="A259" s="70"/>
      <c r="B259" s="13">
        <v>20</v>
      </c>
      <c r="C259" s="27">
        <v>514.35</v>
      </c>
      <c r="D259" s="37">
        <v>0.87</v>
      </c>
      <c r="E259" s="10">
        <v>20</v>
      </c>
      <c r="F259" s="41">
        <f t="shared" si="114"/>
        <v>0</v>
      </c>
      <c r="G259" s="46">
        <f t="shared" si="103"/>
        <v>0</v>
      </c>
      <c r="H259" s="16">
        <f t="shared" si="115"/>
        <v>0</v>
      </c>
    </row>
    <row r="260" spans="1:8" ht="15.75" x14ac:dyDescent="0.25">
      <c r="A260" s="70"/>
      <c r="B260" s="13">
        <v>25</v>
      </c>
      <c r="C260" s="27">
        <v>514.35</v>
      </c>
      <c r="D260" s="37">
        <v>0.87</v>
      </c>
      <c r="E260" s="10">
        <v>25</v>
      </c>
      <c r="F260" s="41">
        <f t="shared" si="114"/>
        <v>0</v>
      </c>
      <c r="G260" s="46">
        <f t="shared" ref="G260:G323" si="116">+F260*100</f>
        <v>0</v>
      </c>
      <c r="H260" s="16">
        <f t="shared" si="115"/>
        <v>0</v>
      </c>
    </row>
    <row r="261" spans="1:8" ht="15.75" x14ac:dyDescent="0.25">
      <c r="A261" s="70"/>
      <c r="B261" s="13">
        <v>30</v>
      </c>
      <c r="C261" s="27">
        <v>514.35</v>
      </c>
      <c r="D261" s="37">
        <v>0.87</v>
      </c>
      <c r="E261" s="10">
        <v>30</v>
      </c>
      <c r="F261" s="41">
        <f t="shared" si="114"/>
        <v>0</v>
      </c>
      <c r="G261" s="46">
        <f t="shared" si="116"/>
        <v>0</v>
      </c>
      <c r="H261" s="16">
        <f t="shared" si="115"/>
        <v>0</v>
      </c>
    </row>
    <row r="262" spans="1:8" ht="15.75" x14ac:dyDescent="0.25">
      <c r="A262" s="70"/>
      <c r="B262" s="13">
        <v>35</v>
      </c>
      <c r="C262" s="27">
        <v>514.35</v>
      </c>
      <c r="D262" s="37">
        <v>0.87</v>
      </c>
      <c r="E262" s="10">
        <v>35</v>
      </c>
      <c r="F262" s="41">
        <f t="shared" si="114"/>
        <v>0</v>
      </c>
      <c r="G262" s="46">
        <f t="shared" si="116"/>
        <v>0</v>
      </c>
      <c r="H262" s="16">
        <f t="shared" si="115"/>
        <v>0</v>
      </c>
    </row>
    <row r="263" spans="1:8" ht="15.75" x14ac:dyDescent="0.25">
      <c r="A263" s="70"/>
      <c r="B263" s="13">
        <v>40</v>
      </c>
      <c r="C263" s="27">
        <v>514.35</v>
      </c>
      <c r="D263" s="37">
        <v>0.87</v>
      </c>
      <c r="E263" s="10">
        <v>40</v>
      </c>
      <c r="F263" s="41">
        <f t="shared" si="114"/>
        <v>0</v>
      </c>
      <c r="G263" s="46">
        <f t="shared" si="116"/>
        <v>0</v>
      </c>
      <c r="H263" s="16">
        <f t="shared" si="115"/>
        <v>0</v>
      </c>
    </row>
    <row r="264" spans="1:8" ht="15.75" x14ac:dyDescent="0.25">
      <c r="A264" s="70"/>
      <c r="B264" s="13">
        <v>45</v>
      </c>
      <c r="C264" s="27">
        <v>514.34</v>
      </c>
      <c r="D264" s="37">
        <v>0.87</v>
      </c>
      <c r="E264" s="10">
        <v>45</v>
      </c>
      <c r="F264" s="41">
        <f t="shared" si="114"/>
        <v>1.9442014192652676E-5</v>
      </c>
      <c r="G264" s="46">
        <f t="shared" si="116"/>
        <v>1.9442014192652677E-3</v>
      </c>
      <c r="H264" s="16">
        <f t="shared" si="115"/>
        <v>9.9999999999909051E-3</v>
      </c>
    </row>
    <row r="265" spans="1:8" ht="16.5" thickBot="1" x14ac:dyDescent="0.3">
      <c r="A265" s="71"/>
      <c r="B265" s="14">
        <v>50</v>
      </c>
      <c r="C265" s="29">
        <v>514.33000000000004</v>
      </c>
      <c r="D265" s="37">
        <v>0.87</v>
      </c>
      <c r="E265" s="10">
        <v>50</v>
      </c>
      <c r="F265" s="41">
        <f t="shared" si="114"/>
        <v>3.8884028385305353E-5</v>
      </c>
      <c r="G265" s="46">
        <f t="shared" si="116"/>
        <v>3.8884028385305354E-3</v>
      </c>
      <c r="H265" s="16">
        <f t="shared" si="115"/>
        <v>1.999999999998181E-2</v>
      </c>
    </row>
    <row r="266" spans="1:8" ht="15.75" x14ac:dyDescent="0.25">
      <c r="A266" s="66" t="s">
        <v>29</v>
      </c>
      <c r="B266" s="12">
        <v>0</v>
      </c>
      <c r="C266" s="30">
        <v>482.13</v>
      </c>
      <c r="D266" s="37">
        <v>0.87</v>
      </c>
      <c r="E266" s="38">
        <v>0</v>
      </c>
      <c r="F266" s="41">
        <f>+($C$266-C266)/$C$266</f>
        <v>0</v>
      </c>
      <c r="G266" s="46">
        <f t="shared" si="116"/>
        <v>0</v>
      </c>
      <c r="H266" s="16">
        <f>+$C$266-C266</f>
        <v>0</v>
      </c>
    </row>
    <row r="267" spans="1:8" ht="15.75" x14ac:dyDescent="0.25">
      <c r="A267" s="67"/>
      <c r="B267" s="13">
        <v>5</v>
      </c>
      <c r="C267" s="31">
        <v>482.13</v>
      </c>
      <c r="D267" s="37">
        <v>0.87</v>
      </c>
      <c r="E267" s="10">
        <v>5</v>
      </c>
      <c r="F267" s="41">
        <f t="shared" ref="F267:F276" si="117">+($C$266-C267)/$C$266</f>
        <v>0</v>
      </c>
      <c r="G267" s="46">
        <f t="shared" si="116"/>
        <v>0</v>
      </c>
      <c r="H267" s="16">
        <f t="shared" ref="H267:H276" si="118">+$C$266-C267</f>
        <v>0</v>
      </c>
    </row>
    <row r="268" spans="1:8" ht="15.75" x14ac:dyDescent="0.25">
      <c r="A268" s="67"/>
      <c r="B268" s="13">
        <v>10</v>
      </c>
      <c r="C268" s="31">
        <v>482.13</v>
      </c>
      <c r="D268" s="37">
        <v>0.87</v>
      </c>
      <c r="E268" s="10">
        <v>10</v>
      </c>
      <c r="F268" s="41">
        <f t="shared" si="117"/>
        <v>0</v>
      </c>
      <c r="G268" s="46">
        <f t="shared" si="116"/>
        <v>0</v>
      </c>
      <c r="H268" s="16">
        <f t="shared" si="118"/>
        <v>0</v>
      </c>
    </row>
    <row r="269" spans="1:8" ht="15.75" x14ac:dyDescent="0.25">
      <c r="A269" s="67"/>
      <c r="B269" s="13">
        <v>15</v>
      </c>
      <c r="C269" s="31">
        <v>482.13</v>
      </c>
      <c r="D269" s="37">
        <v>0.87</v>
      </c>
      <c r="E269" s="10">
        <v>15</v>
      </c>
      <c r="F269" s="41">
        <f t="shared" si="117"/>
        <v>0</v>
      </c>
      <c r="G269" s="46">
        <f t="shared" si="116"/>
        <v>0</v>
      </c>
      <c r="H269" s="16">
        <f t="shared" si="118"/>
        <v>0</v>
      </c>
    </row>
    <row r="270" spans="1:8" ht="15.75" x14ac:dyDescent="0.25">
      <c r="A270" s="67"/>
      <c r="B270" s="13">
        <v>20</v>
      </c>
      <c r="C270" s="31">
        <v>482.13</v>
      </c>
      <c r="D270" s="37">
        <v>0.87</v>
      </c>
      <c r="E270" s="10">
        <v>20</v>
      </c>
      <c r="F270" s="41">
        <f t="shared" si="117"/>
        <v>0</v>
      </c>
      <c r="G270" s="46">
        <f t="shared" si="116"/>
        <v>0</v>
      </c>
      <c r="H270" s="16">
        <f t="shared" si="118"/>
        <v>0</v>
      </c>
    </row>
    <row r="271" spans="1:8" ht="15.75" x14ac:dyDescent="0.25">
      <c r="A271" s="67"/>
      <c r="B271" s="13">
        <v>25</v>
      </c>
      <c r="C271" s="31">
        <v>482.13</v>
      </c>
      <c r="D271" s="37">
        <v>0.87</v>
      </c>
      <c r="E271" s="10">
        <v>25</v>
      </c>
      <c r="F271" s="41">
        <f t="shared" si="117"/>
        <v>0</v>
      </c>
      <c r="G271" s="46">
        <f t="shared" si="116"/>
        <v>0</v>
      </c>
      <c r="H271" s="16">
        <f t="shared" si="118"/>
        <v>0</v>
      </c>
    </row>
    <row r="272" spans="1:8" ht="15.75" x14ac:dyDescent="0.25">
      <c r="A272" s="67"/>
      <c r="B272" s="13">
        <v>30</v>
      </c>
      <c r="C272" s="31">
        <v>482.13</v>
      </c>
      <c r="D272" s="37">
        <v>0.87</v>
      </c>
      <c r="E272" s="10">
        <v>30</v>
      </c>
      <c r="F272" s="41">
        <f t="shared" si="117"/>
        <v>0</v>
      </c>
      <c r="G272" s="46">
        <f t="shared" si="116"/>
        <v>0</v>
      </c>
      <c r="H272" s="16">
        <f t="shared" si="118"/>
        <v>0</v>
      </c>
    </row>
    <row r="273" spans="1:8" ht="15.75" x14ac:dyDescent="0.25">
      <c r="A273" s="67"/>
      <c r="B273" s="13">
        <v>35</v>
      </c>
      <c r="C273" s="31">
        <v>482.13</v>
      </c>
      <c r="D273" s="37">
        <v>0.87</v>
      </c>
      <c r="E273" s="10">
        <v>35</v>
      </c>
      <c r="F273" s="41">
        <f t="shared" si="117"/>
        <v>0</v>
      </c>
      <c r="G273" s="46">
        <f t="shared" si="116"/>
        <v>0</v>
      </c>
      <c r="H273" s="16">
        <f t="shared" si="118"/>
        <v>0</v>
      </c>
    </row>
    <row r="274" spans="1:8" ht="15.75" x14ac:dyDescent="0.25">
      <c r="A274" s="67"/>
      <c r="B274" s="13">
        <v>40</v>
      </c>
      <c r="C274" s="31">
        <v>482.13</v>
      </c>
      <c r="D274" s="37">
        <v>0.87</v>
      </c>
      <c r="E274" s="10">
        <v>40</v>
      </c>
      <c r="F274" s="41">
        <f t="shared" si="117"/>
        <v>0</v>
      </c>
      <c r="G274" s="46">
        <f t="shared" si="116"/>
        <v>0</v>
      </c>
      <c r="H274" s="16">
        <f t="shared" si="118"/>
        <v>0</v>
      </c>
    </row>
    <row r="275" spans="1:8" ht="15.75" x14ac:dyDescent="0.25">
      <c r="A275" s="67"/>
      <c r="B275" s="13">
        <v>45</v>
      </c>
      <c r="C275" s="31">
        <v>482.13</v>
      </c>
      <c r="D275" s="37">
        <v>0.87</v>
      </c>
      <c r="E275" s="10">
        <v>45</v>
      </c>
      <c r="F275" s="41">
        <f t="shared" si="117"/>
        <v>0</v>
      </c>
      <c r="G275" s="46">
        <f t="shared" si="116"/>
        <v>0</v>
      </c>
      <c r="H275" s="16">
        <f t="shared" si="118"/>
        <v>0</v>
      </c>
    </row>
    <row r="276" spans="1:8" ht="16.5" thickBot="1" x14ac:dyDescent="0.3">
      <c r="A276" s="67"/>
      <c r="B276" s="13">
        <v>50</v>
      </c>
      <c r="C276" s="31">
        <v>482.13</v>
      </c>
      <c r="D276" s="37">
        <v>0.87</v>
      </c>
      <c r="E276" s="10">
        <v>50</v>
      </c>
      <c r="F276" s="41">
        <f t="shared" si="117"/>
        <v>0</v>
      </c>
      <c r="G276" s="46">
        <f t="shared" si="116"/>
        <v>0</v>
      </c>
      <c r="H276" s="16">
        <f t="shared" si="118"/>
        <v>0</v>
      </c>
    </row>
    <row r="277" spans="1:8" ht="15.75" x14ac:dyDescent="0.25">
      <c r="A277" s="66" t="s">
        <v>28</v>
      </c>
      <c r="B277" s="12">
        <v>0</v>
      </c>
      <c r="C277" s="30">
        <v>483.93</v>
      </c>
      <c r="D277" s="37">
        <v>0.87</v>
      </c>
      <c r="E277" s="38">
        <v>0</v>
      </c>
      <c r="F277" s="41">
        <f>+($C$277-C277)/$C$277</f>
        <v>0</v>
      </c>
      <c r="G277" s="46">
        <f t="shared" si="116"/>
        <v>0</v>
      </c>
      <c r="H277" s="16">
        <f>+$C$277-C277</f>
        <v>0</v>
      </c>
    </row>
    <row r="278" spans="1:8" ht="15.75" x14ac:dyDescent="0.25">
      <c r="A278" s="67"/>
      <c r="B278" s="13">
        <v>5</v>
      </c>
      <c r="C278" s="31">
        <v>483.93</v>
      </c>
      <c r="D278" s="37">
        <v>0.87</v>
      </c>
      <c r="E278" s="10">
        <v>5</v>
      </c>
      <c r="F278" s="41">
        <f t="shared" ref="F278:F287" si="119">+($C$277-C278)/$C$277</f>
        <v>0</v>
      </c>
      <c r="G278" s="46">
        <f t="shared" si="116"/>
        <v>0</v>
      </c>
      <c r="H278" s="16">
        <f t="shared" ref="H278:H287" si="120">+$C$277-C278</f>
        <v>0</v>
      </c>
    </row>
    <row r="279" spans="1:8" ht="15.75" x14ac:dyDescent="0.25">
      <c r="A279" s="67"/>
      <c r="B279" s="13">
        <v>10</v>
      </c>
      <c r="C279" s="31">
        <v>483.93</v>
      </c>
      <c r="D279" s="37">
        <v>0.87</v>
      </c>
      <c r="E279" s="10">
        <v>10</v>
      </c>
      <c r="F279" s="41">
        <f t="shared" si="119"/>
        <v>0</v>
      </c>
      <c r="G279" s="46">
        <f t="shared" si="116"/>
        <v>0</v>
      </c>
      <c r="H279" s="16">
        <f t="shared" si="120"/>
        <v>0</v>
      </c>
    </row>
    <row r="280" spans="1:8" ht="15.75" x14ac:dyDescent="0.25">
      <c r="A280" s="67"/>
      <c r="B280" s="13">
        <v>15</v>
      </c>
      <c r="C280" s="31">
        <v>483.93</v>
      </c>
      <c r="D280" s="37">
        <v>0.87</v>
      </c>
      <c r="E280" s="10">
        <v>15</v>
      </c>
      <c r="F280" s="41">
        <f t="shared" si="119"/>
        <v>0</v>
      </c>
      <c r="G280" s="46">
        <f t="shared" si="116"/>
        <v>0</v>
      </c>
      <c r="H280" s="16">
        <f t="shared" si="120"/>
        <v>0</v>
      </c>
    </row>
    <row r="281" spans="1:8" ht="15.75" x14ac:dyDescent="0.25">
      <c r="A281" s="67"/>
      <c r="B281" s="13">
        <v>20</v>
      </c>
      <c r="C281" s="31">
        <v>483.93</v>
      </c>
      <c r="D281" s="37">
        <v>0.87</v>
      </c>
      <c r="E281" s="10">
        <v>20</v>
      </c>
      <c r="F281" s="41">
        <f t="shared" si="119"/>
        <v>0</v>
      </c>
      <c r="G281" s="46">
        <f t="shared" si="116"/>
        <v>0</v>
      </c>
      <c r="H281" s="16">
        <f t="shared" si="120"/>
        <v>0</v>
      </c>
    </row>
    <row r="282" spans="1:8" ht="15.75" x14ac:dyDescent="0.25">
      <c r="A282" s="67"/>
      <c r="B282" s="13">
        <v>25</v>
      </c>
      <c r="C282" s="31">
        <v>483.93</v>
      </c>
      <c r="D282" s="37">
        <v>0.87</v>
      </c>
      <c r="E282" s="10">
        <v>25</v>
      </c>
      <c r="F282" s="41">
        <f t="shared" si="119"/>
        <v>0</v>
      </c>
      <c r="G282" s="46">
        <f t="shared" si="116"/>
        <v>0</v>
      </c>
      <c r="H282" s="16">
        <f t="shared" si="120"/>
        <v>0</v>
      </c>
    </row>
    <row r="283" spans="1:8" ht="15.75" x14ac:dyDescent="0.25">
      <c r="A283" s="67"/>
      <c r="B283" s="13">
        <v>30</v>
      </c>
      <c r="C283" s="31">
        <v>483.93</v>
      </c>
      <c r="D283" s="37">
        <v>0.87</v>
      </c>
      <c r="E283" s="10">
        <v>30</v>
      </c>
      <c r="F283" s="41">
        <f t="shared" si="119"/>
        <v>0</v>
      </c>
      <c r="G283" s="46">
        <f t="shared" si="116"/>
        <v>0</v>
      </c>
      <c r="H283" s="16">
        <f t="shared" si="120"/>
        <v>0</v>
      </c>
    </row>
    <row r="284" spans="1:8" ht="15.75" x14ac:dyDescent="0.25">
      <c r="A284" s="67"/>
      <c r="B284" s="13">
        <v>35</v>
      </c>
      <c r="C284" s="31">
        <v>483.93</v>
      </c>
      <c r="D284" s="37">
        <v>0.87</v>
      </c>
      <c r="E284" s="10">
        <v>35</v>
      </c>
      <c r="F284" s="41">
        <f t="shared" si="119"/>
        <v>0</v>
      </c>
      <c r="G284" s="46">
        <f t="shared" si="116"/>
        <v>0</v>
      </c>
      <c r="H284" s="16">
        <f t="shared" si="120"/>
        <v>0</v>
      </c>
    </row>
    <row r="285" spans="1:8" ht="15.75" x14ac:dyDescent="0.25">
      <c r="A285" s="67"/>
      <c r="B285" s="13">
        <v>40</v>
      </c>
      <c r="C285" s="31">
        <v>483.93</v>
      </c>
      <c r="D285" s="37">
        <v>0.87</v>
      </c>
      <c r="E285" s="10">
        <v>40</v>
      </c>
      <c r="F285" s="41">
        <f t="shared" si="119"/>
        <v>0</v>
      </c>
      <c r="G285" s="46">
        <f t="shared" si="116"/>
        <v>0</v>
      </c>
      <c r="H285" s="16">
        <f t="shared" si="120"/>
        <v>0</v>
      </c>
    </row>
    <row r="286" spans="1:8" ht="15.75" x14ac:dyDescent="0.25">
      <c r="A286" s="67"/>
      <c r="B286" s="13">
        <v>45</v>
      </c>
      <c r="C286" s="31">
        <v>483.93</v>
      </c>
      <c r="D286" s="37">
        <v>0.87</v>
      </c>
      <c r="E286" s="10">
        <v>45</v>
      </c>
      <c r="F286" s="41">
        <f t="shared" si="119"/>
        <v>0</v>
      </c>
      <c r="G286" s="46">
        <f t="shared" si="116"/>
        <v>0</v>
      </c>
      <c r="H286" s="16">
        <f t="shared" si="120"/>
        <v>0</v>
      </c>
    </row>
    <row r="287" spans="1:8" ht="16.5" thickBot="1" x14ac:dyDescent="0.3">
      <c r="A287" s="67"/>
      <c r="B287" s="13">
        <v>50</v>
      </c>
      <c r="C287" s="31">
        <v>483.93</v>
      </c>
      <c r="D287" s="37">
        <v>0.87</v>
      </c>
      <c r="E287" s="10">
        <v>50</v>
      </c>
      <c r="F287" s="41">
        <f t="shared" si="119"/>
        <v>0</v>
      </c>
      <c r="G287" s="46">
        <f t="shared" si="116"/>
        <v>0</v>
      </c>
      <c r="H287" s="16">
        <f t="shared" si="120"/>
        <v>0</v>
      </c>
    </row>
    <row r="288" spans="1:8" ht="15.75" x14ac:dyDescent="0.25">
      <c r="A288" s="72" t="s">
        <v>27</v>
      </c>
      <c r="B288" s="12">
        <v>0</v>
      </c>
      <c r="C288" s="30">
        <v>474.86</v>
      </c>
      <c r="D288" s="37">
        <v>0.87</v>
      </c>
      <c r="E288" s="38">
        <v>0</v>
      </c>
      <c r="F288" s="41">
        <f>+($C$288-C288)/$C$288</f>
        <v>0</v>
      </c>
      <c r="G288" s="46">
        <f t="shared" si="116"/>
        <v>0</v>
      </c>
      <c r="H288" s="16">
        <f>+$C$288-C288</f>
        <v>0</v>
      </c>
    </row>
    <row r="289" spans="1:8" ht="15.75" x14ac:dyDescent="0.25">
      <c r="A289" s="73"/>
      <c r="B289" s="13">
        <v>5</v>
      </c>
      <c r="C289" s="31">
        <v>474.86</v>
      </c>
      <c r="D289" s="37">
        <v>0.87</v>
      </c>
      <c r="E289" s="10">
        <v>5</v>
      </c>
      <c r="F289" s="41">
        <f t="shared" ref="F289:F298" si="121">+($C$288-C289)/$C$288</f>
        <v>0</v>
      </c>
      <c r="G289" s="46">
        <f t="shared" si="116"/>
        <v>0</v>
      </c>
      <c r="H289" s="16">
        <f t="shared" ref="H289:H298" si="122">+$C$288-C289</f>
        <v>0</v>
      </c>
    </row>
    <row r="290" spans="1:8" ht="15.75" x14ac:dyDescent="0.25">
      <c r="A290" s="73"/>
      <c r="B290" s="13">
        <v>10</v>
      </c>
      <c r="C290" s="31">
        <v>474.86</v>
      </c>
      <c r="D290" s="37">
        <v>0.87</v>
      </c>
      <c r="E290" s="10">
        <v>10</v>
      </c>
      <c r="F290" s="41">
        <f t="shared" si="121"/>
        <v>0</v>
      </c>
      <c r="G290" s="46">
        <f t="shared" si="116"/>
        <v>0</v>
      </c>
      <c r="H290" s="16">
        <f t="shared" si="122"/>
        <v>0</v>
      </c>
    </row>
    <row r="291" spans="1:8" ht="15.75" x14ac:dyDescent="0.25">
      <c r="A291" s="73"/>
      <c r="B291" s="13">
        <v>15</v>
      </c>
      <c r="C291" s="31">
        <v>474.86</v>
      </c>
      <c r="D291" s="37">
        <v>0.87</v>
      </c>
      <c r="E291" s="10">
        <v>15</v>
      </c>
      <c r="F291" s="41">
        <f t="shared" si="121"/>
        <v>0</v>
      </c>
      <c r="G291" s="46">
        <f t="shared" si="116"/>
        <v>0</v>
      </c>
      <c r="H291" s="16">
        <f t="shared" si="122"/>
        <v>0</v>
      </c>
    </row>
    <row r="292" spans="1:8" ht="15.75" x14ac:dyDescent="0.25">
      <c r="A292" s="73"/>
      <c r="B292" s="13">
        <v>20</v>
      </c>
      <c r="C292" s="31">
        <v>474.86</v>
      </c>
      <c r="D292" s="37">
        <v>0.87</v>
      </c>
      <c r="E292" s="10">
        <v>20</v>
      </c>
      <c r="F292" s="41">
        <f t="shared" si="121"/>
        <v>0</v>
      </c>
      <c r="G292" s="46">
        <f t="shared" si="116"/>
        <v>0</v>
      </c>
      <c r="H292" s="16">
        <f t="shared" si="122"/>
        <v>0</v>
      </c>
    </row>
    <row r="293" spans="1:8" ht="15.75" x14ac:dyDescent="0.25">
      <c r="A293" s="73"/>
      <c r="B293" s="13">
        <v>25</v>
      </c>
      <c r="C293" s="31">
        <v>474.86</v>
      </c>
      <c r="D293" s="37">
        <v>0.87</v>
      </c>
      <c r="E293" s="10">
        <v>25</v>
      </c>
      <c r="F293" s="41">
        <f t="shared" si="121"/>
        <v>0</v>
      </c>
      <c r="G293" s="46">
        <f t="shared" si="116"/>
        <v>0</v>
      </c>
      <c r="H293" s="16">
        <f t="shared" si="122"/>
        <v>0</v>
      </c>
    </row>
    <row r="294" spans="1:8" ht="15.75" x14ac:dyDescent="0.25">
      <c r="A294" s="73"/>
      <c r="B294" s="13">
        <v>30</v>
      </c>
      <c r="C294" s="31">
        <v>474.86</v>
      </c>
      <c r="D294" s="37">
        <v>0.87</v>
      </c>
      <c r="E294" s="10">
        <v>30</v>
      </c>
      <c r="F294" s="41">
        <f t="shared" si="121"/>
        <v>0</v>
      </c>
      <c r="G294" s="46">
        <f t="shared" si="116"/>
        <v>0</v>
      </c>
      <c r="H294" s="16">
        <f t="shared" si="122"/>
        <v>0</v>
      </c>
    </row>
    <row r="295" spans="1:8" ht="15.75" x14ac:dyDescent="0.25">
      <c r="A295" s="73"/>
      <c r="B295" s="13">
        <v>35</v>
      </c>
      <c r="C295" s="31">
        <v>474.86</v>
      </c>
      <c r="D295" s="37">
        <v>0.87</v>
      </c>
      <c r="E295" s="10">
        <v>35</v>
      </c>
      <c r="F295" s="41">
        <f t="shared" si="121"/>
        <v>0</v>
      </c>
      <c r="G295" s="46">
        <f t="shared" si="116"/>
        <v>0</v>
      </c>
      <c r="H295" s="16">
        <f t="shared" si="122"/>
        <v>0</v>
      </c>
    </row>
    <row r="296" spans="1:8" ht="15.75" x14ac:dyDescent="0.25">
      <c r="A296" s="73"/>
      <c r="B296" s="13">
        <v>40</v>
      </c>
      <c r="C296" s="31">
        <v>474.86</v>
      </c>
      <c r="D296" s="37">
        <v>0.87</v>
      </c>
      <c r="E296" s="10">
        <v>40</v>
      </c>
      <c r="F296" s="41">
        <f t="shared" si="121"/>
        <v>0</v>
      </c>
      <c r="G296" s="46">
        <f t="shared" si="116"/>
        <v>0</v>
      </c>
      <c r="H296" s="16">
        <f t="shared" si="122"/>
        <v>0</v>
      </c>
    </row>
    <row r="297" spans="1:8" ht="15.75" x14ac:dyDescent="0.25">
      <c r="A297" s="73"/>
      <c r="B297" s="13">
        <v>45</v>
      </c>
      <c r="C297" s="31">
        <v>474.86</v>
      </c>
      <c r="D297" s="37">
        <v>0.87</v>
      </c>
      <c r="E297" s="10">
        <v>45</v>
      </c>
      <c r="F297" s="41">
        <f t="shared" si="121"/>
        <v>0</v>
      </c>
      <c r="G297" s="46">
        <f t="shared" si="116"/>
        <v>0</v>
      </c>
      <c r="H297" s="16">
        <f t="shared" si="122"/>
        <v>0</v>
      </c>
    </row>
    <row r="298" spans="1:8" ht="16.5" thickBot="1" x14ac:dyDescent="0.3">
      <c r="A298" s="74"/>
      <c r="B298" s="14">
        <v>50</v>
      </c>
      <c r="C298" s="36">
        <v>474.86</v>
      </c>
      <c r="D298" s="37">
        <v>0.87</v>
      </c>
      <c r="E298" s="10">
        <v>50</v>
      </c>
      <c r="F298" s="41">
        <f t="shared" si="121"/>
        <v>0</v>
      </c>
      <c r="G298" s="46">
        <f t="shared" si="116"/>
        <v>0</v>
      </c>
      <c r="H298" s="16">
        <f t="shared" si="122"/>
        <v>0</v>
      </c>
    </row>
    <row r="299" spans="1:8" ht="15.75" x14ac:dyDescent="0.25">
      <c r="A299" s="66" t="s">
        <v>30</v>
      </c>
      <c r="B299" s="12">
        <v>0</v>
      </c>
      <c r="C299" s="25">
        <v>478.52</v>
      </c>
      <c r="D299" s="37">
        <v>0.87</v>
      </c>
      <c r="E299" s="38">
        <v>0</v>
      </c>
      <c r="F299" s="41">
        <f>+($C$299-C299)/$C$299</f>
        <v>0</v>
      </c>
      <c r="G299" s="46">
        <f t="shared" si="116"/>
        <v>0</v>
      </c>
      <c r="H299" s="16">
        <f>+$C$299-C299</f>
        <v>0</v>
      </c>
    </row>
    <row r="300" spans="1:8" ht="15.75" x14ac:dyDescent="0.25">
      <c r="A300" s="67"/>
      <c r="B300" s="13">
        <v>5</v>
      </c>
      <c r="C300" s="26">
        <v>478.52</v>
      </c>
      <c r="D300" s="37">
        <v>0.87</v>
      </c>
      <c r="E300" s="10">
        <v>5</v>
      </c>
      <c r="F300" s="41">
        <f t="shared" ref="F300:F309" si="123">+($C$299-C300)/$C$299</f>
        <v>0</v>
      </c>
      <c r="G300" s="46">
        <f t="shared" si="116"/>
        <v>0</v>
      </c>
      <c r="H300" s="16">
        <f t="shared" ref="H300:H309" si="124">+$C$299-C300</f>
        <v>0</v>
      </c>
    </row>
    <row r="301" spans="1:8" ht="15.75" x14ac:dyDescent="0.25">
      <c r="A301" s="67"/>
      <c r="B301" s="13">
        <v>10</v>
      </c>
      <c r="C301" s="26">
        <v>478.52</v>
      </c>
      <c r="D301" s="37">
        <v>0.87</v>
      </c>
      <c r="E301" s="10">
        <v>10</v>
      </c>
      <c r="F301" s="41">
        <f t="shared" si="123"/>
        <v>0</v>
      </c>
      <c r="G301" s="46">
        <f t="shared" si="116"/>
        <v>0</v>
      </c>
      <c r="H301" s="16">
        <f t="shared" si="124"/>
        <v>0</v>
      </c>
    </row>
    <row r="302" spans="1:8" ht="15.75" x14ac:dyDescent="0.25">
      <c r="A302" s="67"/>
      <c r="B302" s="13">
        <v>15</v>
      </c>
      <c r="C302" s="26">
        <v>478.52</v>
      </c>
      <c r="D302" s="37">
        <v>0.87</v>
      </c>
      <c r="E302" s="10">
        <v>15</v>
      </c>
      <c r="F302" s="41">
        <f t="shared" si="123"/>
        <v>0</v>
      </c>
      <c r="G302" s="46">
        <f t="shared" si="116"/>
        <v>0</v>
      </c>
      <c r="H302" s="16">
        <f t="shared" si="124"/>
        <v>0</v>
      </c>
    </row>
    <row r="303" spans="1:8" ht="15.75" x14ac:dyDescent="0.25">
      <c r="A303" s="67"/>
      <c r="B303" s="13">
        <v>20</v>
      </c>
      <c r="C303" s="26">
        <v>478.52</v>
      </c>
      <c r="D303" s="37">
        <v>0.87</v>
      </c>
      <c r="E303" s="10">
        <v>20</v>
      </c>
      <c r="F303" s="41">
        <f t="shared" si="123"/>
        <v>0</v>
      </c>
      <c r="G303" s="46">
        <f t="shared" si="116"/>
        <v>0</v>
      </c>
      <c r="H303" s="16">
        <f t="shared" si="124"/>
        <v>0</v>
      </c>
    </row>
    <row r="304" spans="1:8" ht="15.75" x14ac:dyDescent="0.25">
      <c r="A304" s="67"/>
      <c r="B304" s="13">
        <v>25</v>
      </c>
      <c r="C304" s="26">
        <v>478.52</v>
      </c>
      <c r="D304" s="37">
        <v>0.87</v>
      </c>
      <c r="E304" s="10">
        <v>25</v>
      </c>
      <c r="F304" s="41">
        <f t="shared" si="123"/>
        <v>0</v>
      </c>
      <c r="G304" s="46">
        <f t="shared" si="116"/>
        <v>0</v>
      </c>
      <c r="H304" s="16">
        <f t="shared" si="124"/>
        <v>0</v>
      </c>
    </row>
    <row r="305" spans="1:8" ht="15.75" x14ac:dyDescent="0.25">
      <c r="A305" s="67"/>
      <c r="B305" s="13">
        <v>30</v>
      </c>
      <c r="C305" s="26">
        <v>478.52</v>
      </c>
      <c r="D305" s="37">
        <v>0.87</v>
      </c>
      <c r="E305" s="10">
        <v>30</v>
      </c>
      <c r="F305" s="41">
        <f t="shared" si="123"/>
        <v>0</v>
      </c>
      <c r="G305" s="46">
        <f t="shared" si="116"/>
        <v>0</v>
      </c>
      <c r="H305" s="16">
        <f t="shared" si="124"/>
        <v>0</v>
      </c>
    </row>
    <row r="306" spans="1:8" ht="15.75" x14ac:dyDescent="0.25">
      <c r="A306" s="67"/>
      <c r="B306" s="13">
        <v>35</v>
      </c>
      <c r="C306" s="26">
        <v>478.52</v>
      </c>
      <c r="D306" s="37">
        <v>0.87</v>
      </c>
      <c r="E306" s="10">
        <v>35</v>
      </c>
      <c r="F306" s="41">
        <f t="shared" si="123"/>
        <v>0</v>
      </c>
      <c r="G306" s="46">
        <f t="shared" si="116"/>
        <v>0</v>
      </c>
      <c r="H306" s="16">
        <f t="shared" si="124"/>
        <v>0</v>
      </c>
    </row>
    <row r="307" spans="1:8" ht="15.75" x14ac:dyDescent="0.25">
      <c r="A307" s="67"/>
      <c r="B307" s="13">
        <v>40</v>
      </c>
      <c r="C307" s="26">
        <v>478.52</v>
      </c>
      <c r="D307" s="37">
        <v>0.87</v>
      </c>
      <c r="E307" s="10">
        <v>40</v>
      </c>
      <c r="F307" s="41">
        <f t="shared" si="123"/>
        <v>0</v>
      </c>
      <c r="G307" s="46">
        <f t="shared" si="116"/>
        <v>0</v>
      </c>
      <c r="H307" s="16">
        <f t="shared" si="124"/>
        <v>0</v>
      </c>
    </row>
    <row r="308" spans="1:8" ht="15.75" x14ac:dyDescent="0.25">
      <c r="A308" s="67"/>
      <c r="B308" s="13">
        <v>45</v>
      </c>
      <c r="C308" s="26">
        <v>478.52</v>
      </c>
      <c r="D308" s="37">
        <v>0.87</v>
      </c>
      <c r="E308" s="10">
        <v>45</v>
      </c>
      <c r="F308" s="41">
        <f t="shared" si="123"/>
        <v>0</v>
      </c>
      <c r="G308" s="46">
        <f t="shared" si="116"/>
        <v>0</v>
      </c>
      <c r="H308" s="16">
        <f t="shared" si="124"/>
        <v>0</v>
      </c>
    </row>
    <row r="309" spans="1:8" ht="16.5" thickBot="1" x14ac:dyDescent="0.3">
      <c r="A309" s="67"/>
      <c r="B309" s="13">
        <v>50</v>
      </c>
      <c r="C309" s="26">
        <v>478.52</v>
      </c>
      <c r="D309" s="37">
        <v>0.87</v>
      </c>
      <c r="E309" s="10">
        <v>50</v>
      </c>
      <c r="F309" s="41">
        <f t="shared" si="123"/>
        <v>0</v>
      </c>
      <c r="G309" s="46">
        <f t="shared" si="116"/>
        <v>0</v>
      </c>
      <c r="H309" s="16">
        <f t="shared" si="124"/>
        <v>0</v>
      </c>
    </row>
    <row r="310" spans="1:8" ht="15.75" x14ac:dyDescent="0.25">
      <c r="A310" s="66" t="s">
        <v>31</v>
      </c>
      <c r="B310" s="12">
        <v>0</v>
      </c>
      <c r="C310" s="25">
        <v>484.91</v>
      </c>
      <c r="D310" s="37">
        <v>0.87</v>
      </c>
      <c r="E310" s="38">
        <v>0</v>
      </c>
      <c r="F310" s="41">
        <f>+($C$310-C310)/$C$310</f>
        <v>0</v>
      </c>
      <c r="G310" s="46">
        <f t="shared" si="116"/>
        <v>0</v>
      </c>
      <c r="H310" s="16">
        <f>+$C$310-C310</f>
        <v>0</v>
      </c>
    </row>
    <row r="311" spans="1:8" ht="15.75" x14ac:dyDescent="0.25">
      <c r="A311" s="67"/>
      <c r="B311" s="13">
        <v>5</v>
      </c>
      <c r="C311" s="26">
        <v>484.91</v>
      </c>
      <c r="D311" s="37">
        <v>0.87</v>
      </c>
      <c r="E311" s="10">
        <v>5</v>
      </c>
      <c r="F311" s="41">
        <f t="shared" ref="F311:F320" si="125">+($C$310-C311)/$C$310</f>
        <v>0</v>
      </c>
      <c r="G311" s="46">
        <f t="shared" si="116"/>
        <v>0</v>
      </c>
      <c r="H311" s="16">
        <f t="shared" ref="H311:H320" si="126">+$C$310-C311</f>
        <v>0</v>
      </c>
    </row>
    <row r="312" spans="1:8" ht="15.75" x14ac:dyDescent="0.25">
      <c r="A312" s="67"/>
      <c r="B312" s="13">
        <v>10</v>
      </c>
      <c r="C312" s="27">
        <v>484.91</v>
      </c>
      <c r="D312" s="37">
        <v>0.87</v>
      </c>
      <c r="E312" s="10">
        <v>10</v>
      </c>
      <c r="F312" s="41">
        <f t="shared" si="125"/>
        <v>0</v>
      </c>
      <c r="G312" s="46">
        <f t="shared" si="116"/>
        <v>0</v>
      </c>
      <c r="H312" s="16">
        <f t="shared" si="126"/>
        <v>0</v>
      </c>
    </row>
    <row r="313" spans="1:8" ht="15.75" x14ac:dyDescent="0.25">
      <c r="A313" s="67"/>
      <c r="B313" s="13">
        <v>15</v>
      </c>
      <c r="C313" s="27">
        <v>484.91</v>
      </c>
      <c r="D313" s="37">
        <v>0.87</v>
      </c>
      <c r="E313" s="10">
        <v>15</v>
      </c>
      <c r="F313" s="41">
        <f t="shared" si="125"/>
        <v>0</v>
      </c>
      <c r="G313" s="46">
        <f t="shared" si="116"/>
        <v>0</v>
      </c>
      <c r="H313" s="16">
        <f t="shared" si="126"/>
        <v>0</v>
      </c>
    </row>
    <row r="314" spans="1:8" ht="15.75" x14ac:dyDescent="0.25">
      <c r="A314" s="67"/>
      <c r="B314" s="13">
        <v>20</v>
      </c>
      <c r="C314" s="27">
        <v>484.91</v>
      </c>
      <c r="D314" s="37">
        <v>0.87</v>
      </c>
      <c r="E314" s="10">
        <v>20</v>
      </c>
      <c r="F314" s="41">
        <f t="shared" si="125"/>
        <v>0</v>
      </c>
      <c r="G314" s="46">
        <f t="shared" si="116"/>
        <v>0</v>
      </c>
      <c r="H314" s="16">
        <f t="shared" si="126"/>
        <v>0</v>
      </c>
    </row>
    <row r="315" spans="1:8" ht="15.75" x14ac:dyDescent="0.25">
      <c r="A315" s="67"/>
      <c r="B315" s="13">
        <v>25</v>
      </c>
      <c r="C315" s="27">
        <v>484.91</v>
      </c>
      <c r="D315" s="37">
        <v>0.87</v>
      </c>
      <c r="E315" s="10">
        <v>25</v>
      </c>
      <c r="F315" s="41">
        <f t="shared" si="125"/>
        <v>0</v>
      </c>
      <c r="G315" s="46">
        <f t="shared" si="116"/>
        <v>0</v>
      </c>
      <c r="H315" s="16">
        <f t="shared" si="126"/>
        <v>0</v>
      </c>
    </row>
    <row r="316" spans="1:8" ht="15.75" x14ac:dyDescent="0.25">
      <c r="A316" s="67"/>
      <c r="B316" s="13">
        <v>30</v>
      </c>
      <c r="C316" s="27">
        <v>484.91</v>
      </c>
      <c r="D316" s="37">
        <v>0.87</v>
      </c>
      <c r="E316" s="10">
        <v>30</v>
      </c>
      <c r="F316" s="41">
        <f t="shared" si="125"/>
        <v>0</v>
      </c>
      <c r="G316" s="46">
        <f t="shared" si="116"/>
        <v>0</v>
      </c>
      <c r="H316" s="16">
        <f t="shared" si="126"/>
        <v>0</v>
      </c>
    </row>
    <row r="317" spans="1:8" ht="15.75" x14ac:dyDescent="0.25">
      <c r="A317" s="67"/>
      <c r="B317" s="13">
        <v>35</v>
      </c>
      <c r="C317" s="27">
        <v>484.91</v>
      </c>
      <c r="D317" s="37">
        <v>0.87</v>
      </c>
      <c r="E317" s="10">
        <v>35</v>
      </c>
      <c r="F317" s="41">
        <f t="shared" si="125"/>
        <v>0</v>
      </c>
      <c r="G317" s="46">
        <f t="shared" si="116"/>
        <v>0</v>
      </c>
      <c r="H317" s="16">
        <f t="shared" si="126"/>
        <v>0</v>
      </c>
    </row>
    <row r="318" spans="1:8" ht="15.75" x14ac:dyDescent="0.25">
      <c r="A318" s="67"/>
      <c r="B318" s="13">
        <v>40</v>
      </c>
      <c r="C318" s="27">
        <v>484.91</v>
      </c>
      <c r="D318" s="37">
        <v>0.87</v>
      </c>
      <c r="E318" s="10">
        <v>40</v>
      </c>
      <c r="F318" s="41">
        <f t="shared" si="125"/>
        <v>0</v>
      </c>
      <c r="G318" s="46">
        <f t="shared" si="116"/>
        <v>0</v>
      </c>
      <c r="H318" s="16">
        <f t="shared" si="126"/>
        <v>0</v>
      </c>
    </row>
    <row r="319" spans="1:8" ht="15.75" x14ac:dyDescent="0.25">
      <c r="A319" s="67"/>
      <c r="B319" s="13">
        <v>45</v>
      </c>
      <c r="C319" s="27">
        <v>484.91</v>
      </c>
      <c r="D319" s="37">
        <v>0.87</v>
      </c>
      <c r="E319" s="10">
        <v>45</v>
      </c>
      <c r="F319" s="41">
        <f t="shared" si="125"/>
        <v>0</v>
      </c>
      <c r="G319" s="46">
        <f t="shared" si="116"/>
        <v>0</v>
      </c>
      <c r="H319" s="16">
        <f t="shared" si="126"/>
        <v>0</v>
      </c>
    </row>
    <row r="320" spans="1:8" ht="16.5" thickBot="1" x14ac:dyDescent="0.3">
      <c r="A320" s="67"/>
      <c r="B320" s="13">
        <v>50</v>
      </c>
      <c r="C320" s="27">
        <v>484.91</v>
      </c>
      <c r="D320" s="37">
        <v>0.87</v>
      </c>
      <c r="E320" s="10">
        <v>50</v>
      </c>
      <c r="F320" s="41">
        <f t="shared" si="125"/>
        <v>0</v>
      </c>
      <c r="G320" s="46">
        <f t="shared" si="116"/>
        <v>0</v>
      </c>
      <c r="H320" s="16">
        <f t="shared" si="126"/>
        <v>0</v>
      </c>
    </row>
    <row r="321" spans="1:8" ht="15.75" x14ac:dyDescent="0.25">
      <c r="A321" s="69" t="s">
        <v>32</v>
      </c>
      <c r="B321" s="12">
        <v>0</v>
      </c>
      <c r="C321" s="28">
        <v>472.31</v>
      </c>
      <c r="D321" s="37">
        <v>0.87</v>
      </c>
      <c r="E321" s="38">
        <v>0</v>
      </c>
      <c r="F321" s="41">
        <f>+($C$321-C321)/$C$321</f>
        <v>0</v>
      </c>
      <c r="G321" s="46">
        <f t="shared" si="116"/>
        <v>0</v>
      </c>
      <c r="H321" s="16">
        <f>+$C$321-C321</f>
        <v>0</v>
      </c>
    </row>
    <row r="322" spans="1:8" ht="15.75" x14ac:dyDescent="0.25">
      <c r="A322" s="70"/>
      <c r="B322" s="13">
        <v>5</v>
      </c>
      <c r="C322" s="27">
        <v>472.31</v>
      </c>
      <c r="D322" s="37">
        <v>0.87</v>
      </c>
      <c r="E322" s="10">
        <v>5</v>
      </c>
      <c r="F322" s="41">
        <f t="shared" ref="F322:F331" si="127">+($C$321-C322)/$C$321</f>
        <v>0</v>
      </c>
      <c r="G322" s="46">
        <f t="shared" si="116"/>
        <v>0</v>
      </c>
      <c r="H322" s="16">
        <f t="shared" ref="H322:H331" si="128">+$C$321-C322</f>
        <v>0</v>
      </c>
    </row>
    <row r="323" spans="1:8" ht="15.75" x14ac:dyDescent="0.25">
      <c r="A323" s="70"/>
      <c r="B323" s="13">
        <v>10</v>
      </c>
      <c r="C323" s="27">
        <v>472.31</v>
      </c>
      <c r="D323" s="37">
        <v>0.87</v>
      </c>
      <c r="E323" s="10">
        <v>10</v>
      </c>
      <c r="F323" s="41">
        <f t="shared" si="127"/>
        <v>0</v>
      </c>
      <c r="G323" s="46">
        <f t="shared" si="116"/>
        <v>0</v>
      </c>
      <c r="H323" s="16">
        <f t="shared" si="128"/>
        <v>0</v>
      </c>
    </row>
    <row r="324" spans="1:8" ht="15.75" x14ac:dyDescent="0.25">
      <c r="A324" s="70"/>
      <c r="B324" s="13">
        <v>15</v>
      </c>
      <c r="C324" s="27">
        <v>472.31</v>
      </c>
      <c r="D324" s="37">
        <v>0.87</v>
      </c>
      <c r="E324" s="10">
        <v>15</v>
      </c>
      <c r="F324" s="41">
        <f t="shared" si="127"/>
        <v>0</v>
      </c>
      <c r="G324" s="46">
        <f t="shared" ref="G324:G331" si="129">+F324*100</f>
        <v>0</v>
      </c>
      <c r="H324" s="16">
        <f t="shared" si="128"/>
        <v>0</v>
      </c>
    </row>
    <row r="325" spans="1:8" ht="15.75" x14ac:dyDescent="0.25">
      <c r="A325" s="70"/>
      <c r="B325" s="13">
        <v>20</v>
      </c>
      <c r="C325" s="27">
        <v>472.31</v>
      </c>
      <c r="D325" s="37">
        <v>0.87</v>
      </c>
      <c r="E325" s="10">
        <v>20</v>
      </c>
      <c r="F325" s="41">
        <f t="shared" si="127"/>
        <v>0</v>
      </c>
      <c r="G325" s="46">
        <f t="shared" si="129"/>
        <v>0</v>
      </c>
      <c r="H325" s="16">
        <f t="shared" si="128"/>
        <v>0</v>
      </c>
    </row>
    <row r="326" spans="1:8" ht="15.75" x14ac:dyDescent="0.25">
      <c r="A326" s="70"/>
      <c r="B326" s="13">
        <v>25</v>
      </c>
      <c r="C326" s="27">
        <v>472.31</v>
      </c>
      <c r="D326" s="37">
        <v>0.87</v>
      </c>
      <c r="E326" s="10">
        <v>25</v>
      </c>
      <c r="F326" s="41">
        <f t="shared" si="127"/>
        <v>0</v>
      </c>
      <c r="G326" s="46">
        <f t="shared" si="129"/>
        <v>0</v>
      </c>
      <c r="H326" s="16">
        <f t="shared" si="128"/>
        <v>0</v>
      </c>
    </row>
    <row r="327" spans="1:8" ht="15.75" x14ac:dyDescent="0.25">
      <c r="A327" s="70"/>
      <c r="B327" s="13">
        <v>30</v>
      </c>
      <c r="C327" s="27">
        <v>472.31</v>
      </c>
      <c r="D327" s="37">
        <v>0.87</v>
      </c>
      <c r="E327" s="10">
        <v>30</v>
      </c>
      <c r="F327" s="41">
        <f t="shared" si="127"/>
        <v>0</v>
      </c>
      <c r="G327" s="46">
        <f t="shared" si="129"/>
        <v>0</v>
      </c>
      <c r="H327" s="16">
        <f t="shared" si="128"/>
        <v>0</v>
      </c>
    </row>
    <row r="328" spans="1:8" ht="15.75" x14ac:dyDescent="0.25">
      <c r="A328" s="70"/>
      <c r="B328" s="13">
        <v>35</v>
      </c>
      <c r="C328" s="27">
        <v>472.31</v>
      </c>
      <c r="D328" s="37">
        <v>0.87</v>
      </c>
      <c r="E328" s="10">
        <v>35</v>
      </c>
      <c r="F328" s="41">
        <f t="shared" si="127"/>
        <v>0</v>
      </c>
      <c r="G328" s="46">
        <f t="shared" si="129"/>
        <v>0</v>
      </c>
      <c r="H328" s="16">
        <f t="shared" si="128"/>
        <v>0</v>
      </c>
    </row>
    <row r="329" spans="1:8" ht="15.75" x14ac:dyDescent="0.25">
      <c r="A329" s="70"/>
      <c r="B329" s="13">
        <v>40</v>
      </c>
      <c r="C329" s="27">
        <v>472.31</v>
      </c>
      <c r="D329" s="37">
        <v>0.87</v>
      </c>
      <c r="E329" s="10">
        <v>40</v>
      </c>
      <c r="F329" s="41">
        <f t="shared" si="127"/>
        <v>0</v>
      </c>
      <c r="G329" s="46">
        <f t="shared" si="129"/>
        <v>0</v>
      </c>
      <c r="H329" s="16">
        <f t="shared" si="128"/>
        <v>0</v>
      </c>
    </row>
    <row r="330" spans="1:8" ht="15.75" x14ac:dyDescent="0.25">
      <c r="A330" s="70"/>
      <c r="B330" s="13">
        <v>45</v>
      </c>
      <c r="C330" s="27">
        <v>472.31</v>
      </c>
      <c r="D330" s="37">
        <v>0.87</v>
      </c>
      <c r="E330" s="10">
        <v>45</v>
      </c>
      <c r="F330" s="41">
        <f t="shared" si="127"/>
        <v>0</v>
      </c>
      <c r="G330" s="46">
        <f t="shared" si="129"/>
        <v>0</v>
      </c>
      <c r="H330" s="16">
        <f t="shared" si="128"/>
        <v>0</v>
      </c>
    </row>
    <row r="331" spans="1:8" ht="16.5" thickBot="1" x14ac:dyDescent="0.3">
      <c r="A331" s="71"/>
      <c r="B331" s="14">
        <v>50</v>
      </c>
      <c r="C331" s="29">
        <v>472.31</v>
      </c>
      <c r="D331" s="37">
        <v>0.87</v>
      </c>
      <c r="E331" s="10">
        <v>50</v>
      </c>
      <c r="F331" s="41">
        <f t="shared" si="127"/>
        <v>0</v>
      </c>
      <c r="G331" s="46">
        <f t="shared" si="129"/>
        <v>0</v>
      </c>
      <c r="H331" s="16">
        <f t="shared" si="128"/>
        <v>0</v>
      </c>
    </row>
    <row r="332" spans="1:8" ht="15.75" x14ac:dyDescent="0.25">
      <c r="F332" s="45"/>
      <c r="G332" s="45"/>
    </row>
  </sheetData>
  <mergeCells count="24">
    <mergeCell ref="A321:A331"/>
    <mergeCell ref="A244:A254"/>
    <mergeCell ref="A255:A265"/>
    <mergeCell ref="A266:A276"/>
    <mergeCell ref="A299:A309"/>
    <mergeCell ref="A277:A287"/>
    <mergeCell ref="A310:A320"/>
    <mergeCell ref="A288:A298"/>
    <mergeCell ref="A57:A67"/>
    <mergeCell ref="A200:A210"/>
    <mergeCell ref="A233:A243"/>
    <mergeCell ref="A211:A221"/>
    <mergeCell ref="A222:A232"/>
    <mergeCell ref="A68:A78"/>
    <mergeCell ref="A101:A111"/>
    <mergeCell ref="A79:A89"/>
    <mergeCell ref="A112:A122"/>
    <mergeCell ref="A90:A100"/>
    <mergeCell ref="A123:A133"/>
    <mergeCell ref="A2:A12"/>
    <mergeCell ref="A13:A23"/>
    <mergeCell ref="A24:A34"/>
    <mergeCell ref="A35:A45"/>
    <mergeCell ref="A46:A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2"/>
  <sheetViews>
    <sheetView topLeftCell="C85" workbookViewId="0">
      <selection activeCell="Y102" sqref="Y102:Y112"/>
    </sheetView>
  </sheetViews>
  <sheetFormatPr defaultRowHeight="15" x14ac:dyDescent="0.25"/>
  <cols>
    <col min="1" max="1" width="10.85546875" bestFit="1" customWidth="1"/>
    <col min="2" max="2" width="15.7109375" bestFit="1" customWidth="1"/>
    <col min="3" max="3" width="15.42578125" customWidth="1"/>
    <col min="4" max="7" width="12.42578125" customWidth="1"/>
    <col min="14" max="14" width="15.5703125" customWidth="1"/>
    <col min="15" max="15" width="11.7109375" customWidth="1"/>
    <col min="16" max="16" width="11.5703125" customWidth="1"/>
    <col min="22" max="23" width="10.5703125" bestFit="1" customWidth="1"/>
    <col min="25" max="25" width="10.5703125" bestFit="1" customWidth="1"/>
  </cols>
  <sheetData>
    <row r="1" spans="1:26" ht="48" thickBot="1" x14ac:dyDescent="0.3">
      <c r="A1" s="7" t="s">
        <v>2</v>
      </c>
      <c r="B1" s="8" t="s">
        <v>0</v>
      </c>
      <c r="C1" s="18" t="s">
        <v>1</v>
      </c>
      <c r="D1" s="37" t="s">
        <v>35</v>
      </c>
      <c r="E1" s="37" t="s">
        <v>33</v>
      </c>
      <c r="F1" s="37" t="s">
        <v>52</v>
      </c>
      <c r="G1" s="37" t="s">
        <v>51</v>
      </c>
      <c r="H1" s="44" t="s">
        <v>50</v>
      </c>
      <c r="K1" s="17"/>
      <c r="L1" s="17"/>
      <c r="M1" s="17"/>
      <c r="N1" s="17" t="s">
        <v>51</v>
      </c>
      <c r="O1" s="17"/>
      <c r="P1" s="17"/>
      <c r="S1" s="17"/>
      <c r="T1" s="17"/>
      <c r="U1" s="17"/>
      <c r="V1" s="17" t="s">
        <v>53</v>
      </c>
      <c r="W1" s="17"/>
      <c r="X1" s="17"/>
    </row>
    <row r="2" spans="1:26" ht="15.75" x14ac:dyDescent="0.25">
      <c r="A2" s="61" t="s">
        <v>3</v>
      </c>
      <c r="B2" s="9">
        <v>0</v>
      </c>
      <c r="C2" s="19">
        <v>487.37</v>
      </c>
      <c r="D2" s="37">
        <v>1.63</v>
      </c>
      <c r="E2" s="49">
        <v>0</v>
      </c>
      <c r="F2" s="41">
        <f>+($C$2-C2)/$C$2</f>
        <v>0</v>
      </c>
      <c r="G2" s="46">
        <f>+F2*100</f>
        <v>0</v>
      </c>
      <c r="H2" s="16">
        <f t="shared" ref="H2:H12" si="0">+$C$2-C2</f>
        <v>0</v>
      </c>
      <c r="K2" s="17"/>
      <c r="L2" s="17" t="s">
        <v>35</v>
      </c>
      <c r="M2" s="17" t="s">
        <v>33</v>
      </c>
      <c r="N2" s="17" t="s">
        <v>38</v>
      </c>
      <c r="O2" s="17" t="s">
        <v>39</v>
      </c>
      <c r="P2" s="17" t="s">
        <v>40</v>
      </c>
      <c r="Q2" s="17" t="s">
        <v>43</v>
      </c>
      <c r="S2" s="17"/>
      <c r="T2" s="17" t="s">
        <v>35</v>
      </c>
      <c r="U2" s="17" t="s">
        <v>33</v>
      </c>
      <c r="V2" s="17" t="s">
        <v>38</v>
      </c>
      <c r="W2" s="17" t="s">
        <v>39</v>
      </c>
      <c r="X2" s="17" t="s">
        <v>40</v>
      </c>
      <c r="Y2" s="17" t="s">
        <v>43</v>
      </c>
    </row>
    <row r="3" spans="1:26" ht="15.75" x14ac:dyDescent="0.25">
      <c r="A3" s="62"/>
      <c r="B3" s="10">
        <v>5</v>
      </c>
      <c r="C3" s="15">
        <v>487.29</v>
      </c>
      <c r="D3" s="37">
        <v>1.63</v>
      </c>
      <c r="E3" s="10">
        <v>5</v>
      </c>
      <c r="F3" s="41">
        <f>+($C$2-C3)/$C$2</f>
        <v>1.6414633645892051E-4</v>
      </c>
      <c r="G3" s="46">
        <f>+F3*100</f>
        <v>1.641463364589205E-2</v>
      </c>
      <c r="H3" s="16">
        <f t="shared" si="0"/>
        <v>7.9999999999984084E-2</v>
      </c>
      <c r="K3" t="s">
        <v>36</v>
      </c>
      <c r="L3">
        <v>1.63</v>
      </c>
      <c r="M3">
        <v>0</v>
      </c>
      <c r="N3" s="39">
        <f>+G2</f>
        <v>0</v>
      </c>
      <c r="O3" s="39">
        <f>+G13</f>
        <v>0</v>
      </c>
      <c r="P3" s="39">
        <f t="shared" ref="P3:P13" si="1">+G24</f>
        <v>0</v>
      </c>
      <c r="Q3" s="42">
        <f>+AVERAGE(N3:P3)</f>
        <v>0</v>
      </c>
      <c r="S3" t="s">
        <v>36</v>
      </c>
      <c r="T3">
        <v>1.63</v>
      </c>
      <c r="U3">
        <v>0</v>
      </c>
      <c r="V3" s="39">
        <f>+H2</f>
        <v>0</v>
      </c>
      <c r="W3" s="39">
        <f>+H13</f>
        <v>0</v>
      </c>
      <c r="X3" s="39">
        <f>+H24</f>
        <v>0</v>
      </c>
      <c r="Y3" s="42">
        <f>+AVERAGE(V3:X3)</f>
        <v>0</v>
      </c>
      <c r="Z3" s="42"/>
    </row>
    <row r="4" spans="1:26" ht="15.75" x14ac:dyDescent="0.25">
      <c r="A4" s="62"/>
      <c r="B4" s="10">
        <v>10</v>
      </c>
      <c r="C4" s="15">
        <v>487.14</v>
      </c>
      <c r="D4" s="37">
        <v>1.63</v>
      </c>
      <c r="E4" s="10">
        <v>10</v>
      </c>
      <c r="F4" s="41">
        <f t="shared" ref="F4:F12" si="2">+($C$2-C4)/$C$2</f>
        <v>4.7192071731952764E-4</v>
      </c>
      <c r="G4" s="46">
        <f t="shared" ref="G4:G67" si="3">+F4*100</f>
        <v>4.7192071731952764E-2</v>
      </c>
      <c r="H4" s="16">
        <f t="shared" si="0"/>
        <v>0.23000000000001819</v>
      </c>
      <c r="K4" t="s">
        <v>36</v>
      </c>
      <c r="L4">
        <v>1.63</v>
      </c>
      <c r="M4">
        <v>5</v>
      </c>
      <c r="N4" s="39">
        <f t="shared" ref="N4:N13" si="4">+G3</f>
        <v>1.641463364589205E-2</v>
      </c>
      <c r="O4" s="39">
        <f t="shared" ref="O4:O13" si="5">+G14</f>
        <v>1.6447030283102921E-2</v>
      </c>
      <c r="P4" s="39">
        <f t="shared" si="1"/>
        <v>1.4411891869632739E-2</v>
      </c>
      <c r="Q4" s="42">
        <f>+AVERAGE(N4:P4)</f>
        <v>1.5757851932875901E-2</v>
      </c>
      <c r="S4" t="s">
        <v>36</v>
      </c>
      <c r="T4">
        <v>1.63</v>
      </c>
      <c r="U4">
        <v>5</v>
      </c>
      <c r="V4" s="39">
        <f t="shared" ref="V4:V13" si="6">+H3</f>
        <v>7.9999999999984084E-2</v>
      </c>
      <c r="W4" s="39">
        <f t="shared" ref="W4:W13" si="7">+H14</f>
        <v>8.0000000000040927E-2</v>
      </c>
      <c r="X4" s="39">
        <f t="shared" ref="X4:X13" si="8">+H25</f>
        <v>6.9999999999993179E-2</v>
      </c>
      <c r="Y4" s="42">
        <f>+AVERAGE(V4:X4)</f>
        <v>7.6666666666672725E-2</v>
      </c>
      <c r="Z4" s="42"/>
    </row>
    <row r="5" spans="1:26" ht="15.75" x14ac:dyDescent="0.25">
      <c r="A5" s="62"/>
      <c r="B5" s="10">
        <v>15</v>
      </c>
      <c r="C5" s="15">
        <v>486.96</v>
      </c>
      <c r="D5" s="37">
        <v>1.63</v>
      </c>
      <c r="E5" s="10">
        <v>15</v>
      </c>
      <c r="F5" s="41">
        <f t="shared" si="2"/>
        <v>8.4124997435218625E-4</v>
      </c>
      <c r="G5" s="46">
        <f t="shared" si="3"/>
        <v>8.4124997435218618E-2</v>
      </c>
      <c r="H5" s="16">
        <f t="shared" si="0"/>
        <v>0.41000000000002501</v>
      </c>
      <c r="K5" t="s">
        <v>36</v>
      </c>
      <c r="L5">
        <v>1.63</v>
      </c>
      <c r="M5">
        <v>10</v>
      </c>
      <c r="N5" s="39">
        <f t="shared" si="4"/>
        <v>4.7192071731952764E-2</v>
      </c>
      <c r="O5" s="39">
        <f t="shared" si="5"/>
        <v>4.9341090849285396E-2</v>
      </c>
      <c r="P5" s="39">
        <f t="shared" si="1"/>
        <v>4.7353359000218517E-2</v>
      </c>
      <c r="Q5" s="42">
        <f t="shared" ref="Q5:Q68" si="9">+AVERAGE(N5:P5)</f>
        <v>4.7962173860485562E-2</v>
      </c>
      <c r="S5" t="s">
        <v>36</v>
      </c>
      <c r="T5">
        <v>1.63</v>
      </c>
      <c r="U5">
        <v>10</v>
      </c>
      <c r="V5" s="39">
        <f t="shared" si="6"/>
        <v>0.23000000000001819</v>
      </c>
      <c r="W5" s="39">
        <f t="shared" si="7"/>
        <v>0.24000000000000909</v>
      </c>
      <c r="X5" s="39">
        <f t="shared" si="8"/>
        <v>0.22999999999996135</v>
      </c>
      <c r="Y5" s="42">
        <f t="shared" ref="Y5:Y68" si="10">+AVERAGE(V5:X5)</f>
        <v>0.23333333333332953</v>
      </c>
      <c r="Z5" s="42"/>
    </row>
    <row r="6" spans="1:26" ht="15.75" x14ac:dyDescent="0.25">
      <c r="A6" s="62"/>
      <c r="B6" s="10">
        <v>20</v>
      </c>
      <c r="C6" s="15">
        <v>486.74</v>
      </c>
      <c r="D6" s="37">
        <v>1.63</v>
      </c>
      <c r="E6" s="10">
        <v>20</v>
      </c>
      <c r="F6" s="41">
        <f t="shared" si="2"/>
        <v>1.2926523996142467E-3</v>
      </c>
      <c r="G6" s="46">
        <f t="shared" si="3"/>
        <v>0.12926523996142467</v>
      </c>
      <c r="H6" s="16">
        <f t="shared" si="0"/>
        <v>0.62999999999999545</v>
      </c>
      <c r="K6" t="s">
        <v>36</v>
      </c>
      <c r="L6">
        <v>1.63</v>
      </c>
      <c r="M6">
        <v>15</v>
      </c>
      <c r="N6" s="39">
        <f t="shared" si="4"/>
        <v>8.4124997435218618E-2</v>
      </c>
      <c r="O6" s="39">
        <f t="shared" si="5"/>
        <v>8.6346908986249429E-2</v>
      </c>
      <c r="P6" s="39">
        <f t="shared" si="1"/>
        <v>8.4412509522136289E-2</v>
      </c>
      <c r="Q6" s="42">
        <f t="shared" si="9"/>
        <v>8.496147198120145E-2</v>
      </c>
      <c r="S6" t="s">
        <v>36</v>
      </c>
      <c r="T6">
        <v>1.63</v>
      </c>
      <c r="U6">
        <v>15</v>
      </c>
      <c r="V6" s="39">
        <f t="shared" si="6"/>
        <v>0.41000000000002501</v>
      </c>
      <c r="W6" s="39">
        <f t="shared" si="7"/>
        <v>0.42000000000001592</v>
      </c>
      <c r="X6" s="39">
        <f t="shared" si="8"/>
        <v>0.40999999999996817</v>
      </c>
      <c r="Y6" s="42">
        <f t="shared" si="10"/>
        <v>0.41333333333333638</v>
      </c>
      <c r="Z6" s="42"/>
    </row>
    <row r="7" spans="1:26" ht="15.75" x14ac:dyDescent="0.25">
      <c r="A7" s="62"/>
      <c r="B7" s="10">
        <v>25</v>
      </c>
      <c r="C7" s="15">
        <v>486.46</v>
      </c>
      <c r="D7" s="37">
        <v>1.63</v>
      </c>
      <c r="E7" s="10">
        <v>25</v>
      </c>
      <c r="F7" s="41">
        <f t="shared" si="2"/>
        <v>1.8671645772206434E-3</v>
      </c>
      <c r="G7" s="46">
        <f t="shared" si="3"/>
        <v>0.18671645772206433</v>
      </c>
      <c r="H7" s="16">
        <f t="shared" si="0"/>
        <v>0.91000000000002501</v>
      </c>
      <c r="K7" t="s">
        <v>36</v>
      </c>
      <c r="L7">
        <v>1.63</v>
      </c>
      <c r="M7">
        <v>20</v>
      </c>
      <c r="N7" s="39">
        <f t="shared" si="4"/>
        <v>0.12926523996142467</v>
      </c>
      <c r="O7" s="39">
        <f t="shared" si="5"/>
        <v>0.13157624226476494</v>
      </c>
      <c r="P7" s="39">
        <f t="shared" si="1"/>
        <v>0.12970702682670637</v>
      </c>
      <c r="Q7" s="42">
        <f t="shared" si="9"/>
        <v>0.13018283635096534</v>
      </c>
      <c r="S7" t="s">
        <v>36</v>
      </c>
      <c r="T7">
        <v>1.63</v>
      </c>
      <c r="U7">
        <v>20</v>
      </c>
      <c r="V7" s="39">
        <f t="shared" si="6"/>
        <v>0.62999999999999545</v>
      </c>
      <c r="W7" s="39">
        <f t="shared" si="7"/>
        <v>0.6400000000000432</v>
      </c>
      <c r="X7" s="39">
        <f t="shared" si="8"/>
        <v>0.62999999999999545</v>
      </c>
      <c r="Y7" s="42">
        <f t="shared" si="10"/>
        <v>0.63333333333334474</v>
      </c>
      <c r="Z7" s="42"/>
    </row>
    <row r="8" spans="1:26" ht="15.75" x14ac:dyDescent="0.25">
      <c r="A8" s="62"/>
      <c r="B8" s="10">
        <v>30</v>
      </c>
      <c r="C8" s="15">
        <v>486.11</v>
      </c>
      <c r="D8" s="37">
        <v>1.63</v>
      </c>
      <c r="E8" s="10">
        <v>30</v>
      </c>
      <c r="F8" s="41">
        <f t="shared" si="2"/>
        <v>2.5853047992284934E-3</v>
      </c>
      <c r="G8" s="46">
        <f t="shared" si="3"/>
        <v>0.25853047992284933</v>
      </c>
      <c r="H8" s="16">
        <f t="shared" si="0"/>
        <v>1.2599999999999909</v>
      </c>
      <c r="K8" t="s">
        <v>36</v>
      </c>
      <c r="L8">
        <v>1.63</v>
      </c>
      <c r="M8">
        <v>25</v>
      </c>
      <c r="N8" s="39">
        <f t="shared" si="4"/>
        <v>0.18671645772206433</v>
      </c>
      <c r="O8" s="39">
        <f t="shared" si="5"/>
        <v>0.18708496947020517</v>
      </c>
      <c r="P8" s="39">
        <f t="shared" si="1"/>
        <v>0.18529575260957717</v>
      </c>
      <c r="Q8" s="42">
        <f t="shared" si="9"/>
        <v>0.18636572660061557</v>
      </c>
      <c r="S8" t="s">
        <v>36</v>
      </c>
      <c r="T8">
        <v>1.63</v>
      </c>
      <c r="U8">
        <v>25</v>
      </c>
      <c r="V8" s="39">
        <f t="shared" si="6"/>
        <v>0.91000000000002501</v>
      </c>
      <c r="W8" s="39">
        <f t="shared" si="7"/>
        <v>0.91000000000002501</v>
      </c>
      <c r="X8" s="39">
        <f t="shared" si="8"/>
        <v>0.89999999999997726</v>
      </c>
      <c r="Y8" s="42">
        <f t="shared" si="10"/>
        <v>0.90666666666667572</v>
      </c>
      <c r="Z8" s="42"/>
    </row>
    <row r="9" spans="1:26" ht="15.75" x14ac:dyDescent="0.25">
      <c r="A9" s="62"/>
      <c r="B9" s="10">
        <v>35</v>
      </c>
      <c r="C9" s="15">
        <v>485.69</v>
      </c>
      <c r="D9" s="37">
        <v>1.63</v>
      </c>
      <c r="E9" s="10">
        <v>35</v>
      </c>
      <c r="F9" s="41">
        <f t="shared" si="2"/>
        <v>3.4470730656380303E-3</v>
      </c>
      <c r="G9" s="46">
        <f t="shared" si="3"/>
        <v>0.34470730656380305</v>
      </c>
      <c r="H9" s="16">
        <f t="shared" si="0"/>
        <v>1.6800000000000068</v>
      </c>
      <c r="K9" t="s">
        <v>36</v>
      </c>
      <c r="L9">
        <v>1.63</v>
      </c>
      <c r="M9">
        <v>30</v>
      </c>
      <c r="N9" s="39">
        <f t="shared" si="4"/>
        <v>0.25853047992284933</v>
      </c>
      <c r="O9" s="39">
        <f t="shared" si="5"/>
        <v>0.2672642421002881</v>
      </c>
      <c r="P9" s="39">
        <f t="shared" si="1"/>
        <v>0.25735521195775257</v>
      </c>
      <c r="Q9" s="42">
        <f t="shared" si="9"/>
        <v>0.26104997799363</v>
      </c>
      <c r="S9" t="s">
        <v>36</v>
      </c>
      <c r="T9">
        <v>1.63</v>
      </c>
      <c r="U9">
        <v>30</v>
      </c>
      <c r="V9" s="39">
        <f t="shared" si="6"/>
        <v>1.2599999999999909</v>
      </c>
      <c r="W9" s="39">
        <f t="shared" si="7"/>
        <v>1.3000000000000114</v>
      </c>
      <c r="X9" s="39">
        <f t="shared" si="8"/>
        <v>1.25</v>
      </c>
      <c r="Y9" s="42">
        <f t="shared" si="10"/>
        <v>1.2700000000000007</v>
      </c>
      <c r="Z9" s="42"/>
    </row>
    <row r="10" spans="1:26" ht="15.75" x14ac:dyDescent="0.25">
      <c r="A10" s="62"/>
      <c r="B10" s="10">
        <v>40</v>
      </c>
      <c r="C10" s="15">
        <v>485.16</v>
      </c>
      <c r="D10" s="37">
        <v>1.63</v>
      </c>
      <c r="E10" s="10">
        <v>40</v>
      </c>
      <c r="F10" s="41">
        <f t="shared" si="2"/>
        <v>4.5345425446785392E-3</v>
      </c>
      <c r="G10" s="46">
        <f t="shared" si="3"/>
        <v>0.45345425446785392</v>
      </c>
      <c r="H10" s="16">
        <f t="shared" si="0"/>
        <v>2.2099999999999795</v>
      </c>
      <c r="K10" t="s">
        <v>36</v>
      </c>
      <c r="L10">
        <v>1.63</v>
      </c>
      <c r="M10">
        <v>35</v>
      </c>
      <c r="N10" s="39">
        <f t="shared" si="4"/>
        <v>0.34470730656380305</v>
      </c>
      <c r="O10" s="39">
        <f t="shared" si="5"/>
        <v>0.35361115108653751</v>
      </c>
      <c r="P10" s="39">
        <f t="shared" si="1"/>
        <v>0.347944246566881</v>
      </c>
      <c r="Q10" s="42">
        <f t="shared" si="9"/>
        <v>0.3487542347390738</v>
      </c>
      <c r="S10" t="s">
        <v>36</v>
      </c>
      <c r="T10">
        <v>1.63</v>
      </c>
      <c r="U10">
        <v>35</v>
      </c>
      <c r="V10" s="39">
        <f t="shared" si="6"/>
        <v>1.6800000000000068</v>
      </c>
      <c r="W10" s="39">
        <f t="shared" si="7"/>
        <v>1.7200000000000273</v>
      </c>
      <c r="X10" s="39">
        <f t="shared" si="8"/>
        <v>1.6899999999999977</v>
      </c>
      <c r="Y10" s="42">
        <f t="shared" si="10"/>
        <v>1.6966666666666772</v>
      </c>
      <c r="Z10" s="42"/>
    </row>
    <row r="11" spans="1:26" ht="15.75" x14ac:dyDescent="0.25">
      <c r="A11" s="62"/>
      <c r="B11" s="10">
        <v>45</v>
      </c>
      <c r="C11" s="15">
        <v>484.55</v>
      </c>
      <c r="D11" s="37">
        <v>1.63</v>
      </c>
      <c r="E11" s="10">
        <v>45</v>
      </c>
      <c r="F11" s="41">
        <f t="shared" si="2"/>
        <v>5.7861583601780849E-3</v>
      </c>
      <c r="G11" s="46">
        <f t="shared" si="3"/>
        <v>0.57861583601780853</v>
      </c>
      <c r="H11" s="16">
        <f t="shared" si="0"/>
        <v>2.8199999999999932</v>
      </c>
      <c r="K11" t="s">
        <v>36</v>
      </c>
      <c r="L11">
        <v>1.63</v>
      </c>
      <c r="M11">
        <v>40</v>
      </c>
      <c r="N11" s="39">
        <f t="shared" si="4"/>
        <v>0.45345425446785392</v>
      </c>
      <c r="O11" s="39">
        <f t="shared" si="5"/>
        <v>0.46257272671203309</v>
      </c>
      <c r="P11" s="39">
        <f t="shared" si="1"/>
        <v>0.45912169813262266</v>
      </c>
      <c r="Q11" s="42">
        <f t="shared" si="9"/>
        <v>0.45838289310416985</v>
      </c>
      <c r="S11" t="s">
        <v>36</v>
      </c>
      <c r="T11">
        <v>1.63</v>
      </c>
      <c r="U11">
        <v>40</v>
      </c>
      <c r="V11" s="39">
        <f t="shared" si="6"/>
        <v>2.2099999999999795</v>
      </c>
      <c r="W11" s="39">
        <f t="shared" si="7"/>
        <v>2.25</v>
      </c>
      <c r="X11" s="39">
        <f t="shared" si="8"/>
        <v>2.2299999999999613</v>
      </c>
      <c r="Y11" s="42">
        <f t="shared" si="10"/>
        <v>2.2299999999999804</v>
      </c>
      <c r="Z11" s="42"/>
    </row>
    <row r="12" spans="1:26" ht="15.75" x14ac:dyDescent="0.25">
      <c r="A12" s="63"/>
      <c r="B12" s="10">
        <v>50</v>
      </c>
      <c r="C12" s="15">
        <v>483.85</v>
      </c>
      <c r="D12" s="37">
        <v>1.63</v>
      </c>
      <c r="E12" s="10">
        <v>50</v>
      </c>
      <c r="F12" s="41">
        <f t="shared" si="2"/>
        <v>7.2224388041939019E-3</v>
      </c>
      <c r="G12" s="46">
        <f t="shared" si="3"/>
        <v>0.72224388041939014</v>
      </c>
      <c r="H12" s="16">
        <f t="shared" si="0"/>
        <v>3.5199999999999818</v>
      </c>
      <c r="K12" t="s">
        <v>36</v>
      </c>
      <c r="L12">
        <v>1.63</v>
      </c>
      <c r="M12">
        <v>45</v>
      </c>
      <c r="N12" s="39">
        <f t="shared" si="4"/>
        <v>0.57861583601780853</v>
      </c>
      <c r="O12" s="39">
        <f t="shared" si="5"/>
        <v>0.58798133262063146</v>
      </c>
      <c r="P12" s="39">
        <f t="shared" si="1"/>
        <v>0.58471104156800868</v>
      </c>
      <c r="Q12" s="42">
        <f t="shared" si="9"/>
        <v>0.58376940340214956</v>
      </c>
      <c r="S12" t="s">
        <v>36</v>
      </c>
      <c r="T12">
        <v>1.63</v>
      </c>
      <c r="U12">
        <v>45</v>
      </c>
      <c r="V12" s="39">
        <f t="shared" si="6"/>
        <v>2.8199999999999932</v>
      </c>
      <c r="W12" s="39">
        <f t="shared" si="7"/>
        <v>2.8600000000000136</v>
      </c>
      <c r="X12" s="39">
        <f t="shared" si="8"/>
        <v>2.839999999999975</v>
      </c>
      <c r="Y12" s="42">
        <f t="shared" si="10"/>
        <v>2.8399999999999941</v>
      </c>
      <c r="Z12" s="42"/>
    </row>
    <row r="13" spans="1:26" ht="15.75" x14ac:dyDescent="0.25">
      <c r="A13" s="64" t="s">
        <v>4</v>
      </c>
      <c r="B13" s="10">
        <v>0</v>
      </c>
      <c r="C13" s="15">
        <v>486.41</v>
      </c>
      <c r="D13" s="37">
        <v>1.63</v>
      </c>
      <c r="E13" s="38">
        <v>0</v>
      </c>
      <c r="F13" s="41">
        <f>+($C$13-C13)/$C$13</f>
        <v>0</v>
      </c>
      <c r="G13" s="46">
        <f t="shared" si="3"/>
        <v>0</v>
      </c>
      <c r="H13" s="16">
        <f>+$C$13-C13</f>
        <v>0</v>
      </c>
      <c r="K13" t="s">
        <v>36</v>
      </c>
      <c r="L13">
        <v>1.63</v>
      </c>
      <c r="M13">
        <v>50</v>
      </c>
      <c r="N13" s="39">
        <f t="shared" si="4"/>
        <v>0.72224388041939014</v>
      </c>
      <c r="O13" s="39">
        <f t="shared" si="5"/>
        <v>0.73189284759770601</v>
      </c>
      <c r="P13" s="39">
        <f t="shared" si="1"/>
        <v>0.72882996026434788</v>
      </c>
      <c r="Q13" s="42">
        <f t="shared" si="9"/>
        <v>0.72765556276048127</v>
      </c>
      <c r="S13" t="s">
        <v>36</v>
      </c>
      <c r="T13">
        <v>1.63</v>
      </c>
      <c r="U13">
        <v>50</v>
      </c>
      <c r="V13" s="39">
        <f t="shared" si="6"/>
        <v>3.5199999999999818</v>
      </c>
      <c r="W13" s="39">
        <f t="shared" si="7"/>
        <v>3.5600000000000023</v>
      </c>
      <c r="X13" s="39">
        <f t="shared" si="8"/>
        <v>3.5399999999999636</v>
      </c>
      <c r="Y13" s="42">
        <f t="shared" si="10"/>
        <v>3.5399999999999827</v>
      </c>
      <c r="Z13" s="42"/>
    </row>
    <row r="14" spans="1:26" ht="15.75" x14ac:dyDescent="0.25">
      <c r="A14" s="62"/>
      <c r="B14" s="10">
        <v>5</v>
      </c>
      <c r="C14" s="15">
        <v>486.33</v>
      </c>
      <c r="D14" s="37">
        <v>1.63</v>
      </c>
      <c r="E14" s="10">
        <v>5</v>
      </c>
      <c r="F14" s="41">
        <f t="shared" ref="F14:F23" si="11">+($C$13-C14)/$C$13</f>
        <v>1.6447030283102922E-4</v>
      </c>
      <c r="G14" s="46">
        <f t="shared" si="3"/>
        <v>1.6447030283102921E-2</v>
      </c>
      <c r="H14" s="16">
        <f t="shared" ref="H14:H23" si="12">+$C$13-C14</f>
        <v>8.0000000000040927E-2</v>
      </c>
      <c r="K14" s="17" t="s">
        <v>37</v>
      </c>
      <c r="L14">
        <v>1.63</v>
      </c>
      <c r="M14" s="17">
        <v>0</v>
      </c>
      <c r="N14" s="40">
        <f>+G35</f>
        <v>0</v>
      </c>
      <c r="O14" s="40">
        <f>+G46</f>
        <v>0</v>
      </c>
      <c r="P14" s="40">
        <f>+G57</f>
        <v>0</v>
      </c>
      <c r="Q14" s="43">
        <f t="shared" si="9"/>
        <v>0</v>
      </c>
      <c r="S14" s="17" t="s">
        <v>37</v>
      </c>
      <c r="T14">
        <v>1.63</v>
      </c>
      <c r="U14" s="17">
        <v>0</v>
      </c>
      <c r="V14" s="40">
        <f>+H35</f>
        <v>0</v>
      </c>
      <c r="W14" s="40">
        <f>+H46</f>
        <v>0</v>
      </c>
      <c r="X14" s="40">
        <f>+H57</f>
        <v>0</v>
      </c>
      <c r="Y14" s="43">
        <f t="shared" si="10"/>
        <v>0</v>
      </c>
      <c r="Z14" s="42"/>
    </row>
    <row r="15" spans="1:26" ht="15.75" x14ac:dyDescent="0.25">
      <c r="A15" s="62"/>
      <c r="B15" s="10">
        <v>10</v>
      </c>
      <c r="C15" s="15">
        <v>486.17</v>
      </c>
      <c r="D15" s="37">
        <v>1.63</v>
      </c>
      <c r="E15" s="10">
        <v>10</v>
      </c>
      <c r="F15" s="41">
        <f t="shared" si="11"/>
        <v>4.9341090849285398E-4</v>
      </c>
      <c r="G15" s="46">
        <f t="shared" si="3"/>
        <v>4.9341090849285396E-2</v>
      </c>
      <c r="H15" s="16">
        <f t="shared" si="12"/>
        <v>0.24000000000000909</v>
      </c>
      <c r="K15" s="17" t="s">
        <v>37</v>
      </c>
      <c r="L15">
        <v>1.63</v>
      </c>
      <c r="M15" s="17">
        <v>5</v>
      </c>
      <c r="N15" s="40">
        <f t="shared" ref="N15:N24" si="13">+G36</f>
        <v>1.4365457231980213E-2</v>
      </c>
      <c r="O15" s="40">
        <f t="shared" ref="O15:O24" si="14">+G47</f>
        <v>1.8319491939418456E-2</v>
      </c>
      <c r="P15" s="40">
        <f t="shared" ref="P15:P24" si="15">+G58</f>
        <v>1.6431490952407025E-2</v>
      </c>
      <c r="Q15" s="43">
        <f t="shared" si="9"/>
        <v>1.6372146707935232E-2</v>
      </c>
      <c r="S15" s="17" t="s">
        <v>37</v>
      </c>
      <c r="T15">
        <v>1.63</v>
      </c>
      <c r="U15" s="17">
        <v>5</v>
      </c>
      <c r="V15" s="40">
        <f t="shared" ref="V15:V24" si="16">+H36</f>
        <v>6.9999999999993179E-2</v>
      </c>
      <c r="W15" s="40">
        <f t="shared" ref="W15:W24" si="17">+H47</f>
        <v>8.9999999999974989E-2</v>
      </c>
      <c r="X15" s="40">
        <f t="shared" ref="X15:X24" si="18">+H58</f>
        <v>7.9999999999984084E-2</v>
      </c>
      <c r="Y15" s="43">
        <f t="shared" si="10"/>
        <v>7.9999999999984084E-2</v>
      </c>
      <c r="Z15" s="42"/>
    </row>
    <row r="16" spans="1:26" ht="15.75" x14ac:dyDescent="0.25">
      <c r="A16" s="62"/>
      <c r="B16" s="10">
        <v>15</v>
      </c>
      <c r="C16" s="15">
        <v>485.99</v>
      </c>
      <c r="D16" s="37">
        <v>1.63</v>
      </c>
      <c r="E16" s="10">
        <v>15</v>
      </c>
      <c r="F16" s="41">
        <f t="shared" si="11"/>
        <v>8.6346908986249435E-4</v>
      </c>
      <c r="G16" s="46">
        <f t="shared" si="3"/>
        <v>8.6346908986249429E-2</v>
      </c>
      <c r="H16" s="16">
        <f t="shared" si="12"/>
        <v>0.42000000000001592</v>
      </c>
      <c r="K16" s="17" t="s">
        <v>37</v>
      </c>
      <c r="L16">
        <v>1.63</v>
      </c>
      <c r="M16" s="17">
        <v>10</v>
      </c>
      <c r="N16" s="40">
        <f t="shared" si="13"/>
        <v>4.309637169594064E-2</v>
      </c>
      <c r="O16" s="40">
        <f t="shared" si="14"/>
        <v>4.8851978505119742E-2</v>
      </c>
      <c r="P16" s="40">
        <f t="shared" si="15"/>
        <v>4.7240536488183334E-2</v>
      </c>
      <c r="Q16" s="43">
        <f t="shared" si="9"/>
        <v>4.6396295563081232E-2</v>
      </c>
      <c r="S16" s="17" t="s">
        <v>37</v>
      </c>
      <c r="T16">
        <v>1.63</v>
      </c>
      <c r="U16" s="17">
        <v>10</v>
      </c>
      <c r="V16" s="40">
        <f t="shared" si="16"/>
        <v>0.20999999999997954</v>
      </c>
      <c r="W16" s="40">
        <f t="shared" si="17"/>
        <v>0.23999999999995225</v>
      </c>
      <c r="X16" s="40">
        <f t="shared" si="18"/>
        <v>0.23000000000001819</v>
      </c>
      <c r="Y16" s="43">
        <f t="shared" si="10"/>
        <v>0.22666666666665</v>
      </c>
      <c r="Z16" s="42"/>
    </row>
    <row r="17" spans="1:26" ht="15.75" x14ac:dyDescent="0.25">
      <c r="A17" s="62"/>
      <c r="B17" s="10">
        <v>20</v>
      </c>
      <c r="C17" s="15">
        <v>485.77</v>
      </c>
      <c r="D17" s="37">
        <v>1.63</v>
      </c>
      <c r="E17" s="10">
        <v>20</v>
      </c>
      <c r="F17" s="41">
        <f t="shared" si="11"/>
        <v>1.3157624226476494E-3</v>
      </c>
      <c r="G17" s="46">
        <f t="shared" si="3"/>
        <v>0.13157624226476494</v>
      </c>
      <c r="H17" s="16">
        <f t="shared" si="12"/>
        <v>0.6400000000000432</v>
      </c>
      <c r="K17" s="17" t="s">
        <v>37</v>
      </c>
      <c r="L17">
        <v>1.63</v>
      </c>
      <c r="M17" s="17">
        <v>15</v>
      </c>
      <c r="N17" s="40">
        <f t="shared" si="13"/>
        <v>8.208832703989026E-2</v>
      </c>
      <c r="O17" s="40">
        <f t="shared" si="14"/>
        <v>8.7526461488346766E-2</v>
      </c>
      <c r="P17" s="40">
        <f t="shared" si="15"/>
        <v>8.6265327500157321E-2</v>
      </c>
      <c r="Q17" s="43">
        <f t="shared" si="9"/>
        <v>8.5293372009464782E-2</v>
      </c>
      <c r="S17" s="17" t="s">
        <v>37</v>
      </c>
      <c r="T17">
        <v>1.63</v>
      </c>
      <c r="U17" s="17">
        <v>15</v>
      </c>
      <c r="V17" s="40">
        <f t="shared" si="16"/>
        <v>0.39999999999997726</v>
      </c>
      <c r="W17" s="40">
        <f t="shared" si="17"/>
        <v>0.42999999999994998</v>
      </c>
      <c r="X17" s="40">
        <f t="shared" si="18"/>
        <v>0.42000000000001592</v>
      </c>
      <c r="Y17" s="43">
        <f t="shared" si="10"/>
        <v>0.4166666666666477</v>
      </c>
      <c r="Z17" s="42"/>
    </row>
    <row r="18" spans="1:26" ht="15.75" x14ac:dyDescent="0.25">
      <c r="A18" s="62"/>
      <c r="B18" s="10">
        <v>25</v>
      </c>
      <c r="C18" s="15">
        <v>485.5</v>
      </c>
      <c r="D18" s="37">
        <v>1.63</v>
      </c>
      <c r="E18" s="10">
        <v>25</v>
      </c>
      <c r="F18" s="41">
        <f t="shared" si="11"/>
        <v>1.8708496947020517E-3</v>
      </c>
      <c r="G18" s="46">
        <f t="shared" si="3"/>
        <v>0.18708496947020517</v>
      </c>
      <c r="H18" s="16">
        <f t="shared" si="12"/>
        <v>0.91000000000002501</v>
      </c>
      <c r="K18" s="17" t="s">
        <v>37</v>
      </c>
      <c r="L18">
        <v>1.63</v>
      </c>
      <c r="M18" s="17">
        <v>20</v>
      </c>
      <c r="N18" s="40">
        <f t="shared" si="13"/>
        <v>0.12928911508783358</v>
      </c>
      <c r="O18" s="40">
        <f t="shared" si="14"/>
        <v>0.13434294088909954</v>
      </c>
      <c r="P18" s="40">
        <f t="shared" si="15"/>
        <v>0.13350586398832898</v>
      </c>
      <c r="Q18" s="43">
        <f t="shared" si="9"/>
        <v>0.13237930665508738</v>
      </c>
      <c r="S18" s="17" t="s">
        <v>37</v>
      </c>
      <c r="T18">
        <v>1.63</v>
      </c>
      <c r="U18" s="17">
        <v>20</v>
      </c>
      <c r="V18" s="40">
        <f t="shared" si="16"/>
        <v>0.62999999999999545</v>
      </c>
      <c r="W18" s="40">
        <f t="shared" si="17"/>
        <v>0.65999999999996817</v>
      </c>
      <c r="X18" s="40">
        <f t="shared" si="18"/>
        <v>0.64999999999997726</v>
      </c>
      <c r="Y18" s="43">
        <f t="shared" si="10"/>
        <v>0.64666666666664696</v>
      </c>
      <c r="Z18" s="42"/>
    </row>
    <row r="19" spans="1:26" ht="15.75" x14ac:dyDescent="0.25">
      <c r="A19" s="62"/>
      <c r="B19" s="10">
        <v>30</v>
      </c>
      <c r="C19" s="15">
        <v>485.11</v>
      </c>
      <c r="D19" s="37">
        <v>1.63</v>
      </c>
      <c r="E19" s="10">
        <v>30</v>
      </c>
      <c r="F19" s="41">
        <f t="shared" si="11"/>
        <v>2.6726424210028808E-3</v>
      </c>
      <c r="G19" s="46">
        <f t="shared" si="3"/>
        <v>0.2672642421002881</v>
      </c>
      <c r="H19" s="16">
        <f t="shared" si="12"/>
        <v>1.3000000000000114</v>
      </c>
      <c r="K19" s="17" t="s">
        <v>37</v>
      </c>
      <c r="L19">
        <v>1.63</v>
      </c>
      <c r="M19" s="17">
        <v>25</v>
      </c>
      <c r="N19" s="40">
        <f t="shared" si="13"/>
        <v>0.18675094401575443</v>
      </c>
      <c r="O19" s="40">
        <f t="shared" si="14"/>
        <v>0.19337241491613513</v>
      </c>
      <c r="P19" s="40">
        <f t="shared" si="15"/>
        <v>0.19101608232177109</v>
      </c>
      <c r="Q19" s="43">
        <f t="shared" si="9"/>
        <v>0.19037981375122018</v>
      </c>
      <c r="S19" s="17" t="s">
        <v>37</v>
      </c>
      <c r="T19">
        <v>1.63</v>
      </c>
      <c r="U19" s="17">
        <v>25</v>
      </c>
      <c r="V19" s="40">
        <f t="shared" si="16"/>
        <v>0.90999999999996817</v>
      </c>
      <c r="W19" s="40">
        <f t="shared" si="17"/>
        <v>0.94999999999998863</v>
      </c>
      <c r="X19" s="40">
        <f t="shared" si="18"/>
        <v>0.93000000000000682</v>
      </c>
      <c r="Y19" s="43">
        <f t="shared" si="10"/>
        <v>0.92999999999998784</v>
      </c>
      <c r="Z19" s="42"/>
    </row>
    <row r="20" spans="1:26" ht="15.75" x14ac:dyDescent="0.25">
      <c r="A20" s="62"/>
      <c r="B20" s="10">
        <v>35</v>
      </c>
      <c r="C20" s="15">
        <v>484.69</v>
      </c>
      <c r="D20" s="37">
        <v>1.63</v>
      </c>
      <c r="E20" s="10">
        <v>35</v>
      </c>
      <c r="F20" s="41">
        <f t="shared" si="11"/>
        <v>3.5361115108653754E-3</v>
      </c>
      <c r="G20" s="46">
        <f t="shared" si="3"/>
        <v>0.35361115108653751</v>
      </c>
      <c r="H20" s="16">
        <f t="shared" si="12"/>
        <v>1.7200000000000273</v>
      </c>
      <c r="K20" s="17" t="s">
        <v>37</v>
      </c>
      <c r="L20">
        <v>1.63</v>
      </c>
      <c r="M20" s="17">
        <v>30</v>
      </c>
      <c r="N20" s="40">
        <f t="shared" si="13"/>
        <v>0.25857823017566717</v>
      </c>
      <c r="O20" s="40">
        <f t="shared" si="14"/>
        <v>0.26868588177821068</v>
      </c>
      <c r="P20" s="40">
        <f t="shared" si="15"/>
        <v>0.26290385523857079</v>
      </c>
      <c r="Q20" s="43">
        <f t="shared" si="9"/>
        <v>0.26338932239748286</v>
      </c>
      <c r="S20" s="17" t="s">
        <v>37</v>
      </c>
      <c r="T20">
        <v>1.63</v>
      </c>
      <c r="U20" s="17">
        <v>30</v>
      </c>
      <c r="V20" s="40">
        <f t="shared" si="16"/>
        <v>1.2599999999999909</v>
      </c>
      <c r="W20" s="40">
        <f t="shared" si="17"/>
        <v>1.3199999999999932</v>
      </c>
      <c r="X20" s="40">
        <f t="shared" si="18"/>
        <v>1.2800000000000296</v>
      </c>
      <c r="Y20" s="43">
        <f t="shared" si="10"/>
        <v>1.2866666666666713</v>
      </c>
      <c r="Z20" s="42"/>
    </row>
    <row r="21" spans="1:26" ht="15.75" x14ac:dyDescent="0.25">
      <c r="A21" s="62"/>
      <c r="B21" s="10">
        <v>40</v>
      </c>
      <c r="C21" s="15">
        <v>484.16</v>
      </c>
      <c r="D21" s="37">
        <v>1.63</v>
      </c>
      <c r="E21" s="10">
        <v>40</v>
      </c>
      <c r="F21" s="41">
        <f t="shared" si="11"/>
        <v>4.6257272671203307E-3</v>
      </c>
      <c r="G21" s="46">
        <f t="shared" si="3"/>
        <v>0.46257272671203309</v>
      </c>
      <c r="H21" s="16">
        <f t="shared" si="12"/>
        <v>2.25</v>
      </c>
      <c r="K21" s="17" t="s">
        <v>37</v>
      </c>
      <c r="L21">
        <v>1.63</v>
      </c>
      <c r="M21" s="17">
        <v>35</v>
      </c>
      <c r="N21" s="40">
        <f t="shared" si="13"/>
        <v>0.34887538991955114</v>
      </c>
      <c r="O21" s="40">
        <f t="shared" si="14"/>
        <v>0.36028334147532604</v>
      </c>
      <c r="P21" s="40">
        <f t="shared" si="15"/>
        <v>0.35533099184587635</v>
      </c>
      <c r="Q21" s="43">
        <f t="shared" si="9"/>
        <v>0.35482990774691786</v>
      </c>
      <c r="S21" s="17" t="s">
        <v>37</v>
      </c>
      <c r="T21">
        <v>1.63</v>
      </c>
      <c r="U21" s="17">
        <v>35</v>
      </c>
      <c r="V21" s="40">
        <f t="shared" si="16"/>
        <v>1.6999999999999886</v>
      </c>
      <c r="W21" s="40">
        <f t="shared" si="17"/>
        <v>1.7699999999999818</v>
      </c>
      <c r="X21" s="40">
        <f t="shared" si="18"/>
        <v>1.7300000000000182</v>
      </c>
      <c r="Y21" s="43">
        <f t="shared" si="10"/>
        <v>1.7333333333333296</v>
      </c>
      <c r="Z21" s="42"/>
    </row>
    <row r="22" spans="1:26" ht="15.75" x14ac:dyDescent="0.25">
      <c r="A22" s="62"/>
      <c r="B22" s="10">
        <v>45</v>
      </c>
      <c r="C22" s="15">
        <v>483.55</v>
      </c>
      <c r="D22" s="37">
        <v>1.63</v>
      </c>
      <c r="E22" s="10">
        <v>45</v>
      </c>
      <c r="F22" s="41">
        <f t="shared" si="11"/>
        <v>5.8798133262063148E-3</v>
      </c>
      <c r="G22" s="46">
        <f t="shared" si="3"/>
        <v>0.58798133262063146</v>
      </c>
      <c r="H22" s="16">
        <f t="shared" si="12"/>
        <v>2.8600000000000136</v>
      </c>
      <c r="K22" s="17" t="s">
        <v>37</v>
      </c>
      <c r="L22">
        <v>1.63</v>
      </c>
      <c r="M22" s="17">
        <v>40</v>
      </c>
      <c r="N22" s="40">
        <f t="shared" si="13"/>
        <v>0.46379904777540454</v>
      </c>
      <c r="O22" s="40">
        <f t="shared" si="14"/>
        <v>0.47630679042500718</v>
      </c>
      <c r="P22" s="40">
        <f t="shared" si="15"/>
        <v>0.47240536488179824</v>
      </c>
      <c r="Q22" s="43">
        <f t="shared" si="9"/>
        <v>0.47083706769407002</v>
      </c>
      <c r="S22" s="17" t="s">
        <v>37</v>
      </c>
      <c r="T22">
        <v>1.63</v>
      </c>
      <c r="U22" s="17">
        <v>40</v>
      </c>
      <c r="V22" s="40">
        <f t="shared" si="16"/>
        <v>2.2599999999999909</v>
      </c>
      <c r="W22" s="40">
        <f t="shared" si="17"/>
        <v>2.339999999999975</v>
      </c>
      <c r="X22" s="40">
        <f t="shared" si="18"/>
        <v>2.3000000000000114</v>
      </c>
      <c r="Y22" s="43">
        <f t="shared" si="10"/>
        <v>2.2999999999999923</v>
      </c>
      <c r="Z22" s="42"/>
    </row>
    <row r="23" spans="1:26" ht="15.75" x14ac:dyDescent="0.25">
      <c r="A23" s="63"/>
      <c r="B23" s="10">
        <v>50</v>
      </c>
      <c r="C23" s="15">
        <v>482.85</v>
      </c>
      <c r="D23" s="37">
        <v>1.63</v>
      </c>
      <c r="E23" s="10">
        <v>50</v>
      </c>
      <c r="F23" s="41">
        <f t="shared" si="11"/>
        <v>7.3189284759770604E-3</v>
      </c>
      <c r="G23" s="46">
        <f t="shared" si="3"/>
        <v>0.73189284759770601</v>
      </c>
      <c r="H23" s="16">
        <f t="shared" si="12"/>
        <v>3.5600000000000023</v>
      </c>
      <c r="K23" s="17" t="s">
        <v>37</v>
      </c>
      <c r="L23">
        <v>1.63</v>
      </c>
      <c r="M23" s="17">
        <v>45</v>
      </c>
      <c r="N23" s="40">
        <f t="shared" si="13"/>
        <v>0.58898374651123542</v>
      </c>
      <c r="O23" s="40">
        <f t="shared" si="14"/>
        <v>0.59843673668783537</v>
      </c>
      <c r="P23" s="40">
        <f t="shared" si="15"/>
        <v>0.59564154702486849</v>
      </c>
      <c r="Q23" s="43">
        <f t="shared" si="9"/>
        <v>0.5943540100746465</v>
      </c>
      <c r="S23" s="17" t="s">
        <v>37</v>
      </c>
      <c r="T23">
        <v>1.63</v>
      </c>
      <c r="U23" s="17">
        <v>45</v>
      </c>
      <c r="V23" s="40">
        <f t="shared" si="16"/>
        <v>2.8699999999999477</v>
      </c>
      <c r="W23" s="40">
        <f t="shared" si="17"/>
        <v>2.9399999999999977</v>
      </c>
      <c r="X23" s="40">
        <f t="shared" si="18"/>
        <v>2.8999999999999773</v>
      </c>
      <c r="Y23" s="43">
        <f t="shared" si="10"/>
        <v>2.9033333333333076</v>
      </c>
      <c r="Z23" s="42"/>
    </row>
    <row r="24" spans="1:26" ht="15.75" x14ac:dyDescent="0.25">
      <c r="A24" s="64" t="s">
        <v>5</v>
      </c>
      <c r="B24" s="10">
        <v>0</v>
      </c>
      <c r="C24" s="15">
        <v>485.71</v>
      </c>
      <c r="D24" s="37">
        <v>1.63</v>
      </c>
      <c r="E24" s="38">
        <v>0</v>
      </c>
      <c r="F24" s="41">
        <f>+($C$24-C24)/$C$24</f>
        <v>0</v>
      </c>
      <c r="G24" s="46">
        <f t="shared" si="3"/>
        <v>0</v>
      </c>
      <c r="H24" s="16">
        <f>+$C$24-C24</f>
        <v>0</v>
      </c>
      <c r="K24" s="17" t="s">
        <v>37</v>
      </c>
      <c r="L24">
        <v>1.63</v>
      </c>
      <c r="M24" s="17">
        <v>50</v>
      </c>
      <c r="N24" s="40">
        <f t="shared" si="13"/>
        <v>0.7326383188310609</v>
      </c>
      <c r="O24" s="40">
        <f t="shared" si="14"/>
        <v>0.74092167399446074</v>
      </c>
      <c r="P24" s="40">
        <f t="shared" si="15"/>
        <v>0.74147102922751729</v>
      </c>
      <c r="Q24" s="43">
        <f t="shared" si="9"/>
        <v>0.73834367401767975</v>
      </c>
      <c r="S24" s="17" t="s">
        <v>37</v>
      </c>
      <c r="T24">
        <v>1.63</v>
      </c>
      <c r="U24" s="17">
        <v>50</v>
      </c>
      <c r="V24" s="40">
        <f t="shared" si="16"/>
        <v>3.5699999999999932</v>
      </c>
      <c r="W24" s="40">
        <f t="shared" si="17"/>
        <v>3.6399999999999864</v>
      </c>
      <c r="X24" s="40">
        <f t="shared" si="18"/>
        <v>3.6100000000000136</v>
      </c>
      <c r="Y24" s="43">
        <f t="shared" si="10"/>
        <v>3.6066666666666642</v>
      </c>
      <c r="Z24" s="42"/>
    </row>
    <row r="25" spans="1:26" ht="15.75" x14ac:dyDescent="0.25">
      <c r="A25" s="62"/>
      <c r="B25" s="10">
        <v>5</v>
      </c>
      <c r="C25" s="15">
        <v>485.64</v>
      </c>
      <c r="D25" s="37">
        <v>1.63</v>
      </c>
      <c r="E25" s="10">
        <v>5</v>
      </c>
      <c r="F25" s="41">
        <f t="shared" ref="F25:F34" si="19">+($C$24-C25)/$C$24</f>
        <v>1.4411891869632739E-4</v>
      </c>
      <c r="G25" s="46">
        <f t="shared" si="3"/>
        <v>1.4411891869632739E-2</v>
      </c>
      <c r="H25" s="16">
        <f t="shared" ref="H25:H34" si="20">+$C$24-C25</f>
        <v>6.9999999999993179E-2</v>
      </c>
      <c r="K25" t="s">
        <v>41</v>
      </c>
      <c r="L25">
        <v>1.63</v>
      </c>
      <c r="M25">
        <v>0</v>
      </c>
      <c r="N25" s="39">
        <f>+G68</f>
        <v>0</v>
      </c>
      <c r="O25" s="39">
        <f>+G79</f>
        <v>0</v>
      </c>
      <c r="P25" s="39">
        <f>+G90</f>
        <v>0</v>
      </c>
      <c r="Q25" s="42">
        <f t="shared" si="9"/>
        <v>0</v>
      </c>
      <c r="S25" t="s">
        <v>41</v>
      </c>
      <c r="T25">
        <v>1.63</v>
      </c>
      <c r="U25">
        <v>0</v>
      </c>
      <c r="V25" s="39">
        <f>+H68</f>
        <v>0</v>
      </c>
      <c r="W25" s="39">
        <f>+H79</f>
        <v>0</v>
      </c>
      <c r="X25" s="39">
        <f>+H90</f>
        <v>0</v>
      </c>
      <c r="Y25" s="42">
        <f t="shared" si="10"/>
        <v>0</v>
      </c>
      <c r="Z25" s="42"/>
    </row>
    <row r="26" spans="1:26" ht="15.75" x14ac:dyDescent="0.25">
      <c r="A26" s="62"/>
      <c r="B26" s="10">
        <v>10</v>
      </c>
      <c r="C26" s="15">
        <v>485.48</v>
      </c>
      <c r="D26" s="37">
        <v>1.63</v>
      </c>
      <c r="E26" s="10">
        <v>10</v>
      </c>
      <c r="F26" s="41">
        <f t="shared" si="19"/>
        <v>4.7353359000218518E-4</v>
      </c>
      <c r="G26" s="46">
        <f t="shared" si="3"/>
        <v>4.7353359000218517E-2</v>
      </c>
      <c r="H26" s="16">
        <f t="shared" si="20"/>
        <v>0.22999999999996135</v>
      </c>
      <c r="K26" t="s">
        <v>41</v>
      </c>
      <c r="L26">
        <v>1.63</v>
      </c>
      <c r="M26">
        <v>5</v>
      </c>
      <c r="N26" s="39">
        <f t="shared" ref="N26:N35" si="21">+G69</f>
        <v>2.122421258181456E-3</v>
      </c>
      <c r="O26" s="39">
        <f t="shared" ref="O26:O35" si="22">+G80</f>
        <v>2.1190481235930044E-3</v>
      </c>
      <c r="P26" s="39">
        <f t="shared" ref="P26:P35" si="23">+G91</f>
        <v>2.1218358123549722E-3</v>
      </c>
      <c r="Q26" s="42">
        <f t="shared" si="9"/>
        <v>2.1211017313764774E-3</v>
      </c>
      <c r="S26" t="s">
        <v>41</v>
      </c>
      <c r="T26">
        <v>1.63</v>
      </c>
      <c r="U26">
        <v>5</v>
      </c>
      <c r="V26" s="39">
        <f t="shared" ref="V26:V35" si="24">+H69</f>
        <v>1.0000000000047748E-2</v>
      </c>
      <c r="W26" s="39">
        <f t="shared" ref="W26:W35" si="25">+H80</f>
        <v>1.0000000000047748E-2</v>
      </c>
      <c r="X26" s="39">
        <f t="shared" ref="X26:X35" si="26">+H91</f>
        <v>1.0000000000047748E-2</v>
      </c>
      <c r="Y26" s="42">
        <f t="shared" si="10"/>
        <v>1.0000000000047748E-2</v>
      </c>
      <c r="Z26" s="42"/>
    </row>
    <row r="27" spans="1:26" ht="15.75" x14ac:dyDescent="0.25">
      <c r="A27" s="62"/>
      <c r="B27" s="10">
        <v>15</v>
      </c>
      <c r="C27" s="15">
        <v>485.3</v>
      </c>
      <c r="D27" s="37">
        <v>1.63</v>
      </c>
      <c r="E27" s="10">
        <v>15</v>
      </c>
      <c r="F27" s="41">
        <f t="shared" si="19"/>
        <v>8.4412509522136295E-4</v>
      </c>
      <c r="G27" s="46">
        <f t="shared" si="3"/>
        <v>8.4412509522136289E-2</v>
      </c>
      <c r="H27" s="16">
        <f t="shared" si="20"/>
        <v>0.40999999999996817</v>
      </c>
      <c r="K27" t="s">
        <v>41</v>
      </c>
      <c r="L27">
        <v>1.63</v>
      </c>
      <c r="M27">
        <v>10</v>
      </c>
      <c r="N27" s="39">
        <f t="shared" si="21"/>
        <v>4.2448425163508479E-3</v>
      </c>
      <c r="O27" s="39">
        <f t="shared" si="22"/>
        <v>4.2380962471739638E-3</v>
      </c>
      <c r="P27" s="39">
        <f t="shared" si="23"/>
        <v>4.2436716246978829E-3</v>
      </c>
      <c r="Q27" s="42">
        <f t="shared" si="9"/>
        <v>4.2422034627408985E-3</v>
      </c>
      <c r="S27" t="s">
        <v>41</v>
      </c>
      <c r="T27">
        <v>1.63</v>
      </c>
      <c r="U27">
        <v>10</v>
      </c>
      <c r="V27" s="39">
        <f t="shared" si="24"/>
        <v>2.0000000000038654E-2</v>
      </c>
      <c r="W27" s="39">
        <f t="shared" si="25"/>
        <v>2.0000000000038654E-2</v>
      </c>
      <c r="X27" s="39">
        <f t="shared" si="26"/>
        <v>2.0000000000038654E-2</v>
      </c>
      <c r="Y27" s="42">
        <f t="shared" si="10"/>
        <v>2.0000000000038654E-2</v>
      </c>
      <c r="Z27" s="42"/>
    </row>
    <row r="28" spans="1:26" ht="15.75" x14ac:dyDescent="0.25">
      <c r="A28" s="62"/>
      <c r="B28" s="10">
        <v>20</v>
      </c>
      <c r="C28" s="15">
        <v>485.08</v>
      </c>
      <c r="D28" s="37">
        <v>1.63</v>
      </c>
      <c r="E28" s="10">
        <v>20</v>
      </c>
      <c r="F28" s="41">
        <f t="shared" si="19"/>
        <v>1.2970702682670637E-3</v>
      </c>
      <c r="G28" s="46">
        <f t="shared" si="3"/>
        <v>0.12970702682670637</v>
      </c>
      <c r="H28" s="16">
        <f t="shared" si="20"/>
        <v>0.62999999999999545</v>
      </c>
      <c r="K28" t="s">
        <v>41</v>
      </c>
      <c r="L28">
        <v>1.63</v>
      </c>
      <c r="M28">
        <v>15</v>
      </c>
      <c r="N28" s="39">
        <f t="shared" si="21"/>
        <v>6.3672637745202385E-3</v>
      </c>
      <c r="O28" s="39">
        <f t="shared" si="22"/>
        <v>6.3571443707549219E-3</v>
      </c>
      <c r="P28" s="39">
        <f t="shared" si="23"/>
        <v>6.3655074370407945E-3</v>
      </c>
      <c r="Q28" s="42">
        <f t="shared" si="9"/>
        <v>6.3633051941053183E-3</v>
      </c>
      <c r="S28" t="s">
        <v>41</v>
      </c>
      <c r="T28">
        <v>1.63</v>
      </c>
      <c r="U28">
        <v>15</v>
      </c>
      <c r="V28" s="39">
        <f t="shared" si="24"/>
        <v>3.0000000000029559E-2</v>
      </c>
      <c r="W28" s="39">
        <f t="shared" si="25"/>
        <v>3.0000000000029559E-2</v>
      </c>
      <c r="X28" s="39">
        <f t="shared" si="26"/>
        <v>3.0000000000029559E-2</v>
      </c>
      <c r="Y28" s="42">
        <f t="shared" si="10"/>
        <v>3.0000000000029559E-2</v>
      </c>
      <c r="Z28" s="42"/>
    </row>
    <row r="29" spans="1:26" ht="15.75" x14ac:dyDescent="0.25">
      <c r="A29" s="62"/>
      <c r="B29" s="10">
        <v>25</v>
      </c>
      <c r="C29" s="15">
        <v>484.81</v>
      </c>
      <c r="D29" s="37">
        <v>1.63</v>
      </c>
      <c r="E29" s="10">
        <v>25</v>
      </c>
      <c r="F29" s="41">
        <f t="shared" si="19"/>
        <v>1.8529575260957717E-3</v>
      </c>
      <c r="G29" s="46">
        <f t="shared" si="3"/>
        <v>0.18529575260957717</v>
      </c>
      <c r="H29" s="16">
        <f t="shared" si="20"/>
        <v>0.89999999999997726</v>
      </c>
      <c r="K29" t="s">
        <v>41</v>
      </c>
      <c r="L29">
        <v>1.63</v>
      </c>
      <c r="M29">
        <v>20</v>
      </c>
      <c r="N29" s="39">
        <f t="shared" si="21"/>
        <v>8.4896850326896308E-3</v>
      </c>
      <c r="O29" s="39">
        <f t="shared" si="22"/>
        <v>8.4761924943358834E-3</v>
      </c>
      <c r="P29" s="39">
        <f t="shared" si="23"/>
        <v>8.4873432493837043E-3</v>
      </c>
      <c r="Q29" s="42">
        <f t="shared" si="9"/>
        <v>8.4844069254697407E-3</v>
      </c>
      <c r="S29" t="s">
        <v>41</v>
      </c>
      <c r="T29">
        <v>1.63</v>
      </c>
      <c r="U29">
        <v>20</v>
      </c>
      <c r="V29" s="39">
        <f t="shared" si="24"/>
        <v>4.0000000000020464E-2</v>
      </c>
      <c r="W29" s="39">
        <f t="shared" si="25"/>
        <v>4.0000000000020464E-2</v>
      </c>
      <c r="X29" s="39">
        <f t="shared" si="26"/>
        <v>4.0000000000020464E-2</v>
      </c>
      <c r="Y29" s="42">
        <f t="shared" si="10"/>
        <v>4.0000000000020464E-2</v>
      </c>
      <c r="Z29" s="42"/>
    </row>
    <row r="30" spans="1:26" ht="15.75" x14ac:dyDescent="0.25">
      <c r="A30" s="62"/>
      <c r="B30" s="10">
        <v>30</v>
      </c>
      <c r="C30" s="15">
        <v>484.46</v>
      </c>
      <c r="D30" s="37">
        <v>1.63</v>
      </c>
      <c r="E30" s="10">
        <v>30</v>
      </c>
      <c r="F30" s="41">
        <f t="shared" si="19"/>
        <v>2.5735521195775256E-3</v>
      </c>
      <c r="G30" s="46">
        <f t="shared" si="3"/>
        <v>0.25735521195775257</v>
      </c>
      <c r="H30" s="16">
        <f t="shared" si="20"/>
        <v>1.25</v>
      </c>
      <c r="K30" t="s">
        <v>41</v>
      </c>
      <c r="L30">
        <v>1.63</v>
      </c>
      <c r="M30">
        <v>25</v>
      </c>
      <c r="N30" s="39">
        <f t="shared" si="21"/>
        <v>1.0612106290859021E-2</v>
      </c>
      <c r="O30" s="39">
        <f t="shared" si="22"/>
        <v>1.0595240617916842E-2</v>
      </c>
      <c r="P30" s="39">
        <f t="shared" si="23"/>
        <v>1.0609179061726615E-2</v>
      </c>
      <c r="Q30" s="42">
        <f t="shared" si="9"/>
        <v>1.0605508656834158E-2</v>
      </c>
      <c r="S30" t="s">
        <v>41</v>
      </c>
      <c r="T30">
        <v>1.63</v>
      </c>
      <c r="U30">
        <v>25</v>
      </c>
      <c r="V30" s="39">
        <f t="shared" si="24"/>
        <v>5.0000000000011369E-2</v>
      </c>
      <c r="W30" s="39">
        <f t="shared" si="25"/>
        <v>5.0000000000011369E-2</v>
      </c>
      <c r="X30" s="39">
        <f t="shared" si="26"/>
        <v>5.0000000000011369E-2</v>
      </c>
      <c r="Y30" s="42">
        <f t="shared" si="10"/>
        <v>5.0000000000011369E-2</v>
      </c>
      <c r="Z30" s="42"/>
    </row>
    <row r="31" spans="1:26" ht="15.75" x14ac:dyDescent="0.25">
      <c r="A31" s="62"/>
      <c r="B31" s="10">
        <v>35</v>
      </c>
      <c r="C31" s="15">
        <v>484.02</v>
      </c>
      <c r="D31" s="37">
        <v>1.63</v>
      </c>
      <c r="E31" s="10">
        <v>35</v>
      </c>
      <c r="F31" s="41">
        <f t="shared" si="19"/>
        <v>3.4794424656688101E-3</v>
      </c>
      <c r="G31" s="46">
        <f t="shared" si="3"/>
        <v>0.347944246566881</v>
      </c>
      <c r="H31" s="16">
        <f t="shared" si="20"/>
        <v>1.6899999999999977</v>
      </c>
      <c r="K31" t="s">
        <v>41</v>
      </c>
      <c r="L31">
        <v>1.63</v>
      </c>
      <c r="M31">
        <v>30</v>
      </c>
      <c r="N31" s="39">
        <f t="shared" si="21"/>
        <v>1.2734527549028414E-2</v>
      </c>
      <c r="O31" s="39">
        <f t="shared" si="22"/>
        <v>1.2714288741497801E-2</v>
      </c>
      <c r="P31" s="39">
        <f t="shared" si="23"/>
        <v>1.2731014874069527E-2</v>
      </c>
      <c r="Q31" s="42">
        <f t="shared" si="9"/>
        <v>1.2726610388198578E-2</v>
      </c>
      <c r="S31" t="s">
        <v>41</v>
      </c>
      <c r="T31">
        <v>1.63</v>
      </c>
      <c r="U31">
        <v>30</v>
      </c>
      <c r="V31" s="39">
        <f t="shared" si="24"/>
        <v>6.0000000000002274E-2</v>
      </c>
      <c r="W31" s="39">
        <f t="shared" si="25"/>
        <v>6.0000000000002274E-2</v>
      </c>
      <c r="X31" s="39">
        <f t="shared" si="26"/>
        <v>6.0000000000002274E-2</v>
      </c>
      <c r="Y31" s="42">
        <f t="shared" si="10"/>
        <v>6.0000000000002274E-2</v>
      </c>
      <c r="Z31" s="42"/>
    </row>
    <row r="32" spans="1:26" ht="15.75" x14ac:dyDescent="0.25">
      <c r="A32" s="62"/>
      <c r="B32" s="10">
        <v>40</v>
      </c>
      <c r="C32" s="15">
        <v>483.48</v>
      </c>
      <c r="D32" s="37">
        <v>1.63</v>
      </c>
      <c r="E32" s="10">
        <v>40</v>
      </c>
      <c r="F32" s="41">
        <f t="shared" si="19"/>
        <v>4.5912169813262264E-3</v>
      </c>
      <c r="G32" s="46">
        <f t="shared" si="3"/>
        <v>0.45912169813262266</v>
      </c>
      <c r="H32" s="16">
        <f t="shared" si="20"/>
        <v>2.2299999999999613</v>
      </c>
      <c r="K32" t="s">
        <v>41</v>
      </c>
      <c r="L32">
        <v>1.63</v>
      </c>
      <c r="M32">
        <v>35</v>
      </c>
      <c r="N32" s="39">
        <f t="shared" si="21"/>
        <v>1.6979370065379262E-2</v>
      </c>
      <c r="O32" s="39">
        <f t="shared" si="22"/>
        <v>1.6952384988671767E-2</v>
      </c>
      <c r="P32" s="39">
        <f t="shared" si="23"/>
        <v>1.6974686498767409E-2</v>
      </c>
      <c r="Q32" s="42">
        <f t="shared" si="9"/>
        <v>1.6968813850939481E-2</v>
      </c>
      <c r="S32" t="s">
        <v>41</v>
      </c>
      <c r="T32">
        <v>1.63</v>
      </c>
      <c r="U32">
        <v>35</v>
      </c>
      <c r="V32" s="39">
        <f t="shared" si="24"/>
        <v>8.0000000000040927E-2</v>
      </c>
      <c r="W32" s="39">
        <f t="shared" si="25"/>
        <v>8.0000000000040927E-2</v>
      </c>
      <c r="X32" s="39">
        <f t="shared" si="26"/>
        <v>8.0000000000040927E-2</v>
      </c>
      <c r="Y32" s="42">
        <f t="shared" si="10"/>
        <v>8.0000000000040927E-2</v>
      </c>
      <c r="Z32" s="42"/>
    </row>
    <row r="33" spans="1:26" ht="15.75" x14ac:dyDescent="0.25">
      <c r="A33" s="62"/>
      <c r="B33" s="10">
        <v>45</v>
      </c>
      <c r="C33" s="15">
        <v>482.87</v>
      </c>
      <c r="D33" s="37">
        <v>1.63</v>
      </c>
      <c r="E33" s="10">
        <v>45</v>
      </c>
      <c r="F33" s="41">
        <f t="shared" si="19"/>
        <v>5.8471104156800867E-3</v>
      </c>
      <c r="G33" s="46">
        <f t="shared" si="3"/>
        <v>0.58471104156800868</v>
      </c>
      <c r="H33" s="16">
        <f t="shared" si="20"/>
        <v>2.839999999999975</v>
      </c>
      <c r="K33" t="s">
        <v>41</v>
      </c>
      <c r="L33">
        <v>1.63</v>
      </c>
      <c r="M33">
        <v>40</v>
      </c>
      <c r="N33" s="39">
        <f t="shared" si="21"/>
        <v>1.910179132354865E-2</v>
      </c>
      <c r="O33" s="39">
        <f t="shared" si="22"/>
        <v>1.9071433112252723E-2</v>
      </c>
      <c r="P33" s="39">
        <f t="shared" si="23"/>
        <v>2.121835812345323E-2</v>
      </c>
      <c r="Q33" s="42">
        <f t="shared" si="9"/>
        <v>1.9797194186418201E-2</v>
      </c>
      <c r="S33" t="s">
        <v>41</v>
      </c>
      <c r="T33">
        <v>1.63</v>
      </c>
      <c r="U33">
        <v>40</v>
      </c>
      <c r="V33" s="39">
        <f t="shared" si="24"/>
        <v>9.0000000000031832E-2</v>
      </c>
      <c r="W33" s="39">
        <f t="shared" si="25"/>
        <v>9.0000000000031832E-2</v>
      </c>
      <c r="X33" s="39">
        <f t="shared" si="26"/>
        <v>0.10000000000002274</v>
      </c>
      <c r="Y33" s="42">
        <f t="shared" si="10"/>
        <v>9.3333333333362134E-2</v>
      </c>
      <c r="Z33" s="42"/>
    </row>
    <row r="34" spans="1:26" ht="16.5" thickBot="1" x14ac:dyDescent="0.3">
      <c r="A34" s="65"/>
      <c r="B34" s="11">
        <v>50</v>
      </c>
      <c r="C34" s="20">
        <v>482.17</v>
      </c>
      <c r="D34" s="37">
        <v>1.63</v>
      </c>
      <c r="E34" s="10">
        <v>50</v>
      </c>
      <c r="F34" s="41">
        <f t="shared" si="19"/>
        <v>7.2882996026434783E-3</v>
      </c>
      <c r="G34" s="46">
        <f t="shared" si="3"/>
        <v>0.72882996026434788</v>
      </c>
      <c r="H34" s="16">
        <f t="shared" si="20"/>
        <v>3.5399999999999636</v>
      </c>
      <c r="K34" t="s">
        <v>41</v>
      </c>
      <c r="L34">
        <v>1.63</v>
      </c>
      <c r="M34">
        <v>45</v>
      </c>
      <c r="N34" s="39">
        <f t="shared" si="21"/>
        <v>2.3346633839887436E-2</v>
      </c>
      <c r="O34" s="39">
        <f t="shared" si="22"/>
        <v>2.1190481235833683E-2</v>
      </c>
      <c r="P34" s="39">
        <f t="shared" si="23"/>
        <v>2.3340193935796141E-2</v>
      </c>
      <c r="Q34" s="42">
        <f t="shared" si="9"/>
        <v>2.2625769670505752E-2</v>
      </c>
      <c r="S34" t="s">
        <v>41</v>
      </c>
      <c r="T34">
        <v>1.63</v>
      </c>
      <c r="U34">
        <v>45</v>
      </c>
      <c r="V34" s="39">
        <f t="shared" si="24"/>
        <v>0.11000000000001364</v>
      </c>
      <c r="W34" s="39">
        <f t="shared" si="25"/>
        <v>0.10000000000002274</v>
      </c>
      <c r="X34" s="39">
        <f t="shared" si="26"/>
        <v>0.11000000000001364</v>
      </c>
      <c r="Y34" s="42">
        <f t="shared" si="10"/>
        <v>0.10666666666668334</v>
      </c>
      <c r="Z34" s="42"/>
    </row>
    <row r="35" spans="1:26" ht="15.75" x14ac:dyDescent="0.25">
      <c r="A35" s="61" t="s">
        <v>6</v>
      </c>
      <c r="B35" s="9">
        <v>0</v>
      </c>
      <c r="C35" s="21">
        <v>487.28</v>
      </c>
      <c r="D35" s="37">
        <v>1.63</v>
      </c>
      <c r="E35" s="38">
        <v>0</v>
      </c>
      <c r="F35" s="41">
        <f>+($C$35-C35)/$C$35</f>
        <v>0</v>
      </c>
      <c r="G35" s="46">
        <f t="shared" si="3"/>
        <v>0</v>
      </c>
      <c r="H35" s="16">
        <f>+$C$35-C35</f>
        <v>0</v>
      </c>
      <c r="K35" t="s">
        <v>41</v>
      </c>
      <c r="L35">
        <v>1.63</v>
      </c>
      <c r="M35">
        <v>50</v>
      </c>
      <c r="N35" s="39">
        <f t="shared" si="21"/>
        <v>2.7591476356238279E-2</v>
      </c>
      <c r="O35" s="39">
        <f t="shared" si="22"/>
        <v>2.5428577482995603E-2</v>
      </c>
      <c r="P35" s="39">
        <f t="shared" si="23"/>
        <v>2.7583865560481965E-2</v>
      </c>
      <c r="Q35" s="42">
        <f t="shared" si="9"/>
        <v>2.6867973133238614E-2</v>
      </c>
      <c r="S35" t="s">
        <v>41</v>
      </c>
      <c r="T35">
        <v>1.63</v>
      </c>
      <c r="U35">
        <v>50</v>
      </c>
      <c r="V35" s="39">
        <f t="shared" si="24"/>
        <v>0.1300000000000523</v>
      </c>
      <c r="W35" s="39">
        <f t="shared" si="25"/>
        <v>0.12000000000000455</v>
      </c>
      <c r="X35" s="39">
        <f t="shared" si="26"/>
        <v>0.12999999999999545</v>
      </c>
      <c r="Y35" s="42">
        <f t="shared" si="10"/>
        <v>0.12666666666668411</v>
      </c>
      <c r="Z35" s="42"/>
    </row>
    <row r="36" spans="1:26" ht="15.75" x14ac:dyDescent="0.25">
      <c r="A36" s="62"/>
      <c r="B36" s="10">
        <v>5</v>
      </c>
      <c r="C36" s="22">
        <v>487.21</v>
      </c>
      <c r="D36" s="37">
        <v>1.63</v>
      </c>
      <c r="E36" s="10">
        <v>5</v>
      </c>
      <c r="F36" s="41">
        <f t="shared" ref="F36:F45" si="27">+($C$35-C36)/$C$35</f>
        <v>1.4365457231980212E-4</v>
      </c>
      <c r="G36" s="46">
        <f t="shared" si="3"/>
        <v>1.4365457231980213E-2</v>
      </c>
      <c r="H36" s="16">
        <f t="shared" ref="H36:H45" si="28">+$C$35-C36</f>
        <v>6.9999999999993179E-2</v>
      </c>
      <c r="K36" s="17" t="s">
        <v>42</v>
      </c>
      <c r="L36">
        <v>1.63</v>
      </c>
      <c r="M36" s="17">
        <v>0</v>
      </c>
      <c r="N36" s="40">
        <f>+G101</f>
        <v>0</v>
      </c>
      <c r="O36" s="40">
        <f>+G112</f>
        <v>0</v>
      </c>
      <c r="P36" s="40">
        <f>+G123</f>
        <v>0</v>
      </c>
      <c r="Q36" s="43">
        <f t="shared" si="9"/>
        <v>0</v>
      </c>
      <c r="S36" s="17" t="s">
        <v>42</v>
      </c>
      <c r="T36">
        <v>1.63</v>
      </c>
      <c r="U36" s="17">
        <v>0</v>
      </c>
      <c r="V36" s="40">
        <f>+H101</f>
        <v>0</v>
      </c>
      <c r="W36" s="40">
        <f>+H112</f>
        <v>0</v>
      </c>
      <c r="X36" s="40">
        <f>+H123</f>
        <v>0</v>
      </c>
      <c r="Y36" s="43">
        <f t="shared" si="10"/>
        <v>0</v>
      </c>
      <c r="Z36" s="42"/>
    </row>
    <row r="37" spans="1:26" ht="15.75" x14ac:dyDescent="0.25">
      <c r="A37" s="62"/>
      <c r="B37" s="10">
        <v>10</v>
      </c>
      <c r="C37" s="22">
        <v>487.07</v>
      </c>
      <c r="D37" s="37">
        <v>1.63</v>
      </c>
      <c r="E37" s="10">
        <v>10</v>
      </c>
      <c r="F37" s="41">
        <f t="shared" si="27"/>
        <v>4.3096371695940637E-4</v>
      </c>
      <c r="G37" s="46">
        <f t="shared" si="3"/>
        <v>4.309637169594064E-2</v>
      </c>
      <c r="H37" s="16">
        <f t="shared" si="28"/>
        <v>0.20999999999997954</v>
      </c>
      <c r="K37" s="17" t="s">
        <v>42</v>
      </c>
      <c r="L37">
        <v>1.63</v>
      </c>
      <c r="M37" s="17">
        <v>5</v>
      </c>
      <c r="N37" s="40">
        <f t="shared" ref="N37:N46" si="29">+G102</f>
        <v>2.1209357568539957E-3</v>
      </c>
      <c r="O37" s="40">
        <f t="shared" ref="O37:O46" si="30">+G113</f>
        <v>2.1237735207898113E-3</v>
      </c>
      <c r="P37" s="40">
        <f t="shared" ref="P37:P46" si="31">+G124</f>
        <v>2.1208457933004402E-3</v>
      </c>
      <c r="Q37" s="43">
        <f t="shared" si="9"/>
        <v>2.1218516903147491E-3</v>
      </c>
      <c r="S37" s="17" t="s">
        <v>42</v>
      </c>
      <c r="T37">
        <v>1.63</v>
      </c>
      <c r="U37" s="17">
        <v>5</v>
      </c>
      <c r="V37" s="40">
        <f t="shared" ref="V37:V46" si="32">+H102</f>
        <v>9.9999999999909051E-3</v>
      </c>
      <c r="W37" s="40">
        <f t="shared" ref="W37:W46" si="33">+H113</f>
        <v>9.9999999999909051E-3</v>
      </c>
      <c r="X37" s="40">
        <f t="shared" ref="X37:X46" si="34">+H124</f>
        <v>9.9999999999909051E-3</v>
      </c>
      <c r="Y37" s="43">
        <f t="shared" si="10"/>
        <v>9.9999999999909051E-3</v>
      </c>
      <c r="Z37" s="42"/>
    </row>
    <row r="38" spans="1:26" ht="15.75" x14ac:dyDescent="0.25">
      <c r="A38" s="62"/>
      <c r="B38" s="10">
        <v>15</v>
      </c>
      <c r="C38" s="22">
        <v>486.88</v>
      </c>
      <c r="D38" s="37">
        <v>1.63</v>
      </c>
      <c r="E38" s="10">
        <v>15</v>
      </c>
      <c r="F38" s="41">
        <f t="shared" si="27"/>
        <v>8.208832703989026E-4</v>
      </c>
      <c r="G38" s="46">
        <f t="shared" si="3"/>
        <v>8.208832703989026E-2</v>
      </c>
      <c r="H38" s="16">
        <f t="shared" si="28"/>
        <v>0.39999999999997726</v>
      </c>
      <c r="K38" s="17" t="s">
        <v>42</v>
      </c>
      <c r="L38">
        <v>1.63</v>
      </c>
      <c r="M38" s="17">
        <v>10</v>
      </c>
      <c r="N38" s="40">
        <f t="shared" si="29"/>
        <v>4.2418715137079914E-3</v>
      </c>
      <c r="O38" s="40">
        <f t="shared" si="30"/>
        <v>4.2475470415916945E-3</v>
      </c>
      <c r="P38" s="40">
        <f t="shared" si="31"/>
        <v>4.2416915866008804E-3</v>
      </c>
      <c r="Q38" s="43">
        <f t="shared" si="9"/>
        <v>4.2437033806335227E-3</v>
      </c>
      <c r="S38" s="17" t="s">
        <v>42</v>
      </c>
      <c r="T38">
        <v>1.63</v>
      </c>
      <c r="U38" s="17">
        <v>10</v>
      </c>
      <c r="V38" s="40">
        <f t="shared" si="32"/>
        <v>1.999999999998181E-2</v>
      </c>
      <c r="W38" s="40">
        <f t="shared" si="33"/>
        <v>2.0000000000038654E-2</v>
      </c>
      <c r="X38" s="40">
        <f t="shared" si="34"/>
        <v>1.999999999998181E-2</v>
      </c>
      <c r="Y38" s="43">
        <f t="shared" si="10"/>
        <v>2.0000000000000757E-2</v>
      </c>
      <c r="Z38" s="42"/>
    </row>
    <row r="39" spans="1:26" ht="15.75" x14ac:dyDescent="0.25">
      <c r="A39" s="62"/>
      <c r="B39" s="10">
        <v>20</v>
      </c>
      <c r="C39" s="22">
        <v>486.65</v>
      </c>
      <c r="D39" s="37">
        <v>1.63</v>
      </c>
      <c r="E39" s="10">
        <v>20</v>
      </c>
      <c r="F39" s="41">
        <f t="shared" si="27"/>
        <v>1.2928911508783359E-3</v>
      </c>
      <c r="G39" s="46">
        <f t="shared" si="3"/>
        <v>0.12928911508783358</v>
      </c>
      <c r="H39" s="16">
        <f t="shared" si="28"/>
        <v>0.62999999999999545</v>
      </c>
      <c r="K39" s="17" t="s">
        <v>42</v>
      </c>
      <c r="L39">
        <v>1.63</v>
      </c>
      <c r="M39" s="17">
        <v>15</v>
      </c>
      <c r="N39" s="40">
        <f t="shared" si="29"/>
        <v>6.362807270574043E-3</v>
      </c>
      <c r="O39" s="40">
        <f t="shared" si="30"/>
        <v>6.3713205623815057E-3</v>
      </c>
      <c r="P39" s="40">
        <f t="shared" si="31"/>
        <v>6.3625373799013202E-3</v>
      </c>
      <c r="Q39" s="43">
        <f t="shared" si="9"/>
        <v>6.3655550709522902E-3</v>
      </c>
      <c r="S39" s="17" t="s">
        <v>42</v>
      </c>
      <c r="T39">
        <v>1.63</v>
      </c>
      <c r="U39" s="17">
        <v>15</v>
      </c>
      <c r="V39" s="40">
        <f t="shared" si="32"/>
        <v>3.0000000000029559E-2</v>
      </c>
      <c r="W39" s="40">
        <f t="shared" si="33"/>
        <v>3.0000000000029559E-2</v>
      </c>
      <c r="X39" s="40">
        <f t="shared" si="34"/>
        <v>2.9999999999972715E-2</v>
      </c>
      <c r="Y39" s="43">
        <f t="shared" si="10"/>
        <v>3.0000000000010612E-2</v>
      </c>
      <c r="Z39" s="42"/>
    </row>
    <row r="40" spans="1:26" ht="15.75" x14ac:dyDescent="0.25">
      <c r="A40" s="62"/>
      <c r="B40" s="10">
        <v>25</v>
      </c>
      <c r="C40" s="22">
        <v>486.37</v>
      </c>
      <c r="D40" s="37">
        <v>1.63</v>
      </c>
      <c r="E40" s="10">
        <v>25</v>
      </c>
      <c r="F40" s="41">
        <f t="shared" si="27"/>
        <v>1.8675094401575444E-3</v>
      </c>
      <c r="G40" s="46">
        <f t="shared" si="3"/>
        <v>0.18675094401575443</v>
      </c>
      <c r="H40" s="16">
        <f t="shared" si="28"/>
        <v>0.90999999999996817</v>
      </c>
      <c r="K40" s="17" t="s">
        <v>42</v>
      </c>
      <c r="L40">
        <v>1.63</v>
      </c>
      <c r="M40" s="17">
        <v>20</v>
      </c>
      <c r="N40" s="40">
        <f t="shared" si="29"/>
        <v>8.4837430274280392E-3</v>
      </c>
      <c r="O40" s="40">
        <f t="shared" si="30"/>
        <v>8.495094083171317E-3</v>
      </c>
      <c r="P40" s="40">
        <f t="shared" si="31"/>
        <v>8.4833831732017608E-3</v>
      </c>
      <c r="Q40" s="43">
        <f t="shared" si="9"/>
        <v>8.4874067612670384E-3</v>
      </c>
      <c r="S40" s="17" t="s">
        <v>42</v>
      </c>
      <c r="T40">
        <v>1.63</v>
      </c>
      <c r="U40" s="17">
        <v>20</v>
      </c>
      <c r="V40" s="40">
        <f t="shared" si="32"/>
        <v>4.0000000000020464E-2</v>
      </c>
      <c r="W40" s="40">
        <f t="shared" si="33"/>
        <v>4.0000000000020464E-2</v>
      </c>
      <c r="X40" s="40">
        <f t="shared" si="34"/>
        <v>3.999999999996362E-2</v>
      </c>
      <c r="Y40" s="43">
        <f t="shared" si="10"/>
        <v>4.0000000000001514E-2</v>
      </c>
      <c r="Z40" s="42"/>
    </row>
    <row r="41" spans="1:26" ht="15.75" x14ac:dyDescent="0.25">
      <c r="A41" s="62"/>
      <c r="B41" s="10">
        <v>30</v>
      </c>
      <c r="C41" s="22">
        <v>486.02</v>
      </c>
      <c r="D41" s="37">
        <v>1.63</v>
      </c>
      <c r="E41" s="10">
        <v>30</v>
      </c>
      <c r="F41" s="41">
        <f t="shared" si="27"/>
        <v>2.5857823017566717E-3</v>
      </c>
      <c r="G41" s="46">
        <f t="shared" si="3"/>
        <v>0.25857823017566717</v>
      </c>
      <c r="H41" s="16">
        <f t="shared" si="28"/>
        <v>1.2599999999999909</v>
      </c>
      <c r="K41" s="17" t="s">
        <v>42</v>
      </c>
      <c r="L41">
        <v>1.63</v>
      </c>
      <c r="M41" s="17">
        <v>25</v>
      </c>
      <c r="N41" s="40">
        <f t="shared" si="29"/>
        <v>1.0604678784282036E-2</v>
      </c>
      <c r="O41" s="40">
        <f t="shared" si="30"/>
        <v>1.0618867603961128E-2</v>
      </c>
      <c r="P41" s="40">
        <f t="shared" si="31"/>
        <v>1.0604228966514256E-2</v>
      </c>
      <c r="Q41" s="43">
        <f t="shared" si="9"/>
        <v>1.0609258451585807E-2</v>
      </c>
      <c r="S41" s="17" t="s">
        <v>42</v>
      </c>
      <c r="T41">
        <v>1.63</v>
      </c>
      <c r="U41" s="17">
        <v>25</v>
      </c>
      <c r="V41" s="40">
        <f t="shared" si="32"/>
        <v>5.0000000000011369E-2</v>
      </c>
      <c r="W41" s="40">
        <f t="shared" si="33"/>
        <v>5.0000000000011369E-2</v>
      </c>
      <c r="X41" s="40">
        <f t="shared" si="34"/>
        <v>5.0000000000011369E-2</v>
      </c>
      <c r="Y41" s="43">
        <f t="shared" si="10"/>
        <v>5.0000000000011369E-2</v>
      </c>
      <c r="Z41" s="42"/>
    </row>
    <row r="42" spans="1:26" ht="15.75" x14ac:dyDescent="0.25">
      <c r="A42" s="62"/>
      <c r="B42" s="10">
        <v>35</v>
      </c>
      <c r="C42" s="22">
        <v>485.58</v>
      </c>
      <c r="D42" s="37">
        <v>1.63</v>
      </c>
      <c r="E42" s="10">
        <v>35</v>
      </c>
      <c r="F42" s="41">
        <f t="shared" si="27"/>
        <v>3.4887538991955113E-3</v>
      </c>
      <c r="G42" s="46">
        <f t="shared" si="3"/>
        <v>0.34887538991955114</v>
      </c>
      <c r="H42" s="16">
        <f t="shared" si="28"/>
        <v>1.6999999999999886</v>
      </c>
      <c r="K42" s="17" t="s">
        <v>42</v>
      </c>
      <c r="L42">
        <v>1.63</v>
      </c>
      <c r="M42" s="17">
        <v>30</v>
      </c>
      <c r="N42" s="40">
        <f t="shared" si="29"/>
        <v>1.272561454113603E-2</v>
      </c>
      <c r="O42" s="40">
        <f t="shared" si="30"/>
        <v>1.2742641124750939E-2</v>
      </c>
      <c r="P42" s="40">
        <f t="shared" si="31"/>
        <v>1.2725074759814697E-2</v>
      </c>
      <c r="Q42" s="43">
        <f t="shared" si="9"/>
        <v>1.2731110141900556E-2</v>
      </c>
      <c r="S42" s="17" t="s">
        <v>42</v>
      </c>
      <c r="T42">
        <v>1.63</v>
      </c>
      <c r="U42" s="17">
        <v>30</v>
      </c>
      <c r="V42" s="40">
        <f t="shared" si="32"/>
        <v>6.0000000000002274E-2</v>
      </c>
      <c r="W42" s="40">
        <f t="shared" si="33"/>
        <v>6.0000000000002274E-2</v>
      </c>
      <c r="X42" s="40">
        <f t="shared" si="34"/>
        <v>6.0000000000002274E-2</v>
      </c>
      <c r="Y42" s="43">
        <f t="shared" si="10"/>
        <v>6.0000000000002274E-2</v>
      </c>
      <c r="Z42" s="42"/>
    </row>
    <row r="43" spans="1:26" ht="15.75" x14ac:dyDescent="0.25">
      <c r="A43" s="62"/>
      <c r="B43" s="10">
        <v>40</v>
      </c>
      <c r="C43" s="22">
        <v>485.02</v>
      </c>
      <c r="D43" s="37">
        <v>1.63</v>
      </c>
      <c r="E43" s="10">
        <v>40</v>
      </c>
      <c r="F43" s="41">
        <f t="shared" si="27"/>
        <v>4.6379904777540453E-3</v>
      </c>
      <c r="G43" s="46">
        <f t="shared" si="3"/>
        <v>0.46379904777540454</v>
      </c>
      <c r="H43" s="16">
        <f t="shared" si="28"/>
        <v>2.2599999999999909</v>
      </c>
      <c r="K43" s="17" t="s">
        <v>42</v>
      </c>
      <c r="L43">
        <v>1.63</v>
      </c>
      <c r="M43" s="17">
        <v>35</v>
      </c>
      <c r="N43" s="40">
        <f t="shared" si="29"/>
        <v>1.4846550297990027E-2</v>
      </c>
      <c r="O43" s="40">
        <f t="shared" si="30"/>
        <v>1.4866414645540749E-2</v>
      </c>
      <c r="P43" s="40">
        <f t="shared" si="31"/>
        <v>1.4845920553115136E-2</v>
      </c>
      <c r="Q43" s="43">
        <f t="shared" si="9"/>
        <v>1.4852961832215303E-2</v>
      </c>
      <c r="S43" s="17" t="s">
        <v>42</v>
      </c>
      <c r="T43">
        <v>1.63</v>
      </c>
      <c r="U43" s="17">
        <v>35</v>
      </c>
      <c r="V43" s="40">
        <f t="shared" si="32"/>
        <v>6.9999999999993179E-2</v>
      </c>
      <c r="W43" s="40">
        <f t="shared" si="33"/>
        <v>6.9999999999993179E-2</v>
      </c>
      <c r="X43" s="40">
        <f t="shared" si="34"/>
        <v>6.9999999999993179E-2</v>
      </c>
      <c r="Y43" s="43">
        <f t="shared" si="10"/>
        <v>6.9999999999993179E-2</v>
      </c>
      <c r="Z43" s="42"/>
    </row>
    <row r="44" spans="1:26" ht="15.75" x14ac:dyDescent="0.25">
      <c r="A44" s="62"/>
      <c r="B44" s="10">
        <v>45</v>
      </c>
      <c r="C44" s="22">
        <v>484.41</v>
      </c>
      <c r="D44" s="37">
        <v>1.63</v>
      </c>
      <c r="E44" s="10">
        <v>45</v>
      </c>
      <c r="F44" s="41">
        <f t="shared" si="27"/>
        <v>5.8898374651123542E-3</v>
      </c>
      <c r="G44" s="46">
        <f t="shared" si="3"/>
        <v>0.58898374651123542</v>
      </c>
      <c r="H44" s="16">
        <f t="shared" si="28"/>
        <v>2.8699999999999477</v>
      </c>
      <c r="K44" s="17" t="s">
        <v>42</v>
      </c>
      <c r="L44">
        <v>1.63</v>
      </c>
      <c r="M44" s="17">
        <v>40</v>
      </c>
      <c r="N44" s="40">
        <f t="shared" si="29"/>
        <v>1.9088421811710075E-2</v>
      </c>
      <c r="O44" s="40">
        <f t="shared" si="30"/>
        <v>1.9113961687132443E-2</v>
      </c>
      <c r="P44" s="40">
        <f t="shared" si="31"/>
        <v>1.6966766346415578E-2</v>
      </c>
      <c r="Q44" s="43">
        <f t="shared" si="9"/>
        <v>1.8389716615086031E-2</v>
      </c>
      <c r="S44" s="17" t="s">
        <v>42</v>
      </c>
      <c r="T44">
        <v>1.63</v>
      </c>
      <c r="U44" s="17">
        <v>40</v>
      </c>
      <c r="V44" s="40">
        <f t="shared" si="32"/>
        <v>9.0000000000031832E-2</v>
      </c>
      <c r="W44" s="40">
        <f t="shared" si="33"/>
        <v>9.0000000000031832E-2</v>
      </c>
      <c r="X44" s="40">
        <f t="shared" si="34"/>
        <v>7.9999999999984084E-2</v>
      </c>
      <c r="Y44" s="43">
        <f t="shared" si="10"/>
        <v>8.6666666666682587E-2</v>
      </c>
      <c r="Z44" s="42"/>
    </row>
    <row r="45" spans="1:26" ht="15.75" x14ac:dyDescent="0.25">
      <c r="A45" s="63"/>
      <c r="B45" s="10">
        <v>50</v>
      </c>
      <c r="C45" s="22">
        <v>483.71</v>
      </c>
      <c r="D45" s="37">
        <v>1.63</v>
      </c>
      <c r="E45" s="10">
        <v>50</v>
      </c>
      <c r="F45" s="41">
        <f t="shared" si="27"/>
        <v>7.326383188310609E-3</v>
      </c>
      <c r="G45" s="46">
        <f t="shared" si="3"/>
        <v>0.7326383188310609</v>
      </c>
      <c r="H45" s="16">
        <f t="shared" si="28"/>
        <v>3.5699999999999932</v>
      </c>
      <c r="K45" s="17" t="s">
        <v>42</v>
      </c>
      <c r="L45">
        <v>1.63</v>
      </c>
      <c r="M45" s="17">
        <v>45</v>
      </c>
      <c r="N45" s="40">
        <f t="shared" si="29"/>
        <v>2.3330293325418066E-2</v>
      </c>
      <c r="O45" s="40">
        <f t="shared" si="30"/>
        <v>2.3361508728712069E-2</v>
      </c>
      <c r="P45" s="40">
        <f t="shared" si="31"/>
        <v>2.1208457933016456E-2</v>
      </c>
      <c r="Q45" s="43">
        <f t="shared" si="9"/>
        <v>2.2633419995715529E-2</v>
      </c>
      <c r="S45" s="17" t="s">
        <v>42</v>
      </c>
      <c r="T45">
        <v>1.63</v>
      </c>
      <c r="U45" s="17">
        <v>45</v>
      </c>
      <c r="V45" s="40">
        <f t="shared" si="32"/>
        <v>0.11000000000001364</v>
      </c>
      <c r="W45" s="40">
        <f t="shared" si="33"/>
        <v>0.11000000000001364</v>
      </c>
      <c r="X45" s="40">
        <f t="shared" si="34"/>
        <v>9.9999999999965894E-2</v>
      </c>
      <c r="Y45" s="43">
        <f t="shared" si="10"/>
        <v>0.1066666666666644</v>
      </c>
      <c r="Z45" s="42"/>
    </row>
    <row r="46" spans="1:26" ht="15.75" x14ac:dyDescent="0.25">
      <c r="A46" s="64" t="s">
        <v>7</v>
      </c>
      <c r="B46" s="10">
        <v>0</v>
      </c>
      <c r="C46" s="22">
        <v>491.28</v>
      </c>
      <c r="D46" s="37">
        <v>1.63</v>
      </c>
      <c r="E46" s="38">
        <v>0</v>
      </c>
      <c r="F46" s="41">
        <f>+($C$46-C46)/$C$46</f>
        <v>0</v>
      </c>
      <c r="G46" s="46">
        <f t="shared" si="3"/>
        <v>0</v>
      </c>
      <c r="H46" s="16">
        <f>+$C$46-C46</f>
        <v>0</v>
      </c>
      <c r="K46" s="17" t="s">
        <v>42</v>
      </c>
      <c r="L46">
        <v>1.63</v>
      </c>
      <c r="M46" s="17">
        <v>50</v>
      </c>
      <c r="N46" s="40">
        <f t="shared" si="29"/>
        <v>2.757216483912606E-2</v>
      </c>
      <c r="O46" s="40">
        <f t="shared" si="30"/>
        <v>2.7609055770291688E-2</v>
      </c>
      <c r="P46" s="40">
        <f t="shared" si="31"/>
        <v>2.5450149519629393E-2</v>
      </c>
      <c r="Q46" s="43">
        <f t="shared" si="9"/>
        <v>2.6877123376349048E-2</v>
      </c>
      <c r="S46" s="17" t="s">
        <v>42</v>
      </c>
      <c r="T46">
        <v>1.63</v>
      </c>
      <c r="U46" s="17">
        <v>50</v>
      </c>
      <c r="V46" s="40">
        <f t="shared" si="32"/>
        <v>0.12999999999999545</v>
      </c>
      <c r="W46" s="40">
        <f t="shared" si="33"/>
        <v>0.12999999999999545</v>
      </c>
      <c r="X46" s="40">
        <f t="shared" si="34"/>
        <v>0.12000000000000455</v>
      </c>
      <c r="Y46" s="43">
        <f t="shared" si="10"/>
        <v>0.12666666666666515</v>
      </c>
      <c r="Z46" s="42"/>
    </row>
    <row r="47" spans="1:26" ht="15.75" x14ac:dyDescent="0.25">
      <c r="A47" s="62"/>
      <c r="B47" s="10">
        <v>5</v>
      </c>
      <c r="C47" s="22">
        <v>491.19</v>
      </c>
      <c r="D47" s="37">
        <v>1.63</v>
      </c>
      <c r="E47" s="10">
        <v>5</v>
      </c>
      <c r="F47" s="41">
        <f t="shared" ref="F47:F56" si="35">+($C$46-C47)/$C$46</f>
        <v>1.8319491939418456E-4</v>
      </c>
      <c r="G47" s="46">
        <f t="shared" si="3"/>
        <v>1.8319491939418456E-2</v>
      </c>
      <c r="H47" s="16">
        <f t="shared" ref="H47:H56" si="36">+$C$46-C47</f>
        <v>8.9999999999974989E-2</v>
      </c>
      <c r="K47" t="s">
        <v>44</v>
      </c>
      <c r="L47">
        <v>1.63</v>
      </c>
      <c r="M47">
        <v>0</v>
      </c>
      <c r="N47" s="39">
        <f>+G134</f>
        <v>0</v>
      </c>
      <c r="O47" s="39">
        <f>+G145</f>
        <v>0</v>
      </c>
      <c r="P47" s="39">
        <f>+G156</f>
        <v>0</v>
      </c>
      <c r="Q47" s="42">
        <f t="shared" si="9"/>
        <v>0</v>
      </c>
      <c r="S47" t="s">
        <v>44</v>
      </c>
      <c r="T47">
        <v>1.63</v>
      </c>
      <c r="U47">
        <v>0</v>
      </c>
      <c r="V47" s="39">
        <f>+H134</f>
        <v>0</v>
      </c>
      <c r="W47" s="39">
        <f>+H145</f>
        <v>0</v>
      </c>
      <c r="X47" s="39">
        <f>+H156</f>
        <v>0</v>
      </c>
      <c r="Y47" s="42">
        <f t="shared" si="10"/>
        <v>0</v>
      </c>
      <c r="Z47" s="42"/>
    </row>
    <row r="48" spans="1:26" ht="15.75" x14ac:dyDescent="0.25">
      <c r="A48" s="62"/>
      <c r="B48" s="10">
        <v>10</v>
      </c>
      <c r="C48" s="23">
        <v>491.04</v>
      </c>
      <c r="D48" s="37">
        <v>1.63</v>
      </c>
      <c r="E48" s="10">
        <v>10</v>
      </c>
      <c r="F48" s="41">
        <f t="shared" si="35"/>
        <v>4.8851978505119742E-4</v>
      </c>
      <c r="G48" s="46">
        <f t="shared" si="3"/>
        <v>4.8851978505119742E-2</v>
      </c>
      <c r="H48" s="16">
        <f t="shared" si="36"/>
        <v>0.23999999999995225</v>
      </c>
      <c r="K48" t="s">
        <v>44</v>
      </c>
      <c r="L48">
        <v>1.63</v>
      </c>
      <c r="M48">
        <v>5</v>
      </c>
      <c r="N48" s="39">
        <f t="shared" ref="N48:N57" si="37">+G135</f>
        <v>2.120081411124259E-3</v>
      </c>
      <c r="O48" s="39">
        <f t="shared" ref="O48:O57" si="38">+G146</f>
        <v>2.1198566976853082E-3</v>
      </c>
      <c r="P48" s="39">
        <f t="shared" ref="P48:P57" si="39">+G157</f>
        <v>2.1336974843687252E-3</v>
      </c>
      <c r="Q48" s="42">
        <f t="shared" si="9"/>
        <v>2.1245451977260975E-3</v>
      </c>
      <c r="S48" t="s">
        <v>44</v>
      </c>
      <c r="T48">
        <v>1.63</v>
      </c>
      <c r="U48">
        <v>5</v>
      </c>
      <c r="V48" s="39">
        <f t="shared" ref="V48:V57" si="40">+H135</f>
        <v>9.9999999999909051E-3</v>
      </c>
      <c r="W48" s="39">
        <f t="shared" ref="W48:W57" si="41">+H146</f>
        <v>9.9999999999909051E-3</v>
      </c>
      <c r="X48" s="39">
        <f t="shared" ref="X48:X57" si="42">+H157</f>
        <v>9.9999999999909051E-3</v>
      </c>
      <c r="Y48" s="42">
        <f t="shared" si="10"/>
        <v>9.9999999999909051E-3</v>
      </c>
      <c r="Z48" s="42"/>
    </row>
    <row r="49" spans="1:26" ht="15.75" x14ac:dyDescent="0.25">
      <c r="A49" s="62"/>
      <c r="B49" s="10">
        <v>15</v>
      </c>
      <c r="C49" s="23">
        <v>490.85</v>
      </c>
      <c r="D49" s="37">
        <v>1.63</v>
      </c>
      <c r="E49" s="10">
        <v>15</v>
      </c>
      <c r="F49" s="41">
        <f t="shared" si="35"/>
        <v>8.7526461488346766E-4</v>
      </c>
      <c r="G49" s="46">
        <f t="shared" si="3"/>
        <v>8.7526461488346766E-2</v>
      </c>
      <c r="H49" s="16">
        <f t="shared" si="36"/>
        <v>0.42999999999994998</v>
      </c>
      <c r="K49" t="s">
        <v>44</v>
      </c>
      <c r="L49">
        <v>1.63</v>
      </c>
      <c r="M49">
        <v>10</v>
      </c>
      <c r="N49" s="39">
        <f t="shared" si="37"/>
        <v>4.240162822248518E-3</v>
      </c>
      <c r="O49" s="39">
        <f t="shared" si="38"/>
        <v>4.2397133953826667E-3</v>
      </c>
      <c r="P49" s="39">
        <f t="shared" si="39"/>
        <v>6.4010924531183047E-3</v>
      </c>
      <c r="Q49" s="42">
        <f t="shared" si="9"/>
        <v>4.9603228902498292E-3</v>
      </c>
      <c r="S49" t="s">
        <v>44</v>
      </c>
      <c r="T49">
        <v>1.63</v>
      </c>
      <c r="U49">
        <v>10</v>
      </c>
      <c r="V49" s="39">
        <f t="shared" si="40"/>
        <v>1.999999999998181E-2</v>
      </c>
      <c r="W49" s="39">
        <f t="shared" si="41"/>
        <v>2.0000000000038654E-2</v>
      </c>
      <c r="X49" s="39">
        <f t="shared" si="42"/>
        <v>3.0000000000029559E-2</v>
      </c>
      <c r="Y49" s="42">
        <f t="shared" si="10"/>
        <v>2.3333333333350009E-2</v>
      </c>
      <c r="Z49" s="42"/>
    </row>
    <row r="50" spans="1:26" ht="15.75" x14ac:dyDescent="0.25">
      <c r="A50" s="62"/>
      <c r="B50" s="10">
        <v>20</v>
      </c>
      <c r="C50" s="23">
        <v>490.62</v>
      </c>
      <c r="D50" s="37">
        <v>1.63</v>
      </c>
      <c r="E50" s="10">
        <v>20</v>
      </c>
      <c r="F50" s="41">
        <f t="shared" si="35"/>
        <v>1.3434294088909954E-3</v>
      </c>
      <c r="G50" s="46">
        <f t="shared" si="3"/>
        <v>0.13434294088909954</v>
      </c>
      <c r="H50" s="16">
        <f t="shared" si="36"/>
        <v>0.65999999999996817</v>
      </c>
      <c r="K50" t="s">
        <v>44</v>
      </c>
      <c r="L50">
        <v>1.63</v>
      </c>
      <c r="M50">
        <v>15</v>
      </c>
      <c r="N50" s="39">
        <f t="shared" si="37"/>
        <v>6.3602442333848281E-3</v>
      </c>
      <c r="O50" s="39">
        <f t="shared" si="38"/>
        <v>6.3595700930679754E-3</v>
      </c>
      <c r="P50" s="39">
        <f t="shared" si="39"/>
        <v>1.0668487421855756E-2</v>
      </c>
      <c r="Q50" s="42">
        <f t="shared" si="9"/>
        <v>7.7961005827695204E-3</v>
      </c>
      <c r="S50" t="s">
        <v>44</v>
      </c>
      <c r="T50">
        <v>1.63</v>
      </c>
      <c r="U50">
        <v>15</v>
      </c>
      <c r="V50" s="39">
        <f t="shared" si="40"/>
        <v>3.0000000000029559E-2</v>
      </c>
      <c r="W50" s="39">
        <f t="shared" si="41"/>
        <v>3.0000000000029559E-2</v>
      </c>
      <c r="X50" s="39">
        <f t="shared" si="42"/>
        <v>5.0000000000011369E-2</v>
      </c>
      <c r="Y50" s="42">
        <f t="shared" si="10"/>
        <v>3.6666666666690162E-2</v>
      </c>
      <c r="Z50" s="42"/>
    </row>
    <row r="51" spans="1:26" ht="15.75" x14ac:dyDescent="0.25">
      <c r="A51" s="62"/>
      <c r="B51" s="10">
        <v>25</v>
      </c>
      <c r="C51" s="23">
        <v>490.33</v>
      </c>
      <c r="D51" s="37">
        <v>1.63</v>
      </c>
      <c r="E51" s="10">
        <v>25</v>
      </c>
      <c r="F51" s="41">
        <f t="shared" si="35"/>
        <v>1.9337241491613514E-3</v>
      </c>
      <c r="G51" s="46">
        <f t="shared" si="3"/>
        <v>0.19337241491613513</v>
      </c>
      <c r="H51" s="16">
        <f t="shared" si="36"/>
        <v>0.94999999999998863</v>
      </c>
      <c r="K51" t="s">
        <v>44</v>
      </c>
      <c r="L51">
        <v>1.63</v>
      </c>
      <c r="M51">
        <v>20</v>
      </c>
      <c r="N51" s="39">
        <f t="shared" si="37"/>
        <v>8.4803256445090871E-3</v>
      </c>
      <c r="O51" s="39">
        <f t="shared" si="38"/>
        <v>8.4794267907532823E-3</v>
      </c>
      <c r="P51" s="39">
        <f t="shared" si="39"/>
        <v>1.4935882390593205E-2</v>
      </c>
      <c r="Q51" s="42">
        <f t="shared" si="9"/>
        <v>1.063187827528519E-2</v>
      </c>
      <c r="S51" t="s">
        <v>44</v>
      </c>
      <c r="T51">
        <v>1.63</v>
      </c>
      <c r="U51">
        <v>20</v>
      </c>
      <c r="V51" s="39">
        <f t="shared" si="40"/>
        <v>4.0000000000020464E-2</v>
      </c>
      <c r="W51" s="39">
        <f t="shared" si="41"/>
        <v>4.0000000000020464E-2</v>
      </c>
      <c r="X51" s="39">
        <f t="shared" si="42"/>
        <v>6.9999999999993179E-2</v>
      </c>
      <c r="Y51" s="42">
        <f t="shared" si="10"/>
        <v>5.0000000000011369E-2</v>
      </c>
      <c r="Z51" s="42"/>
    </row>
    <row r="52" spans="1:26" ht="15.75" x14ac:dyDescent="0.25">
      <c r="A52" s="62"/>
      <c r="B52" s="10">
        <v>30</v>
      </c>
      <c r="C52" s="23">
        <v>489.96</v>
      </c>
      <c r="D52" s="37">
        <v>1.63</v>
      </c>
      <c r="E52" s="10">
        <v>30</v>
      </c>
      <c r="F52" s="41">
        <f t="shared" si="35"/>
        <v>2.6868588177821067E-3</v>
      </c>
      <c r="G52" s="46">
        <f t="shared" si="3"/>
        <v>0.26868588177821068</v>
      </c>
      <c r="H52" s="16">
        <f t="shared" si="36"/>
        <v>1.3199999999999932</v>
      </c>
      <c r="K52" t="s">
        <v>44</v>
      </c>
      <c r="L52">
        <v>1.63</v>
      </c>
      <c r="M52">
        <v>25</v>
      </c>
      <c r="N52" s="39">
        <f t="shared" si="37"/>
        <v>1.2720488466757605E-2</v>
      </c>
      <c r="O52" s="39">
        <f t="shared" si="38"/>
        <v>1.0599283488438591E-2</v>
      </c>
      <c r="P52" s="39">
        <f t="shared" si="39"/>
        <v>2.1336974843711512E-2</v>
      </c>
      <c r="Q52" s="42">
        <f t="shared" si="9"/>
        <v>1.488558226630257E-2</v>
      </c>
      <c r="S52" t="s">
        <v>44</v>
      </c>
      <c r="T52">
        <v>1.63</v>
      </c>
      <c r="U52">
        <v>25</v>
      </c>
      <c r="V52" s="39">
        <f t="shared" si="40"/>
        <v>6.0000000000002274E-2</v>
      </c>
      <c r="W52" s="39">
        <f t="shared" si="41"/>
        <v>5.0000000000011369E-2</v>
      </c>
      <c r="X52" s="39">
        <f t="shared" si="42"/>
        <v>0.10000000000002274</v>
      </c>
      <c r="Y52" s="42">
        <f t="shared" si="10"/>
        <v>7.0000000000012122E-2</v>
      </c>
      <c r="Z52" s="42"/>
    </row>
    <row r="53" spans="1:26" ht="15.75" x14ac:dyDescent="0.25">
      <c r="A53" s="62"/>
      <c r="B53" s="10">
        <v>35</v>
      </c>
      <c r="C53" s="23">
        <v>489.51</v>
      </c>
      <c r="D53" s="37">
        <v>1.63</v>
      </c>
      <c r="E53" s="10">
        <v>35</v>
      </c>
      <c r="F53" s="41">
        <f t="shared" si="35"/>
        <v>3.6028334147532605E-3</v>
      </c>
      <c r="G53" s="46">
        <f t="shared" si="3"/>
        <v>0.36028334147532604</v>
      </c>
      <c r="H53" s="16">
        <f t="shared" si="36"/>
        <v>1.7699999999999818</v>
      </c>
      <c r="K53" t="s">
        <v>44</v>
      </c>
      <c r="L53">
        <v>1.63</v>
      </c>
      <c r="M53">
        <v>30</v>
      </c>
      <c r="N53" s="39">
        <f t="shared" si="37"/>
        <v>1.6960651289006121E-2</v>
      </c>
      <c r="O53" s="39">
        <f t="shared" si="38"/>
        <v>1.4838996883809207E-2</v>
      </c>
      <c r="P53" s="39">
        <f t="shared" si="39"/>
        <v>2.5604369812448961E-2</v>
      </c>
      <c r="Q53" s="42">
        <f t="shared" si="9"/>
        <v>1.9134672661754764E-2</v>
      </c>
      <c r="S53" t="s">
        <v>44</v>
      </c>
      <c r="T53">
        <v>1.63</v>
      </c>
      <c r="U53">
        <v>30</v>
      </c>
      <c r="V53" s="39">
        <f t="shared" si="40"/>
        <v>7.9999999999984084E-2</v>
      </c>
      <c r="W53" s="39">
        <f t="shared" si="41"/>
        <v>6.9999999999993179E-2</v>
      </c>
      <c r="X53" s="39">
        <f t="shared" si="42"/>
        <v>0.12000000000000455</v>
      </c>
      <c r="Y53" s="42">
        <f t="shared" si="10"/>
        <v>8.9999999999993932E-2</v>
      </c>
      <c r="Z53" s="42"/>
    </row>
    <row r="54" spans="1:26" ht="15.75" x14ac:dyDescent="0.25">
      <c r="A54" s="62"/>
      <c r="B54" s="10">
        <v>40</v>
      </c>
      <c r="C54" s="23">
        <v>488.94</v>
      </c>
      <c r="D54" s="37">
        <v>1.63</v>
      </c>
      <c r="E54" s="10">
        <v>40</v>
      </c>
      <c r="F54" s="41">
        <f t="shared" si="35"/>
        <v>4.7630679042500717E-3</v>
      </c>
      <c r="G54" s="46">
        <f t="shared" si="3"/>
        <v>0.47630679042500718</v>
      </c>
      <c r="H54" s="16">
        <f t="shared" si="36"/>
        <v>2.339999999999975</v>
      </c>
      <c r="K54" t="s">
        <v>44</v>
      </c>
      <c r="L54">
        <v>1.63</v>
      </c>
      <c r="M54">
        <v>35</v>
      </c>
      <c r="N54" s="39">
        <f t="shared" si="37"/>
        <v>2.1200814111266692E-2</v>
      </c>
      <c r="O54" s="39">
        <f t="shared" si="38"/>
        <v>1.9078710279191873E-2</v>
      </c>
      <c r="P54" s="39">
        <f t="shared" si="39"/>
        <v>2.9871764781198542E-2</v>
      </c>
      <c r="Q54" s="42">
        <f t="shared" si="9"/>
        <v>2.3383763057219037E-2</v>
      </c>
      <c r="S54" t="s">
        <v>44</v>
      </c>
      <c r="T54">
        <v>1.63</v>
      </c>
      <c r="U54">
        <v>35</v>
      </c>
      <c r="V54" s="39">
        <f t="shared" si="40"/>
        <v>0.10000000000002274</v>
      </c>
      <c r="W54" s="39">
        <f t="shared" si="41"/>
        <v>9.0000000000031832E-2</v>
      </c>
      <c r="X54" s="39">
        <f t="shared" si="42"/>
        <v>0.1400000000000432</v>
      </c>
      <c r="Y54" s="42">
        <f t="shared" si="10"/>
        <v>0.11000000000003259</v>
      </c>
      <c r="Z54" s="42"/>
    </row>
    <row r="55" spans="1:26" ht="15.75" x14ac:dyDescent="0.25">
      <c r="A55" s="62"/>
      <c r="B55" s="10">
        <v>45</v>
      </c>
      <c r="C55" s="23">
        <v>488.34</v>
      </c>
      <c r="D55" s="37">
        <v>1.63</v>
      </c>
      <c r="E55" s="10">
        <v>45</v>
      </c>
      <c r="F55" s="41">
        <f t="shared" si="35"/>
        <v>5.9843673668783541E-3</v>
      </c>
      <c r="G55" s="46">
        <f t="shared" si="3"/>
        <v>0.59843673668783537</v>
      </c>
      <c r="H55" s="16">
        <f t="shared" si="36"/>
        <v>2.9399999999999977</v>
      </c>
      <c r="K55" t="s">
        <v>44</v>
      </c>
      <c r="L55">
        <v>1.63</v>
      </c>
      <c r="M55">
        <v>40</v>
      </c>
      <c r="N55" s="39">
        <f t="shared" si="37"/>
        <v>2.544097693351521E-2</v>
      </c>
      <c r="O55" s="39">
        <f t="shared" si="38"/>
        <v>2.3318423674562491E-2</v>
      </c>
      <c r="P55" s="39">
        <f t="shared" si="39"/>
        <v>3.6272857234304713E-2</v>
      </c>
      <c r="Q55" s="42">
        <f t="shared" si="9"/>
        <v>2.8344085947460806E-2</v>
      </c>
      <c r="S55" t="s">
        <v>44</v>
      </c>
      <c r="T55">
        <v>1.63</v>
      </c>
      <c r="U55">
        <v>40</v>
      </c>
      <c r="V55" s="39">
        <f t="shared" si="40"/>
        <v>0.12000000000000455</v>
      </c>
      <c r="W55" s="39">
        <f t="shared" si="41"/>
        <v>0.11000000000001364</v>
      </c>
      <c r="X55" s="39">
        <f t="shared" si="42"/>
        <v>0.17000000000001592</v>
      </c>
      <c r="Y55" s="42">
        <f t="shared" si="10"/>
        <v>0.13333333333334471</v>
      </c>
      <c r="Z55" s="42"/>
    </row>
    <row r="56" spans="1:26" ht="15.75" x14ac:dyDescent="0.25">
      <c r="A56" s="63"/>
      <c r="B56" s="10">
        <v>50</v>
      </c>
      <c r="C56" s="23">
        <v>487.64</v>
      </c>
      <c r="D56" s="37">
        <v>1.63</v>
      </c>
      <c r="E56" s="10">
        <v>50</v>
      </c>
      <c r="F56" s="41">
        <f t="shared" si="35"/>
        <v>7.409216739944607E-3</v>
      </c>
      <c r="G56" s="46">
        <f t="shared" si="3"/>
        <v>0.74092167399446074</v>
      </c>
      <c r="H56" s="16">
        <f t="shared" si="36"/>
        <v>3.6399999999999864</v>
      </c>
      <c r="K56" t="s">
        <v>44</v>
      </c>
      <c r="L56">
        <v>1.63</v>
      </c>
      <c r="M56">
        <v>45</v>
      </c>
      <c r="N56" s="39">
        <f t="shared" si="37"/>
        <v>3.180122116690004E-2</v>
      </c>
      <c r="O56" s="39">
        <f t="shared" si="38"/>
        <v>2.7558137069933111E-2</v>
      </c>
      <c r="P56" s="39">
        <f t="shared" si="39"/>
        <v>4.0540252203042165E-2</v>
      </c>
      <c r="Q56" s="42">
        <f t="shared" si="9"/>
        <v>3.3299870146625103E-2</v>
      </c>
      <c r="S56" t="s">
        <v>44</v>
      </c>
      <c r="T56">
        <v>1.63</v>
      </c>
      <c r="U56">
        <v>45</v>
      </c>
      <c r="V56" s="39">
        <f t="shared" si="40"/>
        <v>0.15000000000003411</v>
      </c>
      <c r="W56" s="39">
        <f t="shared" si="41"/>
        <v>0.12999999999999545</v>
      </c>
      <c r="X56" s="39">
        <f t="shared" si="42"/>
        <v>0.18999999999999773</v>
      </c>
      <c r="Y56" s="42">
        <f t="shared" si="10"/>
        <v>0.15666666666667575</v>
      </c>
      <c r="Z56" s="42"/>
    </row>
    <row r="57" spans="1:26" ht="15.75" x14ac:dyDescent="0.25">
      <c r="A57" s="64" t="s">
        <v>8</v>
      </c>
      <c r="B57" s="10">
        <v>0</v>
      </c>
      <c r="C57" s="23">
        <v>486.87</v>
      </c>
      <c r="D57" s="37">
        <v>1.63</v>
      </c>
      <c r="E57" s="38">
        <v>0</v>
      </c>
      <c r="F57" s="41">
        <f>+($C$57-C57)/$C$57</f>
        <v>0</v>
      </c>
      <c r="G57" s="46">
        <f t="shared" si="3"/>
        <v>0</v>
      </c>
      <c r="H57" s="16">
        <f>+$C$57-C57</f>
        <v>0</v>
      </c>
      <c r="K57" t="s">
        <v>44</v>
      </c>
      <c r="L57">
        <v>1.63</v>
      </c>
      <c r="M57">
        <v>50</v>
      </c>
      <c r="N57" s="39">
        <f t="shared" si="37"/>
        <v>3.816146540027282E-2</v>
      </c>
      <c r="O57" s="39">
        <f t="shared" si="38"/>
        <v>3.3917707163001083E-2</v>
      </c>
      <c r="P57" s="39">
        <f t="shared" si="39"/>
        <v>4.6941344656160469E-2</v>
      </c>
      <c r="Q57" s="42">
        <f t="shared" si="9"/>
        <v>3.9673505739811453E-2</v>
      </c>
      <c r="S57" t="s">
        <v>44</v>
      </c>
      <c r="T57">
        <v>1.63</v>
      </c>
      <c r="U57">
        <v>50</v>
      </c>
      <c r="V57" s="39">
        <f t="shared" si="40"/>
        <v>0.18000000000000682</v>
      </c>
      <c r="W57" s="39">
        <f t="shared" si="41"/>
        <v>0.16000000000002501</v>
      </c>
      <c r="X57" s="39">
        <f t="shared" si="42"/>
        <v>0.22000000000002728</v>
      </c>
      <c r="Y57" s="42">
        <f t="shared" si="10"/>
        <v>0.18666666666668638</v>
      </c>
      <c r="Z57" s="42"/>
    </row>
    <row r="58" spans="1:26" ht="15.75" x14ac:dyDescent="0.25">
      <c r="A58" s="62"/>
      <c r="B58" s="10">
        <v>5</v>
      </c>
      <c r="C58" s="23">
        <v>486.79</v>
      </c>
      <c r="D58" s="37">
        <v>1.63</v>
      </c>
      <c r="E58" s="10">
        <v>5</v>
      </c>
      <c r="F58" s="41">
        <f t="shared" ref="F58:F67" si="43">+($C$57-C58)/$C$57</f>
        <v>1.6431490952407025E-4</v>
      </c>
      <c r="G58" s="46">
        <f t="shared" si="3"/>
        <v>1.6431490952407025E-2</v>
      </c>
      <c r="H58" s="16">
        <f t="shared" ref="H58:H67" si="44">+$C$57-C58</f>
        <v>7.9999999999984084E-2</v>
      </c>
      <c r="K58" s="17" t="s">
        <v>45</v>
      </c>
      <c r="L58">
        <v>1.63</v>
      </c>
      <c r="M58" s="17">
        <v>0</v>
      </c>
      <c r="N58" s="40">
        <f>+G167</f>
        <v>0</v>
      </c>
      <c r="O58" s="40">
        <f>+G178</f>
        <v>0</v>
      </c>
      <c r="P58" s="40">
        <f>+G189</f>
        <v>0</v>
      </c>
      <c r="Q58" s="43">
        <f t="shared" si="9"/>
        <v>0</v>
      </c>
      <c r="S58" s="17" t="s">
        <v>45</v>
      </c>
      <c r="T58">
        <v>1.63</v>
      </c>
      <c r="U58" s="17">
        <v>0</v>
      </c>
      <c r="V58" s="40">
        <f>+H167</f>
        <v>0</v>
      </c>
      <c r="W58" s="40">
        <f>+H178</f>
        <v>0</v>
      </c>
      <c r="X58" s="40">
        <f>+H189</f>
        <v>0</v>
      </c>
      <c r="Y58" s="43">
        <f t="shared" si="10"/>
        <v>0</v>
      </c>
      <c r="Z58" s="42"/>
    </row>
    <row r="59" spans="1:26" ht="15.75" x14ac:dyDescent="0.25">
      <c r="A59" s="62"/>
      <c r="B59" s="10">
        <v>10</v>
      </c>
      <c r="C59" s="23">
        <v>486.64</v>
      </c>
      <c r="D59" s="37">
        <v>1.63</v>
      </c>
      <c r="E59" s="10">
        <v>10</v>
      </c>
      <c r="F59" s="41">
        <f t="shared" si="43"/>
        <v>4.7240536488183331E-4</v>
      </c>
      <c r="G59" s="46">
        <f t="shared" si="3"/>
        <v>4.7240536488183334E-2</v>
      </c>
      <c r="H59" s="16">
        <f t="shared" si="44"/>
        <v>0.23000000000001819</v>
      </c>
      <c r="K59" s="17" t="s">
        <v>45</v>
      </c>
      <c r="L59">
        <v>1.63</v>
      </c>
      <c r="M59" s="17">
        <v>5</v>
      </c>
      <c r="N59" s="40">
        <f t="shared" ref="N59:N68" si="45">+G168</f>
        <v>2.1237735207898113E-3</v>
      </c>
      <c r="O59" s="40">
        <f t="shared" ref="O59:O68" si="46">+G179</f>
        <v>2.1230971741557302E-3</v>
      </c>
      <c r="P59" s="40">
        <f t="shared" ref="P59:P68" si="47">+G190</f>
        <v>2.1203960899876815E-3</v>
      </c>
      <c r="Q59" s="43">
        <f t="shared" si="9"/>
        <v>2.1224222616444076E-3</v>
      </c>
      <c r="S59" s="17" t="s">
        <v>45</v>
      </c>
      <c r="T59">
        <v>1.63</v>
      </c>
      <c r="U59" s="17">
        <v>5</v>
      </c>
      <c r="V59" s="40">
        <f t="shared" ref="V59:V68" si="48">+H168</f>
        <v>9.9999999999909051E-3</v>
      </c>
      <c r="W59" s="40">
        <f t="shared" ref="W59:W68" si="49">+H179</f>
        <v>9.9999999999909051E-3</v>
      </c>
      <c r="X59" s="40">
        <f t="shared" ref="X59:X68" si="50">+H190</f>
        <v>9.9999999999909051E-3</v>
      </c>
      <c r="Y59" s="43">
        <f t="shared" si="10"/>
        <v>9.9999999999909051E-3</v>
      </c>
      <c r="Z59" s="42"/>
    </row>
    <row r="60" spans="1:26" ht="15.75" x14ac:dyDescent="0.25">
      <c r="A60" s="62"/>
      <c r="B60" s="10">
        <v>15</v>
      </c>
      <c r="C60" s="23">
        <v>486.45</v>
      </c>
      <c r="D60" s="37">
        <v>1.63</v>
      </c>
      <c r="E60" s="10">
        <v>15</v>
      </c>
      <c r="F60" s="41">
        <f t="shared" si="43"/>
        <v>8.6265327500157317E-4</v>
      </c>
      <c r="G60" s="46">
        <f t="shared" si="3"/>
        <v>8.6265327500157321E-2</v>
      </c>
      <c r="H60" s="16">
        <f t="shared" si="44"/>
        <v>0.42000000000001592</v>
      </c>
      <c r="K60" s="17" t="s">
        <v>45</v>
      </c>
      <c r="L60">
        <v>1.63</v>
      </c>
      <c r="M60" s="17">
        <v>10</v>
      </c>
      <c r="N60" s="40">
        <f t="shared" si="45"/>
        <v>4.2475470415916945E-3</v>
      </c>
      <c r="O60" s="40">
        <f t="shared" si="46"/>
        <v>4.2461943483114604E-3</v>
      </c>
      <c r="P60" s="40">
        <f t="shared" si="47"/>
        <v>4.2407921799874158E-3</v>
      </c>
      <c r="Q60" s="43">
        <f t="shared" si="9"/>
        <v>4.2448445232968566E-3</v>
      </c>
      <c r="S60" s="17" t="s">
        <v>45</v>
      </c>
      <c r="T60">
        <v>1.63</v>
      </c>
      <c r="U60" s="17">
        <v>10</v>
      </c>
      <c r="V60" s="40">
        <f t="shared" si="48"/>
        <v>2.0000000000038654E-2</v>
      </c>
      <c r="W60" s="40">
        <f t="shared" si="49"/>
        <v>1.999999999998181E-2</v>
      </c>
      <c r="X60" s="40">
        <f t="shared" si="50"/>
        <v>2.0000000000038654E-2</v>
      </c>
      <c r="Y60" s="43">
        <f t="shared" si="10"/>
        <v>2.0000000000019707E-2</v>
      </c>
      <c r="Z60" s="42"/>
    </row>
    <row r="61" spans="1:26" ht="15.75" x14ac:dyDescent="0.25">
      <c r="A61" s="62"/>
      <c r="B61" s="10">
        <v>20</v>
      </c>
      <c r="C61" s="23">
        <v>486.22</v>
      </c>
      <c r="D61" s="37">
        <v>1.63</v>
      </c>
      <c r="E61" s="10">
        <v>20</v>
      </c>
      <c r="F61" s="41">
        <f t="shared" si="43"/>
        <v>1.3350586398832897E-3</v>
      </c>
      <c r="G61" s="46">
        <f t="shared" si="3"/>
        <v>0.13350586398832898</v>
      </c>
      <c r="H61" s="16">
        <f t="shared" si="44"/>
        <v>0.64999999999997726</v>
      </c>
      <c r="K61" s="17" t="s">
        <v>45</v>
      </c>
      <c r="L61">
        <v>1.63</v>
      </c>
      <c r="M61" s="17">
        <v>15</v>
      </c>
      <c r="N61" s="40">
        <f t="shared" si="45"/>
        <v>6.3713205623815057E-3</v>
      </c>
      <c r="O61" s="40">
        <f t="shared" si="46"/>
        <v>6.3692915224671911E-3</v>
      </c>
      <c r="P61" s="40">
        <f t="shared" si="47"/>
        <v>8.4815843599627804E-3</v>
      </c>
      <c r="Q61" s="43">
        <f t="shared" si="9"/>
        <v>7.0740654816038263E-3</v>
      </c>
      <c r="S61" s="17" t="s">
        <v>45</v>
      </c>
      <c r="T61">
        <v>1.63</v>
      </c>
      <c r="U61" s="17">
        <v>15</v>
      </c>
      <c r="V61" s="40">
        <f t="shared" si="48"/>
        <v>3.0000000000029559E-2</v>
      </c>
      <c r="W61" s="40">
        <f t="shared" si="49"/>
        <v>2.9999999999972715E-2</v>
      </c>
      <c r="X61" s="40">
        <f t="shared" si="50"/>
        <v>4.0000000000020464E-2</v>
      </c>
      <c r="Y61" s="43">
        <f t="shared" si="10"/>
        <v>3.333333333334091E-2</v>
      </c>
      <c r="Z61" s="42"/>
    </row>
    <row r="62" spans="1:26" ht="15.75" x14ac:dyDescent="0.25">
      <c r="A62" s="62"/>
      <c r="B62" s="10">
        <v>25</v>
      </c>
      <c r="C62" s="23">
        <v>485.94</v>
      </c>
      <c r="D62" s="37">
        <v>1.63</v>
      </c>
      <c r="E62" s="10">
        <v>25</v>
      </c>
      <c r="F62" s="41">
        <f t="shared" si="43"/>
        <v>1.9101608232177107E-3</v>
      </c>
      <c r="G62" s="46">
        <f t="shared" si="3"/>
        <v>0.19101608232177109</v>
      </c>
      <c r="H62" s="16">
        <f t="shared" si="44"/>
        <v>0.93000000000000682</v>
      </c>
      <c r="K62" s="17" t="s">
        <v>45</v>
      </c>
      <c r="L62">
        <v>1.63</v>
      </c>
      <c r="M62" s="17">
        <v>20</v>
      </c>
      <c r="N62" s="40">
        <f t="shared" si="45"/>
        <v>8.495094083171317E-3</v>
      </c>
      <c r="O62" s="40">
        <f t="shared" si="46"/>
        <v>1.061548587079072E-2</v>
      </c>
      <c r="P62" s="40">
        <f t="shared" si="47"/>
        <v>1.2722376539938142E-2</v>
      </c>
      <c r="Q62" s="43">
        <f t="shared" si="9"/>
        <v>1.0610985497966727E-2</v>
      </c>
      <c r="S62" s="17" t="s">
        <v>45</v>
      </c>
      <c r="T62">
        <v>1.63</v>
      </c>
      <c r="U62" s="17">
        <v>20</v>
      </c>
      <c r="V62" s="40">
        <f t="shared" si="48"/>
        <v>4.0000000000020464E-2</v>
      </c>
      <c r="W62" s="40">
        <f t="shared" si="49"/>
        <v>5.0000000000011369E-2</v>
      </c>
      <c r="X62" s="40">
        <f t="shared" si="50"/>
        <v>6.0000000000002274E-2</v>
      </c>
      <c r="Y62" s="43">
        <f t="shared" si="10"/>
        <v>5.0000000000011369E-2</v>
      </c>
      <c r="Z62" s="42"/>
    </row>
    <row r="63" spans="1:26" ht="15.75" x14ac:dyDescent="0.25">
      <c r="A63" s="62"/>
      <c r="B63" s="10">
        <v>30</v>
      </c>
      <c r="C63" s="23">
        <v>485.59</v>
      </c>
      <c r="D63" s="37">
        <v>1.63</v>
      </c>
      <c r="E63" s="10">
        <v>30</v>
      </c>
      <c r="F63" s="41">
        <f t="shared" si="43"/>
        <v>2.6290385523857077E-3</v>
      </c>
      <c r="G63" s="46">
        <f t="shared" si="3"/>
        <v>0.26290385523857079</v>
      </c>
      <c r="H63" s="16">
        <f t="shared" si="44"/>
        <v>1.2800000000000296</v>
      </c>
      <c r="K63" s="17" t="s">
        <v>45</v>
      </c>
      <c r="L63">
        <v>1.63</v>
      </c>
      <c r="M63" s="17">
        <v>25</v>
      </c>
      <c r="N63" s="40">
        <f t="shared" si="45"/>
        <v>1.0618867603961128E-2</v>
      </c>
      <c r="O63" s="40">
        <f t="shared" si="46"/>
        <v>1.4861680219102179E-2</v>
      </c>
      <c r="P63" s="40">
        <f t="shared" si="47"/>
        <v>1.6963168719925561E-2</v>
      </c>
      <c r="Q63" s="43">
        <f t="shared" si="9"/>
        <v>1.4147905514329623E-2</v>
      </c>
      <c r="S63" s="17" t="s">
        <v>45</v>
      </c>
      <c r="T63">
        <v>1.63</v>
      </c>
      <c r="U63" s="17">
        <v>25</v>
      </c>
      <c r="V63" s="40">
        <f t="shared" si="48"/>
        <v>5.0000000000011369E-2</v>
      </c>
      <c r="W63" s="40">
        <f t="shared" si="49"/>
        <v>6.9999999999993179E-2</v>
      </c>
      <c r="X63" s="40">
        <f t="shared" si="50"/>
        <v>8.0000000000040927E-2</v>
      </c>
      <c r="Y63" s="43">
        <f t="shared" si="10"/>
        <v>6.666666666668182E-2</v>
      </c>
      <c r="Z63" s="42"/>
    </row>
    <row r="64" spans="1:26" ht="15.75" x14ac:dyDescent="0.25">
      <c r="A64" s="62"/>
      <c r="B64" s="10">
        <v>35</v>
      </c>
      <c r="C64" s="23">
        <v>485.14</v>
      </c>
      <c r="D64" s="37">
        <v>1.63</v>
      </c>
      <c r="E64" s="10">
        <v>35</v>
      </c>
      <c r="F64" s="41">
        <f t="shared" si="43"/>
        <v>3.5533099184587636E-3</v>
      </c>
      <c r="G64" s="46">
        <f t="shared" si="3"/>
        <v>0.35533099184587635</v>
      </c>
      <c r="H64" s="16">
        <f t="shared" si="44"/>
        <v>1.7300000000000182</v>
      </c>
      <c r="K64" s="17" t="s">
        <v>45</v>
      </c>
      <c r="L64">
        <v>1.63</v>
      </c>
      <c r="M64" s="17">
        <v>30</v>
      </c>
      <c r="N64" s="40">
        <f t="shared" si="45"/>
        <v>1.4866414645540749E-2</v>
      </c>
      <c r="O64" s="40">
        <f t="shared" si="46"/>
        <v>1.9107874567413641E-2</v>
      </c>
      <c r="P64" s="40">
        <f t="shared" si="47"/>
        <v>2.1203960899900919E-2</v>
      </c>
      <c r="Q64" s="43">
        <f t="shared" si="9"/>
        <v>1.8392750037618436E-2</v>
      </c>
      <c r="S64" s="17" t="s">
        <v>45</v>
      </c>
      <c r="T64">
        <v>1.63</v>
      </c>
      <c r="U64" s="17">
        <v>30</v>
      </c>
      <c r="V64" s="40">
        <f t="shared" si="48"/>
        <v>6.9999999999993179E-2</v>
      </c>
      <c r="W64" s="40">
        <f t="shared" si="49"/>
        <v>8.9999999999974989E-2</v>
      </c>
      <c r="X64" s="40">
        <f t="shared" si="50"/>
        <v>0.10000000000002274</v>
      </c>
      <c r="Y64" s="43">
        <f t="shared" si="10"/>
        <v>8.666666666666363E-2</v>
      </c>
      <c r="Z64" s="42"/>
    </row>
    <row r="65" spans="1:26" ht="15.75" x14ac:dyDescent="0.25">
      <c r="A65" s="62"/>
      <c r="B65" s="10">
        <v>40</v>
      </c>
      <c r="C65" s="23">
        <v>484.57</v>
      </c>
      <c r="D65" s="37">
        <v>1.63</v>
      </c>
      <c r="E65" s="10">
        <v>40</v>
      </c>
      <c r="F65" s="41">
        <f t="shared" si="43"/>
        <v>4.7240536488179826E-3</v>
      </c>
      <c r="G65" s="46">
        <f t="shared" si="3"/>
        <v>0.47240536488179824</v>
      </c>
      <c r="H65" s="16">
        <f t="shared" si="44"/>
        <v>2.3000000000000114</v>
      </c>
      <c r="K65" s="17" t="s">
        <v>45</v>
      </c>
      <c r="L65">
        <v>1.63</v>
      </c>
      <c r="M65" s="17">
        <v>35</v>
      </c>
      <c r="N65" s="40">
        <f t="shared" si="45"/>
        <v>1.9113961687132443E-2</v>
      </c>
      <c r="O65" s="40">
        <f t="shared" si="46"/>
        <v>2.3354068915737169E-2</v>
      </c>
      <c r="P65" s="40">
        <f t="shared" si="47"/>
        <v>2.5444753079876283E-2</v>
      </c>
      <c r="Q65" s="43">
        <f t="shared" si="9"/>
        <v>2.2637594560915297E-2</v>
      </c>
      <c r="S65" s="17" t="s">
        <v>45</v>
      </c>
      <c r="T65">
        <v>1.63</v>
      </c>
      <c r="U65" s="17">
        <v>35</v>
      </c>
      <c r="V65" s="40">
        <f t="shared" si="48"/>
        <v>9.0000000000031832E-2</v>
      </c>
      <c r="W65" s="40">
        <f t="shared" si="49"/>
        <v>0.11000000000001364</v>
      </c>
      <c r="X65" s="40">
        <f t="shared" si="50"/>
        <v>0.12000000000000455</v>
      </c>
      <c r="Y65" s="43">
        <f t="shared" si="10"/>
        <v>0.10666666666668334</v>
      </c>
      <c r="Z65" s="42"/>
    </row>
    <row r="66" spans="1:26" ht="15.75" x14ac:dyDescent="0.25">
      <c r="A66" s="62"/>
      <c r="B66" s="10">
        <v>45</v>
      </c>
      <c r="C66" s="23">
        <v>483.97</v>
      </c>
      <c r="D66" s="37">
        <v>1.63</v>
      </c>
      <c r="E66" s="10">
        <v>45</v>
      </c>
      <c r="F66" s="41">
        <f t="shared" si="43"/>
        <v>5.9564154702486851E-3</v>
      </c>
      <c r="G66" s="46">
        <f t="shared" si="3"/>
        <v>0.59564154702486849</v>
      </c>
      <c r="H66" s="16">
        <f t="shared" si="44"/>
        <v>2.8999999999999773</v>
      </c>
      <c r="K66" s="17" t="s">
        <v>45</v>
      </c>
      <c r="L66">
        <v>1.63</v>
      </c>
      <c r="M66" s="17">
        <v>40</v>
      </c>
      <c r="N66" s="40">
        <f t="shared" si="45"/>
        <v>2.3361508728712069E-2</v>
      </c>
      <c r="O66" s="40">
        <f t="shared" si="46"/>
        <v>2.760026326404863E-2</v>
      </c>
      <c r="P66" s="40">
        <f t="shared" si="47"/>
        <v>2.9685545259851644E-2</v>
      </c>
      <c r="Q66" s="43">
        <f t="shared" si="9"/>
        <v>2.6882439084204113E-2</v>
      </c>
      <c r="S66" s="17" t="s">
        <v>45</v>
      </c>
      <c r="T66">
        <v>1.63</v>
      </c>
      <c r="U66" s="17">
        <v>40</v>
      </c>
      <c r="V66" s="40">
        <f t="shared" si="48"/>
        <v>0.11000000000001364</v>
      </c>
      <c r="W66" s="40">
        <f t="shared" si="49"/>
        <v>0.12999999999999545</v>
      </c>
      <c r="X66" s="40">
        <f t="shared" si="50"/>
        <v>0.13999999999998636</v>
      </c>
      <c r="Y66" s="43">
        <f t="shared" si="10"/>
        <v>0.12666666666666515</v>
      </c>
      <c r="Z66" s="42"/>
    </row>
    <row r="67" spans="1:26" ht="16.5" thickBot="1" x14ac:dyDescent="0.3">
      <c r="A67" s="65"/>
      <c r="B67" s="11">
        <v>50</v>
      </c>
      <c r="C67" s="24">
        <v>483.26</v>
      </c>
      <c r="D67" s="37">
        <v>1.63</v>
      </c>
      <c r="E67" s="10">
        <v>50</v>
      </c>
      <c r="F67" s="41">
        <f t="shared" si="43"/>
        <v>7.4147102922751734E-3</v>
      </c>
      <c r="G67" s="46">
        <f t="shared" si="3"/>
        <v>0.74147102922751729</v>
      </c>
      <c r="H67" s="16">
        <f t="shared" si="44"/>
        <v>3.6100000000000136</v>
      </c>
      <c r="K67" s="17" t="s">
        <v>45</v>
      </c>
      <c r="L67">
        <v>1.63</v>
      </c>
      <c r="M67" s="17">
        <v>45</v>
      </c>
      <c r="N67" s="40">
        <f t="shared" si="45"/>
        <v>2.9732829291081498E-2</v>
      </c>
      <c r="O67" s="40">
        <f t="shared" si="46"/>
        <v>3.3969554786515824E-2</v>
      </c>
      <c r="P67" s="40">
        <f t="shared" si="47"/>
        <v>3.6046733529826742E-2</v>
      </c>
      <c r="Q67" s="43">
        <f t="shared" si="9"/>
        <v>3.3249705869141354E-2</v>
      </c>
      <c r="S67" s="17" t="s">
        <v>45</v>
      </c>
      <c r="T67">
        <v>1.63</v>
      </c>
      <c r="U67" s="17">
        <v>45</v>
      </c>
      <c r="V67" s="40">
        <f t="shared" si="48"/>
        <v>0.13999999999998636</v>
      </c>
      <c r="W67" s="40">
        <f t="shared" si="49"/>
        <v>0.15999999999996817</v>
      </c>
      <c r="X67" s="40">
        <f t="shared" si="50"/>
        <v>0.17000000000001592</v>
      </c>
      <c r="Y67" s="43">
        <f t="shared" si="10"/>
        <v>0.15666666666665682</v>
      </c>
      <c r="Z67" s="42"/>
    </row>
    <row r="68" spans="1:26" ht="15.75" x14ac:dyDescent="0.25">
      <c r="A68" s="66" t="s">
        <v>9</v>
      </c>
      <c r="B68" s="12">
        <v>0</v>
      </c>
      <c r="C68" s="19">
        <v>471.16</v>
      </c>
      <c r="D68" s="37">
        <v>1.63</v>
      </c>
      <c r="E68" s="38">
        <v>0</v>
      </c>
      <c r="F68" s="41">
        <f>+($C$68-C68)/$C$68</f>
        <v>0</v>
      </c>
      <c r="G68" s="46">
        <f t="shared" ref="G68:G131" si="51">+F68*100</f>
        <v>0</v>
      </c>
      <c r="H68" s="16">
        <f>+$C$68-C68</f>
        <v>0</v>
      </c>
      <c r="K68" s="17" t="s">
        <v>45</v>
      </c>
      <c r="L68">
        <v>1.63</v>
      </c>
      <c r="M68" s="17">
        <v>50</v>
      </c>
      <c r="N68" s="40">
        <f t="shared" si="45"/>
        <v>3.6104149853463004E-2</v>
      </c>
      <c r="O68" s="40">
        <f t="shared" si="46"/>
        <v>4.0338846308995077E-2</v>
      </c>
      <c r="P68" s="40">
        <f t="shared" si="47"/>
        <v>4.2407921799789791E-2</v>
      </c>
      <c r="Q68" s="43">
        <f t="shared" si="9"/>
        <v>3.9616972654082629E-2</v>
      </c>
      <c r="S68" s="17" t="s">
        <v>45</v>
      </c>
      <c r="T68">
        <v>1.63</v>
      </c>
      <c r="U68" s="17">
        <v>50</v>
      </c>
      <c r="V68" s="40">
        <f t="shared" si="48"/>
        <v>0.17000000000001592</v>
      </c>
      <c r="W68" s="40">
        <f t="shared" si="49"/>
        <v>0.18999999999999773</v>
      </c>
      <c r="X68" s="40">
        <f t="shared" si="50"/>
        <v>0.19999999999998863</v>
      </c>
      <c r="Y68" s="43">
        <f t="shared" si="10"/>
        <v>0.18666666666666742</v>
      </c>
      <c r="Z68" s="42"/>
    </row>
    <row r="69" spans="1:26" ht="15.75" x14ac:dyDescent="0.25">
      <c r="A69" s="67"/>
      <c r="B69" s="13">
        <v>5</v>
      </c>
      <c r="C69" s="15">
        <v>471.15</v>
      </c>
      <c r="D69" s="37">
        <v>1.63</v>
      </c>
      <c r="E69" s="10">
        <v>5</v>
      </c>
      <c r="F69" s="41">
        <f t="shared" ref="F69:F78" si="52">+($C$68-C69)/$C$68</f>
        <v>2.122421258181456E-5</v>
      </c>
      <c r="G69" s="46">
        <f t="shared" si="51"/>
        <v>2.122421258181456E-3</v>
      </c>
      <c r="H69" s="16">
        <f t="shared" ref="H69:H78" si="53">+$C$68-C69</f>
        <v>1.0000000000047748E-2</v>
      </c>
      <c r="K69" t="s">
        <v>46</v>
      </c>
      <c r="L69">
        <v>1.63</v>
      </c>
      <c r="M69">
        <v>0</v>
      </c>
      <c r="N69" s="39">
        <f>+G200</f>
        <v>0</v>
      </c>
      <c r="O69" s="39">
        <f>+G211</f>
        <v>0</v>
      </c>
      <c r="P69" s="39">
        <f>+G222</f>
        <v>0</v>
      </c>
      <c r="Q69" s="42">
        <f t="shared" ref="Q69:Q112" si="54">+AVERAGE(N69:P69)</f>
        <v>0</v>
      </c>
      <c r="S69" t="s">
        <v>46</v>
      </c>
      <c r="T69">
        <v>1.63</v>
      </c>
      <c r="U69">
        <v>0</v>
      </c>
      <c r="V69" s="39">
        <f>+H200</f>
        <v>0</v>
      </c>
      <c r="W69" s="39">
        <f>+H211</f>
        <v>0</v>
      </c>
      <c r="X69" s="39">
        <f>+H222</f>
        <v>0</v>
      </c>
      <c r="Y69" s="42">
        <f t="shared" ref="Y69:Y112" si="55">+AVERAGE(V69:X69)</f>
        <v>0</v>
      </c>
      <c r="Z69" s="42"/>
    </row>
    <row r="70" spans="1:26" ht="15.75" x14ac:dyDescent="0.25">
      <c r="A70" s="67"/>
      <c r="B70" s="13">
        <v>10</v>
      </c>
      <c r="C70" s="15">
        <v>471.14</v>
      </c>
      <c r="D70" s="37">
        <v>1.63</v>
      </c>
      <c r="E70" s="10">
        <v>10</v>
      </c>
      <c r="F70" s="41">
        <f t="shared" si="52"/>
        <v>4.2448425163508476E-5</v>
      </c>
      <c r="G70" s="46">
        <f t="shared" si="51"/>
        <v>4.2448425163508479E-3</v>
      </c>
      <c r="H70" s="16">
        <f t="shared" si="53"/>
        <v>2.0000000000038654E-2</v>
      </c>
      <c r="K70" t="s">
        <v>46</v>
      </c>
      <c r="L70">
        <v>1.63</v>
      </c>
      <c r="M70">
        <v>5</v>
      </c>
      <c r="N70" s="39">
        <f t="shared" ref="N70:N79" si="56">+G201</f>
        <v>1.9201966281329746E-3</v>
      </c>
      <c r="O70" s="39">
        <f t="shared" ref="O70:O79" si="57">+G212</f>
        <v>1.9005625665179614E-3</v>
      </c>
      <c r="P70" s="39">
        <f t="shared" ref="P70:P79" si="58">+G223</f>
        <v>1.9582501077131062E-3</v>
      </c>
      <c r="Q70" s="42">
        <f t="shared" si="54"/>
        <v>1.9263364341213472E-3</v>
      </c>
      <c r="S70" t="s">
        <v>46</v>
      </c>
      <c r="T70">
        <v>1.63</v>
      </c>
      <c r="U70">
        <v>5</v>
      </c>
      <c r="V70" s="39">
        <f t="shared" ref="V70:V79" si="59">+H201</f>
        <v>9.9999999999909051E-3</v>
      </c>
      <c r="W70" s="39">
        <f t="shared" ref="W70:W79" si="60">+H212</f>
        <v>9.9999999999909051E-3</v>
      </c>
      <c r="X70" s="39">
        <f t="shared" ref="X70:X79" si="61">+H223</f>
        <v>1.0000000000047748E-2</v>
      </c>
      <c r="Y70" s="42">
        <f t="shared" si="55"/>
        <v>1.0000000000009853E-2</v>
      </c>
      <c r="Z70" s="42"/>
    </row>
    <row r="71" spans="1:26" ht="15.75" x14ac:dyDescent="0.25">
      <c r="A71" s="67"/>
      <c r="B71" s="13">
        <v>15</v>
      </c>
      <c r="C71" s="15">
        <v>471.13</v>
      </c>
      <c r="D71" s="37">
        <v>1.63</v>
      </c>
      <c r="E71" s="10">
        <v>15</v>
      </c>
      <c r="F71" s="41">
        <f t="shared" si="52"/>
        <v>6.3672637745202388E-5</v>
      </c>
      <c r="G71" s="46">
        <f t="shared" si="51"/>
        <v>6.3672637745202385E-3</v>
      </c>
      <c r="H71" s="16">
        <f t="shared" si="53"/>
        <v>3.0000000000029559E-2</v>
      </c>
      <c r="K71" t="s">
        <v>46</v>
      </c>
      <c r="L71">
        <v>1.63</v>
      </c>
      <c r="M71">
        <v>10</v>
      </c>
      <c r="N71" s="39">
        <f t="shared" si="56"/>
        <v>5.7605898843989239E-3</v>
      </c>
      <c r="O71" s="39">
        <f t="shared" si="57"/>
        <v>3.8011251330359228E-3</v>
      </c>
      <c r="P71" s="39">
        <f t="shared" si="58"/>
        <v>3.9165002154150806E-3</v>
      </c>
      <c r="Q71" s="42">
        <f t="shared" si="54"/>
        <v>4.4927384109499759E-3</v>
      </c>
      <c r="S71" t="s">
        <v>46</v>
      </c>
      <c r="T71">
        <v>1.63</v>
      </c>
      <c r="U71">
        <v>10</v>
      </c>
      <c r="V71" s="39">
        <f t="shared" si="59"/>
        <v>2.9999999999972715E-2</v>
      </c>
      <c r="W71" s="39">
        <f t="shared" si="60"/>
        <v>1.999999999998181E-2</v>
      </c>
      <c r="X71" s="39">
        <f t="shared" si="61"/>
        <v>2.0000000000038654E-2</v>
      </c>
      <c r="Y71" s="42">
        <f t="shared" si="55"/>
        <v>2.3333333333331058E-2</v>
      </c>
      <c r="Z71" s="42"/>
    </row>
    <row r="72" spans="1:26" ht="15.75" x14ac:dyDescent="0.25">
      <c r="A72" s="67"/>
      <c r="B72" s="13">
        <v>20</v>
      </c>
      <c r="C72" s="15">
        <v>471.12</v>
      </c>
      <c r="D72" s="37">
        <v>1.63</v>
      </c>
      <c r="E72" s="10">
        <v>20</v>
      </c>
      <c r="F72" s="41">
        <f t="shared" si="52"/>
        <v>8.4896850326896306E-5</v>
      </c>
      <c r="G72" s="46">
        <f t="shared" si="51"/>
        <v>8.4896850326896308E-3</v>
      </c>
      <c r="H72" s="16">
        <f t="shared" si="53"/>
        <v>4.0000000000020464E-2</v>
      </c>
      <c r="K72" t="s">
        <v>46</v>
      </c>
      <c r="L72">
        <v>1.63</v>
      </c>
      <c r="M72">
        <v>15</v>
      </c>
      <c r="N72" s="39">
        <f t="shared" si="56"/>
        <v>9.6009831406648743E-3</v>
      </c>
      <c r="O72" s="39">
        <f t="shared" si="57"/>
        <v>5.701687699553884E-3</v>
      </c>
      <c r="P72" s="39">
        <f t="shared" si="58"/>
        <v>7.8330004308190312E-3</v>
      </c>
      <c r="Q72" s="42">
        <f t="shared" si="54"/>
        <v>7.7118904236792634E-3</v>
      </c>
      <c r="S72" t="s">
        <v>46</v>
      </c>
      <c r="T72">
        <v>1.63</v>
      </c>
      <c r="U72">
        <v>15</v>
      </c>
      <c r="V72" s="39">
        <f t="shared" si="59"/>
        <v>4.9999999999954525E-2</v>
      </c>
      <c r="W72" s="39">
        <f t="shared" si="60"/>
        <v>2.9999999999972715E-2</v>
      </c>
      <c r="X72" s="39">
        <f t="shared" si="61"/>
        <v>4.0000000000020464E-2</v>
      </c>
      <c r="Y72" s="42">
        <f t="shared" si="55"/>
        <v>3.999999999998257E-2</v>
      </c>
      <c r="Z72" s="42"/>
    </row>
    <row r="73" spans="1:26" ht="15.75" x14ac:dyDescent="0.25">
      <c r="A73" s="67"/>
      <c r="B73" s="13">
        <v>25</v>
      </c>
      <c r="C73" s="15">
        <v>471.11</v>
      </c>
      <c r="D73" s="37">
        <v>1.63</v>
      </c>
      <c r="E73" s="10">
        <v>25</v>
      </c>
      <c r="F73" s="41">
        <f t="shared" si="52"/>
        <v>1.0612106290859021E-4</v>
      </c>
      <c r="G73" s="46">
        <f t="shared" si="51"/>
        <v>1.0612106290859021E-2</v>
      </c>
      <c r="H73" s="16">
        <f t="shared" si="53"/>
        <v>5.0000000000011369E-2</v>
      </c>
      <c r="K73" t="s">
        <v>46</v>
      </c>
      <c r="L73">
        <v>1.63</v>
      </c>
      <c r="M73">
        <v>20</v>
      </c>
      <c r="N73" s="39">
        <f t="shared" si="56"/>
        <v>1.1521179768797848E-2</v>
      </c>
      <c r="O73" s="39">
        <f t="shared" si="57"/>
        <v>7.6022502660718456E-3</v>
      </c>
      <c r="P73" s="39">
        <f t="shared" si="58"/>
        <v>1.1749500646222979E-2</v>
      </c>
      <c r="Q73" s="42">
        <f t="shared" si="54"/>
        <v>1.0290976893697559E-2</v>
      </c>
      <c r="S73" t="s">
        <v>46</v>
      </c>
      <c r="T73">
        <v>1.63</v>
      </c>
      <c r="U73">
        <v>20</v>
      </c>
      <c r="V73" s="39">
        <f t="shared" si="59"/>
        <v>5.999999999994543E-2</v>
      </c>
      <c r="W73" s="39">
        <f t="shared" si="60"/>
        <v>3.999999999996362E-2</v>
      </c>
      <c r="X73" s="39">
        <f t="shared" si="61"/>
        <v>6.0000000000002274E-2</v>
      </c>
      <c r="Y73" s="42">
        <f t="shared" si="55"/>
        <v>5.3333333333303777E-2</v>
      </c>
      <c r="Z73" s="42"/>
    </row>
    <row r="74" spans="1:26" ht="15.75" x14ac:dyDescent="0.25">
      <c r="A74" s="67"/>
      <c r="B74" s="13">
        <v>30</v>
      </c>
      <c r="C74" s="15">
        <v>471.1</v>
      </c>
      <c r="D74" s="37">
        <v>1.63</v>
      </c>
      <c r="E74" s="10">
        <v>30</v>
      </c>
      <c r="F74" s="41">
        <f t="shared" si="52"/>
        <v>1.2734527549028413E-4</v>
      </c>
      <c r="G74" s="46">
        <f t="shared" si="51"/>
        <v>1.2734527549028414E-2</v>
      </c>
      <c r="H74" s="16">
        <f t="shared" si="53"/>
        <v>6.0000000000002274E-2</v>
      </c>
      <c r="K74" t="s">
        <v>46</v>
      </c>
      <c r="L74">
        <v>1.63</v>
      </c>
      <c r="M74">
        <v>25</v>
      </c>
      <c r="N74" s="39">
        <f t="shared" si="56"/>
        <v>1.3441376396930823E-2</v>
      </c>
      <c r="O74" s="39">
        <f t="shared" si="57"/>
        <v>1.1403375399107768E-2</v>
      </c>
      <c r="P74" s="39">
        <f t="shared" si="58"/>
        <v>1.5666000861638062E-2</v>
      </c>
      <c r="Q74" s="42">
        <f t="shared" si="54"/>
        <v>1.3503584219225552E-2</v>
      </c>
      <c r="S74" t="s">
        <v>46</v>
      </c>
      <c r="T74">
        <v>1.63</v>
      </c>
      <c r="U74">
        <v>25</v>
      </c>
      <c r="V74" s="39">
        <f t="shared" si="59"/>
        <v>6.9999999999936335E-2</v>
      </c>
      <c r="W74" s="39">
        <f t="shared" si="60"/>
        <v>5.999999999994543E-2</v>
      </c>
      <c r="X74" s="39">
        <f t="shared" si="61"/>
        <v>8.0000000000040927E-2</v>
      </c>
      <c r="Y74" s="42">
        <f t="shared" si="55"/>
        <v>6.9999999999974236E-2</v>
      </c>
      <c r="Z74" s="42"/>
    </row>
    <row r="75" spans="1:26" ht="15.75" x14ac:dyDescent="0.25">
      <c r="A75" s="67"/>
      <c r="B75" s="13">
        <v>35</v>
      </c>
      <c r="C75" s="15">
        <v>471.08</v>
      </c>
      <c r="D75" s="37">
        <v>1.63</v>
      </c>
      <c r="E75" s="10">
        <v>35</v>
      </c>
      <c r="F75" s="41">
        <f t="shared" si="52"/>
        <v>1.6979370065379261E-4</v>
      </c>
      <c r="G75" s="46">
        <f t="shared" si="51"/>
        <v>1.6979370065379262E-2</v>
      </c>
      <c r="H75" s="16">
        <f t="shared" si="53"/>
        <v>8.0000000000040927E-2</v>
      </c>
      <c r="K75" t="s">
        <v>46</v>
      </c>
      <c r="L75">
        <v>1.63</v>
      </c>
      <c r="M75">
        <v>30</v>
      </c>
      <c r="N75" s="39">
        <f t="shared" si="56"/>
        <v>1.7281769653196773E-2</v>
      </c>
      <c r="O75" s="39">
        <f t="shared" si="57"/>
        <v>1.5204500532143691E-2</v>
      </c>
      <c r="P75" s="39">
        <f t="shared" si="58"/>
        <v>1.958250107704201E-2</v>
      </c>
      <c r="Q75" s="42">
        <f t="shared" si="54"/>
        <v>1.7356257087460827E-2</v>
      </c>
      <c r="S75" t="s">
        <v>46</v>
      </c>
      <c r="T75">
        <v>1.63</v>
      </c>
      <c r="U75">
        <v>30</v>
      </c>
      <c r="V75" s="39">
        <f t="shared" si="59"/>
        <v>8.9999999999918145E-2</v>
      </c>
      <c r="W75" s="39">
        <f t="shared" si="60"/>
        <v>7.999999999992724E-2</v>
      </c>
      <c r="X75" s="39">
        <f t="shared" si="61"/>
        <v>0.10000000000002274</v>
      </c>
      <c r="Y75" s="42">
        <f t="shared" si="55"/>
        <v>8.9999999999956046E-2</v>
      </c>
      <c r="Z75" s="42"/>
    </row>
    <row r="76" spans="1:26" ht="15.75" x14ac:dyDescent="0.25">
      <c r="A76" s="67"/>
      <c r="B76" s="13">
        <v>40</v>
      </c>
      <c r="C76" s="15">
        <v>471.07</v>
      </c>
      <c r="D76" s="37">
        <v>1.63</v>
      </c>
      <c r="E76" s="10">
        <v>40</v>
      </c>
      <c r="F76" s="41">
        <f t="shared" si="52"/>
        <v>1.910179132354865E-4</v>
      </c>
      <c r="G76" s="46">
        <f t="shared" si="51"/>
        <v>1.910179132354865E-2</v>
      </c>
      <c r="H76" s="16">
        <f t="shared" si="53"/>
        <v>9.0000000000031832E-2</v>
      </c>
      <c r="K76" t="s">
        <v>46</v>
      </c>
      <c r="L76">
        <v>1.63</v>
      </c>
      <c r="M76">
        <v>35</v>
      </c>
      <c r="N76" s="39">
        <f t="shared" si="56"/>
        <v>2.112216290948455E-2</v>
      </c>
      <c r="O76" s="39">
        <f t="shared" si="57"/>
        <v>2.0906188231719181E-2</v>
      </c>
      <c r="P76" s="39">
        <f t="shared" si="58"/>
        <v>2.3499001292445958E-2</v>
      </c>
      <c r="Q76" s="42">
        <f t="shared" si="54"/>
        <v>2.1842450811216566E-2</v>
      </c>
      <c r="S76" t="s">
        <v>46</v>
      </c>
      <c r="T76">
        <v>1.63</v>
      </c>
      <c r="U76">
        <v>35</v>
      </c>
      <c r="V76" s="39">
        <f t="shared" si="59"/>
        <v>0.11000000000001364</v>
      </c>
      <c r="W76" s="39">
        <f t="shared" si="60"/>
        <v>0.11000000000001364</v>
      </c>
      <c r="X76" s="39">
        <f t="shared" si="61"/>
        <v>0.12000000000000455</v>
      </c>
      <c r="Y76" s="42">
        <f t="shared" si="55"/>
        <v>0.11333333333334394</v>
      </c>
      <c r="Z76" s="42"/>
    </row>
    <row r="77" spans="1:26" ht="15.75" x14ac:dyDescent="0.25">
      <c r="A77" s="67"/>
      <c r="B77" s="13">
        <v>45</v>
      </c>
      <c r="C77" s="15">
        <v>471.05</v>
      </c>
      <c r="D77" s="37">
        <v>1.63</v>
      </c>
      <c r="E77" s="10">
        <v>45</v>
      </c>
      <c r="F77" s="41">
        <f t="shared" si="52"/>
        <v>2.3346633839887434E-4</v>
      </c>
      <c r="G77" s="46">
        <f t="shared" si="51"/>
        <v>2.3346633839887436E-2</v>
      </c>
      <c r="H77" s="16">
        <f t="shared" si="53"/>
        <v>0.11000000000001364</v>
      </c>
      <c r="K77" t="s">
        <v>46</v>
      </c>
      <c r="L77">
        <v>1.63</v>
      </c>
      <c r="M77">
        <v>40</v>
      </c>
      <c r="N77" s="39">
        <f t="shared" si="56"/>
        <v>2.49625561657505E-2</v>
      </c>
      <c r="O77" s="39">
        <f t="shared" si="57"/>
        <v>2.6607875931273069E-2</v>
      </c>
      <c r="P77" s="39">
        <f t="shared" si="58"/>
        <v>2.9373751615563014E-2</v>
      </c>
      <c r="Q77" s="42">
        <f t="shared" si="54"/>
        <v>2.6981394570862193E-2</v>
      </c>
      <c r="S77" t="s">
        <v>46</v>
      </c>
      <c r="T77">
        <v>1.63</v>
      </c>
      <c r="U77">
        <v>40</v>
      </c>
      <c r="V77" s="39">
        <f t="shared" si="59"/>
        <v>0.12999999999999545</v>
      </c>
      <c r="W77" s="39">
        <f t="shared" si="60"/>
        <v>0.13999999999998636</v>
      </c>
      <c r="X77" s="39">
        <f t="shared" si="61"/>
        <v>0.15000000000003411</v>
      </c>
      <c r="Y77" s="42">
        <f t="shared" si="55"/>
        <v>0.14000000000000531</v>
      </c>
      <c r="Z77" s="42"/>
    </row>
    <row r="78" spans="1:26" ht="16.5" thickBot="1" x14ac:dyDescent="0.3">
      <c r="A78" s="67"/>
      <c r="B78" s="13">
        <v>50</v>
      </c>
      <c r="C78" s="15">
        <v>471.03</v>
      </c>
      <c r="D78" s="37">
        <v>1.63</v>
      </c>
      <c r="E78" s="10">
        <v>50</v>
      </c>
      <c r="F78" s="41">
        <f t="shared" si="52"/>
        <v>2.759147635623828E-4</v>
      </c>
      <c r="G78" s="46">
        <f t="shared" si="51"/>
        <v>2.7591476356238279E-2</v>
      </c>
      <c r="H78" s="16">
        <f t="shared" si="53"/>
        <v>0.1300000000000523</v>
      </c>
      <c r="K78" t="s">
        <v>46</v>
      </c>
      <c r="L78">
        <v>1.63</v>
      </c>
      <c r="M78">
        <v>45</v>
      </c>
      <c r="N78" s="39">
        <f t="shared" si="56"/>
        <v>3.0723146050149423E-2</v>
      </c>
      <c r="O78" s="39">
        <f t="shared" si="57"/>
        <v>3.4210126197344912E-2</v>
      </c>
      <c r="P78" s="39">
        <f t="shared" si="58"/>
        <v>3.5248501938668943E-2</v>
      </c>
      <c r="Q78" s="42">
        <f t="shared" si="54"/>
        <v>3.3393924728721096E-2</v>
      </c>
      <c r="S78" t="s">
        <v>46</v>
      </c>
      <c r="T78">
        <v>1.63</v>
      </c>
      <c r="U78">
        <v>45</v>
      </c>
      <c r="V78" s="39">
        <f t="shared" si="59"/>
        <v>0.15999999999996817</v>
      </c>
      <c r="W78" s="39">
        <f t="shared" si="60"/>
        <v>0.17999999999994998</v>
      </c>
      <c r="X78" s="39">
        <f t="shared" si="61"/>
        <v>0.18000000000000682</v>
      </c>
      <c r="Y78" s="42">
        <f t="shared" si="55"/>
        <v>0.17333333333330833</v>
      </c>
      <c r="Z78" s="42"/>
    </row>
    <row r="79" spans="1:26" ht="15.75" x14ac:dyDescent="0.25">
      <c r="A79" s="66" t="s">
        <v>10</v>
      </c>
      <c r="B79" s="12">
        <v>0</v>
      </c>
      <c r="C79" s="19">
        <v>471.91</v>
      </c>
      <c r="D79" s="37">
        <v>1.63</v>
      </c>
      <c r="E79" s="38">
        <v>0</v>
      </c>
      <c r="F79" s="41">
        <f>+($C$79-C79)/$C$79</f>
        <v>0</v>
      </c>
      <c r="G79" s="46">
        <f t="shared" si="51"/>
        <v>0</v>
      </c>
      <c r="H79" s="16">
        <f>+$C$79-C79</f>
        <v>0</v>
      </c>
      <c r="K79" t="s">
        <v>46</v>
      </c>
      <c r="L79">
        <v>1.63</v>
      </c>
      <c r="M79">
        <v>50</v>
      </c>
      <c r="N79" s="39">
        <f t="shared" si="56"/>
        <v>3.6483735934548352E-2</v>
      </c>
      <c r="O79" s="39">
        <f t="shared" si="57"/>
        <v>4.1812376463416755E-2</v>
      </c>
      <c r="P79" s="39">
        <f t="shared" si="58"/>
        <v>4.3081502369487969E-2</v>
      </c>
      <c r="Q79" s="42">
        <f t="shared" si="54"/>
        <v>4.0459204922484358E-2</v>
      </c>
      <c r="S79" t="s">
        <v>46</v>
      </c>
      <c r="T79">
        <v>1.63</v>
      </c>
      <c r="U79">
        <v>50</v>
      </c>
      <c r="V79" s="39">
        <f t="shared" si="59"/>
        <v>0.18999999999994088</v>
      </c>
      <c r="W79" s="39">
        <f t="shared" si="60"/>
        <v>0.2199999999999136</v>
      </c>
      <c r="X79" s="39">
        <f t="shared" si="61"/>
        <v>0.22000000000002728</v>
      </c>
      <c r="Y79" s="42">
        <f t="shared" si="55"/>
        <v>0.20999999999996058</v>
      </c>
      <c r="Z79" s="42"/>
    </row>
    <row r="80" spans="1:26" ht="15.75" x14ac:dyDescent="0.25">
      <c r="A80" s="67"/>
      <c r="B80" s="13">
        <v>5</v>
      </c>
      <c r="C80" s="15">
        <v>471.9</v>
      </c>
      <c r="D80" s="37">
        <v>1.63</v>
      </c>
      <c r="E80" s="10">
        <v>5</v>
      </c>
      <c r="F80" s="41">
        <f t="shared" ref="F80:F89" si="62">+($C$79-C80)/$C$79</f>
        <v>2.1190481235930044E-5</v>
      </c>
      <c r="G80" s="46">
        <f t="shared" si="51"/>
        <v>2.1190481235930044E-3</v>
      </c>
      <c r="H80" s="16">
        <f t="shared" ref="H80:H89" si="63">+$C$79-C80</f>
        <v>1.0000000000047748E-2</v>
      </c>
      <c r="K80" s="17" t="s">
        <v>47</v>
      </c>
      <c r="L80">
        <v>1.63</v>
      </c>
      <c r="M80" s="17">
        <v>0</v>
      </c>
      <c r="N80" s="40">
        <f>+G233</f>
        <v>0</v>
      </c>
      <c r="O80" s="40">
        <f>+G244</f>
        <v>0</v>
      </c>
      <c r="P80" s="40">
        <f>+G255</f>
        <v>0</v>
      </c>
      <c r="Q80" s="43">
        <f t="shared" si="54"/>
        <v>0</v>
      </c>
      <c r="S80" s="17" t="s">
        <v>47</v>
      </c>
      <c r="T80">
        <v>1.63</v>
      </c>
      <c r="U80" s="17">
        <v>0</v>
      </c>
      <c r="V80" s="40">
        <f>+H233</f>
        <v>0</v>
      </c>
      <c r="W80" s="40">
        <f>+H244</f>
        <v>0</v>
      </c>
      <c r="X80" s="40">
        <f>+H255</f>
        <v>0</v>
      </c>
      <c r="Y80" s="43">
        <f t="shared" si="55"/>
        <v>0</v>
      </c>
      <c r="Z80" s="42"/>
    </row>
    <row r="81" spans="1:26" ht="15.75" x14ac:dyDescent="0.25">
      <c r="A81" s="67"/>
      <c r="B81" s="13">
        <v>10</v>
      </c>
      <c r="C81" s="15">
        <v>471.89</v>
      </c>
      <c r="D81" s="37">
        <v>1.63</v>
      </c>
      <c r="E81" s="10">
        <v>10</v>
      </c>
      <c r="F81" s="41">
        <f t="shared" si="62"/>
        <v>4.2380962471739641E-5</v>
      </c>
      <c r="G81" s="46">
        <f t="shared" si="51"/>
        <v>4.2380962471739638E-3</v>
      </c>
      <c r="H81" s="16">
        <f t="shared" si="63"/>
        <v>2.0000000000038654E-2</v>
      </c>
      <c r="K81" s="17" t="s">
        <v>47</v>
      </c>
      <c r="L81">
        <v>1.63</v>
      </c>
      <c r="M81" s="17">
        <v>5</v>
      </c>
      <c r="N81" s="40">
        <f t="shared" ref="N81:N90" si="64">+G234</f>
        <v>3.897875657762972E-3</v>
      </c>
      <c r="O81" s="40">
        <f t="shared" ref="O81:O90" si="65">+G245</f>
        <v>1.9706375012298561E-3</v>
      </c>
      <c r="P81" s="40">
        <f t="shared" ref="P81:P90" si="66">+G256</f>
        <v>1.9442770205881253E-3</v>
      </c>
      <c r="Q81" s="43">
        <f t="shared" si="54"/>
        <v>2.6042633931936516E-3</v>
      </c>
      <c r="S81" s="17" t="s">
        <v>47</v>
      </c>
      <c r="T81">
        <v>1.63</v>
      </c>
      <c r="U81" s="17">
        <v>5</v>
      </c>
      <c r="V81" s="40">
        <f t="shared" ref="V81:V90" si="67">+H234</f>
        <v>1.999999999998181E-2</v>
      </c>
      <c r="W81" s="40">
        <f t="shared" ref="W81:W90" si="68">+H245</f>
        <v>9.9999999999909051E-3</v>
      </c>
      <c r="X81" s="40">
        <f t="shared" ref="X81:X90" si="69">+H256</f>
        <v>9.9999999999909051E-3</v>
      </c>
      <c r="Y81" s="43">
        <f t="shared" si="55"/>
        <v>1.3333333333321207E-2</v>
      </c>
      <c r="Z81" s="42"/>
    </row>
    <row r="82" spans="1:26" ht="15.75" x14ac:dyDescent="0.25">
      <c r="A82" s="67"/>
      <c r="B82" s="13">
        <v>15</v>
      </c>
      <c r="C82" s="15">
        <v>471.88</v>
      </c>
      <c r="D82" s="37">
        <v>1.63</v>
      </c>
      <c r="E82" s="10">
        <v>15</v>
      </c>
      <c r="F82" s="41">
        <f t="shared" si="62"/>
        <v>6.3571443707549223E-5</v>
      </c>
      <c r="G82" s="46">
        <f t="shared" si="51"/>
        <v>6.3571443707549219E-3</v>
      </c>
      <c r="H82" s="16">
        <f t="shared" si="63"/>
        <v>3.0000000000029559E-2</v>
      </c>
      <c r="K82" s="17" t="s">
        <v>47</v>
      </c>
      <c r="L82">
        <v>1.63</v>
      </c>
      <c r="M82" s="17">
        <v>10</v>
      </c>
      <c r="N82" s="40">
        <f t="shared" si="64"/>
        <v>9.7446891444295872E-3</v>
      </c>
      <c r="O82" s="40">
        <f t="shared" si="65"/>
        <v>5.9119125036895684E-3</v>
      </c>
      <c r="P82" s="40">
        <f t="shared" si="66"/>
        <v>3.888554041198354E-3</v>
      </c>
      <c r="Q82" s="43">
        <f t="shared" si="54"/>
        <v>6.5150518964391694E-3</v>
      </c>
      <c r="S82" s="17" t="s">
        <v>47</v>
      </c>
      <c r="T82">
        <v>1.63</v>
      </c>
      <c r="U82" s="17">
        <v>10</v>
      </c>
      <c r="V82" s="40">
        <f t="shared" si="67"/>
        <v>5.0000000000068212E-2</v>
      </c>
      <c r="W82" s="40">
        <f t="shared" si="68"/>
        <v>2.9999999999972715E-2</v>
      </c>
      <c r="X82" s="40">
        <f t="shared" si="69"/>
        <v>2.0000000000095497E-2</v>
      </c>
      <c r="Y82" s="43">
        <f t="shared" si="55"/>
        <v>3.333333333337881E-2</v>
      </c>
      <c r="Z82" s="42"/>
    </row>
    <row r="83" spans="1:26" ht="15.75" x14ac:dyDescent="0.25">
      <c r="A83" s="67"/>
      <c r="B83" s="13">
        <v>20</v>
      </c>
      <c r="C83" s="15">
        <v>471.87</v>
      </c>
      <c r="D83" s="37">
        <v>1.63</v>
      </c>
      <c r="E83" s="10">
        <v>20</v>
      </c>
      <c r="F83" s="41">
        <f t="shared" si="62"/>
        <v>8.4761924943358826E-5</v>
      </c>
      <c r="G83" s="46">
        <f t="shared" si="51"/>
        <v>8.4761924943358834E-3</v>
      </c>
      <c r="H83" s="16">
        <f t="shared" si="63"/>
        <v>4.0000000000020464E-2</v>
      </c>
      <c r="K83" s="17" t="s">
        <v>47</v>
      </c>
      <c r="L83">
        <v>1.63</v>
      </c>
      <c r="M83" s="17">
        <v>15</v>
      </c>
      <c r="N83" s="40">
        <f t="shared" si="64"/>
        <v>1.3642564802192558E-2</v>
      </c>
      <c r="O83" s="40">
        <f t="shared" si="65"/>
        <v>9.8531875061604827E-3</v>
      </c>
      <c r="P83" s="40">
        <f t="shared" si="66"/>
        <v>7.777108082374605E-3</v>
      </c>
      <c r="Q83" s="43">
        <f t="shared" si="54"/>
        <v>1.0424286796909215E-2</v>
      </c>
      <c r="S83" s="17" t="s">
        <v>47</v>
      </c>
      <c r="T83">
        <v>1.63</v>
      </c>
      <c r="U83" s="17">
        <v>15</v>
      </c>
      <c r="V83" s="40">
        <f t="shared" si="67"/>
        <v>7.0000000000050022E-2</v>
      </c>
      <c r="W83" s="40">
        <f t="shared" si="68"/>
        <v>5.0000000000011369E-2</v>
      </c>
      <c r="X83" s="40">
        <f t="shared" si="69"/>
        <v>4.0000000000077307E-2</v>
      </c>
      <c r="Y83" s="43">
        <f t="shared" si="55"/>
        <v>5.3333333333379564E-2</v>
      </c>
      <c r="Z83" s="42"/>
    </row>
    <row r="84" spans="1:26" ht="15.75" x14ac:dyDescent="0.25">
      <c r="A84" s="67"/>
      <c r="B84" s="13">
        <v>25</v>
      </c>
      <c r="C84" s="15">
        <v>471.86</v>
      </c>
      <c r="D84" s="37">
        <v>1.63</v>
      </c>
      <c r="E84" s="10">
        <v>25</v>
      </c>
      <c r="F84" s="41">
        <f t="shared" si="62"/>
        <v>1.0595240617916842E-4</v>
      </c>
      <c r="G84" s="46">
        <f t="shared" si="51"/>
        <v>1.0595240617916842E-2</v>
      </c>
      <c r="H84" s="16">
        <f t="shared" si="63"/>
        <v>5.0000000000011369E-2</v>
      </c>
      <c r="K84" s="17" t="s">
        <v>47</v>
      </c>
      <c r="L84">
        <v>1.63</v>
      </c>
      <c r="M84" s="17">
        <v>20</v>
      </c>
      <c r="N84" s="40">
        <f t="shared" si="64"/>
        <v>1.9489378288837018E-2</v>
      </c>
      <c r="O84" s="40">
        <f t="shared" si="65"/>
        <v>1.3794462508620197E-2</v>
      </c>
      <c r="P84" s="40">
        <f t="shared" si="66"/>
        <v>1.1665662123550856E-2</v>
      </c>
      <c r="Q84" s="43">
        <f t="shared" si="54"/>
        <v>1.4983167640336024E-2</v>
      </c>
      <c r="S84" s="17" t="s">
        <v>47</v>
      </c>
      <c r="T84">
        <v>1.63</v>
      </c>
      <c r="U84" s="17">
        <v>20</v>
      </c>
      <c r="V84" s="40">
        <f t="shared" si="67"/>
        <v>0.10000000000002274</v>
      </c>
      <c r="W84" s="40">
        <f t="shared" si="68"/>
        <v>6.9999999999993179E-2</v>
      </c>
      <c r="X84" s="40">
        <f t="shared" si="69"/>
        <v>6.0000000000059117E-2</v>
      </c>
      <c r="Y84" s="43">
        <f t="shared" si="55"/>
        <v>7.6666666666691682E-2</v>
      </c>
      <c r="Z84" s="42"/>
    </row>
    <row r="85" spans="1:26" ht="15.75" x14ac:dyDescent="0.25">
      <c r="A85" s="67"/>
      <c r="B85" s="13">
        <v>30</v>
      </c>
      <c r="C85" s="15">
        <v>471.85</v>
      </c>
      <c r="D85" s="37">
        <v>1.63</v>
      </c>
      <c r="E85" s="10">
        <v>30</v>
      </c>
      <c r="F85" s="41">
        <f t="shared" si="62"/>
        <v>1.2714288741497802E-4</v>
      </c>
      <c r="G85" s="46">
        <f t="shared" si="51"/>
        <v>1.2714288741497801E-2</v>
      </c>
      <c r="H85" s="16">
        <f t="shared" si="63"/>
        <v>6.0000000000002274E-2</v>
      </c>
      <c r="K85" s="17" t="s">
        <v>47</v>
      </c>
      <c r="L85">
        <v>1.63</v>
      </c>
      <c r="M85" s="17">
        <v>25</v>
      </c>
      <c r="N85" s="40">
        <f t="shared" si="64"/>
        <v>2.5336191775481475E-2</v>
      </c>
      <c r="O85" s="40">
        <f t="shared" si="65"/>
        <v>1.9706375012309766E-2</v>
      </c>
      <c r="P85" s="40">
        <f t="shared" si="66"/>
        <v>1.5554216164727106E-2</v>
      </c>
      <c r="Q85" s="43">
        <f t="shared" si="54"/>
        <v>2.0198927650839447E-2</v>
      </c>
      <c r="S85" s="17" t="s">
        <v>47</v>
      </c>
      <c r="T85">
        <v>1.63</v>
      </c>
      <c r="U85" s="17">
        <v>25</v>
      </c>
      <c r="V85" s="40">
        <f t="shared" si="67"/>
        <v>0.12999999999999545</v>
      </c>
      <c r="W85" s="40">
        <f t="shared" si="68"/>
        <v>9.9999999999965894E-2</v>
      </c>
      <c r="X85" s="40">
        <f t="shared" si="69"/>
        <v>8.0000000000040927E-2</v>
      </c>
      <c r="Y85" s="43">
        <f t="shared" si="55"/>
        <v>0.1033333333333341</v>
      </c>
      <c r="Z85" s="42"/>
    </row>
    <row r="86" spans="1:26" ht="15.75" x14ac:dyDescent="0.25">
      <c r="A86" s="67"/>
      <c r="B86" s="13">
        <v>35</v>
      </c>
      <c r="C86" s="15">
        <v>471.83</v>
      </c>
      <c r="D86" s="37">
        <v>1.63</v>
      </c>
      <c r="E86" s="10">
        <v>35</v>
      </c>
      <c r="F86" s="41">
        <f t="shared" si="62"/>
        <v>1.6952384988671765E-4</v>
      </c>
      <c r="G86" s="46">
        <f t="shared" si="51"/>
        <v>1.6952384988671767E-2</v>
      </c>
      <c r="H86" s="16">
        <f t="shared" si="63"/>
        <v>8.0000000000040927E-2</v>
      </c>
      <c r="K86" s="17" t="s">
        <v>47</v>
      </c>
      <c r="L86">
        <v>1.63</v>
      </c>
      <c r="M86" s="17">
        <v>30</v>
      </c>
      <c r="N86" s="40">
        <f t="shared" si="64"/>
        <v>3.1183005262125932E-2</v>
      </c>
      <c r="O86" s="40">
        <f t="shared" si="65"/>
        <v>2.5618287516010533E-2</v>
      </c>
      <c r="P86" s="40">
        <f t="shared" si="66"/>
        <v>1.9442770205903355E-2</v>
      </c>
      <c r="Q86" s="43">
        <f t="shared" si="54"/>
        <v>2.5414687661346608E-2</v>
      </c>
      <c r="S86" s="17" t="s">
        <v>47</v>
      </c>
      <c r="T86">
        <v>1.63</v>
      </c>
      <c r="U86" s="17">
        <v>30</v>
      </c>
      <c r="V86" s="40">
        <f t="shared" si="67"/>
        <v>0.15999999999996817</v>
      </c>
      <c r="W86" s="40">
        <f t="shared" si="68"/>
        <v>0.12999999999999545</v>
      </c>
      <c r="X86" s="40">
        <f t="shared" si="69"/>
        <v>0.10000000000002274</v>
      </c>
      <c r="Y86" s="43">
        <f t="shared" si="55"/>
        <v>0.12999999999999545</v>
      </c>
      <c r="Z86" s="42"/>
    </row>
    <row r="87" spans="1:26" ht="15.75" x14ac:dyDescent="0.25">
      <c r="A87" s="67"/>
      <c r="B87" s="13">
        <v>40</v>
      </c>
      <c r="C87" s="15">
        <v>471.82</v>
      </c>
      <c r="D87" s="37">
        <v>1.63</v>
      </c>
      <c r="E87" s="10">
        <v>40</v>
      </c>
      <c r="F87" s="41">
        <f t="shared" si="62"/>
        <v>1.9071433112252724E-4</v>
      </c>
      <c r="G87" s="46">
        <f t="shared" si="51"/>
        <v>1.9071433112252723E-2</v>
      </c>
      <c r="H87" s="16">
        <f t="shared" si="63"/>
        <v>9.0000000000031832E-2</v>
      </c>
      <c r="K87" s="17" t="s">
        <v>47</v>
      </c>
      <c r="L87">
        <v>1.63</v>
      </c>
      <c r="M87" s="17">
        <v>35</v>
      </c>
      <c r="N87" s="40">
        <f t="shared" si="64"/>
        <v>3.7029818748792548E-2</v>
      </c>
      <c r="O87" s="40">
        <f t="shared" si="65"/>
        <v>3.1530200019700104E-2</v>
      </c>
      <c r="P87" s="40">
        <f t="shared" si="66"/>
        <v>2.5275601267667733E-2</v>
      </c>
      <c r="Q87" s="43">
        <f t="shared" si="54"/>
        <v>3.1278540012053463E-2</v>
      </c>
      <c r="S87" s="17" t="s">
        <v>47</v>
      </c>
      <c r="T87">
        <v>1.63</v>
      </c>
      <c r="U87" s="17">
        <v>35</v>
      </c>
      <c r="V87" s="40">
        <f t="shared" si="67"/>
        <v>0.19000000000005457</v>
      </c>
      <c r="W87" s="40">
        <f t="shared" si="68"/>
        <v>0.15999999999996817</v>
      </c>
      <c r="X87" s="40">
        <f t="shared" si="69"/>
        <v>0.12999999999999545</v>
      </c>
      <c r="Y87" s="43">
        <f t="shared" si="55"/>
        <v>0.16000000000000605</v>
      </c>
      <c r="Z87" s="42"/>
    </row>
    <row r="88" spans="1:26" ht="15.75" x14ac:dyDescent="0.25">
      <c r="A88" s="67"/>
      <c r="B88" s="13">
        <v>45</v>
      </c>
      <c r="C88" s="15">
        <v>471.81</v>
      </c>
      <c r="D88" s="37">
        <v>1.63</v>
      </c>
      <c r="E88" s="10">
        <v>45</v>
      </c>
      <c r="F88" s="41">
        <f t="shared" si="62"/>
        <v>2.1190481235833683E-4</v>
      </c>
      <c r="G88" s="46">
        <f t="shared" si="51"/>
        <v>2.1190481235833683E-2</v>
      </c>
      <c r="H88" s="16">
        <f t="shared" si="63"/>
        <v>0.10000000000002274</v>
      </c>
      <c r="K88" s="17" t="s">
        <v>47</v>
      </c>
      <c r="L88">
        <v>1.63</v>
      </c>
      <c r="M88" s="17">
        <v>40</v>
      </c>
      <c r="N88" s="40">
        <f t="shared" si="64"/>
        <v>4.2876632235437008E-2</v>
      </c>
      <c r="O88" s="40">
        <f t="shared" si="65"/>
        <v>3.9412750024630731E-2</v>
      </c>
      <c r="P88" s="40">
        <f t="shared" si="66"/>
        <v>3.1108432329454212E-2</v>
      </c>
      <c r="Q88" s="43">
        <f t="shared" si="54"/>
        <v>3.7799271529840646E-2</v>
      </c>
      <c r="S88" s="17" t="s">
        <v>47</v>
      </c>
      <c r="T88">
        <v>1.63</v>
      </c>
      <c r="U88" s="17">
        <v>40</v>
      </c>
      <c r="V88" s="40">
        <f t="shared" si="67"/>
        <v>0.22000000000002728</v>
      </c>
      <c r="W88" s="40">
        <f t="shared" si="68"/>
        <v>0.19999999999998863</v>
      </c>
      <c r="X88" s="40">
        <f t="shared" si="69"/>
        <v>0.16000000000008185</v>
      </c>
      <c r="Y88" s="43">
        <f t="shared" si="55"/>
        <v>0.19333333333336591</v>
      </c>
      <c r="Z88" s="42"/>
    </row>
    <row r="89" spans="1:26" ht="16.5" thickBot="1" x14ac:dyDescent="0.3">
      <c r="A89" s="67"/>
      <c r="B89" s="13">
        <v>50</v>
      </c>
      <c r="C89" s="15">
        <v>471.79</v>
      </c>
      <c r="D89" s="37">
        <v>1.63</v>
      </c>
      <c r="E89" s="10">
        <v>50</v>
      </c>
      <c r="F89" s="41">
        <f t="shared" si="62"/>
        <v>2.5428577482995604E-4</v>
      </c>
      <c r="G89" s="46">
        <f t="shared" si="51"/>
        <v>2.5428577482995603E-2</v>
      </c>
      <c r="H89" s="16">
        <f t="shared" si="63"/>
        <v>0.12000000000000455</v>
      </c>
      <c r="K89" s="17" t="s">
        <v>47</v>
      </c>
      <c r="L89">
        <v>1.63</v>
      </c>
      <c r="M89" s="17">
        <v>45</v>
      </c>
      <c r="N89" s="40">
        <f t="shared" si="64"/>
        <v>5.067238355096295E-2</v>
      </c>
      <c r="O89" s="40">
        <f t="shared" si="65"/>
        <v>4.5324662528320299E-2</v>
      </c>
      <c r="P89" s="40">
        <f t="shared" si="66"/>
        <v>3.888554041180671E-2</v>
      </c>
      <c r="Q89" s="43">
        <f t="shared" si="54"/>
        <v>4.4960862163696658E-2</v>
      </c>
      <c r="S89" s="17" t="s">
        <v>47</v>
      </c>
      <c r="T89">
        <v>1.63</v>
      </c>
      <c r="U89" s="17">
        <v>45</v>
      </c>
      <c r="V89" s="40">
        <f t="shared" si="67"/>
        <v>0.25999999999999091</v>
      </c>
      <c r="W89" s="40">
        <f t="shared" si="68"/>
        <v>0.22999999999996135</v>
      </c>
      <c r="X89" s="40">
        <f t="shared" si="69"/>
        <v>0.20000000000004547</v>
      </c>
      <c r="Y89" s="43">
        <f t="shared" si="55"/>
        <v>0.22999999999999923</v>
      </c>
      <c r="Z89" s="42"/>
    </row>
    <row r="90" spans="1:26" ht="15.75" x14ac:dyDescent="0.25">
      <c r="A90" s="66" t="s">
        <v>11</v>
      </c>
      <c r="B90" s="12">
        <v>0</v>
      </c>
      <c r="C90" s="19">
        <v>471.29</v>
      </c>
      <c r="D90" s="37">
        <v>1.63</v>
      </c>
      <c r="E90" s="38">
        <v>0</v>
      </c>
      <c r="F90" s="41">
        <f>+($C$90-C90)/$C$90</f>
        <v>0</v>
      </c>
      <c r="G90" s="46">
        <f t="shared" si="51"/>
        <v>0</v>
      </c>
      <c r="H90" s="16">
        <f>+$C$90-C90</f>
        <v>0</v>
      </c>
      <c r="K90" s="17" t="s">
        <v>47</v>
      </c>
      <c r="L90">
        <v>1.63</v>
      </c>
      <c r="M90" s="17">
        <v>50</v>
      </c>
      <c r="N90" s="40">
        <f t="shared" si="64"/>
        <v>5.6519197037629566E-2</v>
      </c>
      <c r="O90" s="40">
        <f t="shared" si="65"/>
        <v>5.3207212533250919E-2</v>
      </c>
      <c r="P90" s="40">
        <f t="shared" si="66"/>
        <v>4.6662648494159215E-2</v>
      </c>
      <c r="Q90" s="43">
        <f t="shared" si="54"/>
        <v>5.2129686021679895E-2</v>
      </c>
      <c r="S90" s="17" t="s">
        <v>47</v>
      </c>
      <c r="T90">
        <v>1.63</v>
      </c>
      <c r="U90" s="17">
        <v>50</v>
      </c>
      <c r="V90" s="40">
        <f t="shared" si="67"/>
        <v>0.29000000000007731</v>
      </c>
      <c r="W90" s="40">
        <f t="shared" si="68"/>
        <v>0.26999999999998181</v>
      </c>
      <c r="X90" s="40">
        <f t="shared" si="69"/>
        <v>0.24000000000000909</v>
      </c>
      <c r="Y90" s="43">
        <f t="shared" si="55"/>
        <v>0.26666666666668942</v>
      </c>
      <c r="Z90" s="42"/>
    </row>
    <row r="91" spans="1:26" ht="15.75" x14ac:dyDescent="0.25">
      <c r="A91" s="67"/>
      <c r="B91" s="13">
        <v>5</v>
      </c>
      <c r="C91" s="15">
        <v>471.28</v>
      </c>
      <c r="D91" s="37">
        <v>1.63</v>
      </c>
      <c r="E91" s="10">
        <v>5</v>
      </c>
      <c r="F91" s="41">
        <f t="shared" ref="F91:F100" si="70">+($C$90-C91)/$C$90</f>
        <v>2.1218358123549722E-5</v>
      </c>
      <c r="G91" s="46">
        <f t="shared" si="51"/>
        <v>2.1218358123549722E-3</v>
      </c>
      <c r="H91" s="16">
        <f t="shared" ref="H91:H100" si="71">+$C$90-C91</f>
        <v>1.0000000000047748E-2</v>
      </c>
      <c r="K91" t="s">
        <v>48</v>
      </c>
      <c r="L91">
        <v>1.63</v>
      </c>
      <c r="M91">
        <v>0</v>
      </c>
      <c r="N91" s="39">
        <f>+G266</f>
        <v>0</v>
      </c>
      <c r="O91" s="39">
        <f>+G277</f>
        <v>0</v>
      </c>
      <c r="P91" s="39">
        <f>+G288</f>
        <v>0</v>
      </c>
      <c r="Q91" s="42">
        <f t="shared" si="54"/>
        <v>0</v>
      </c>
      <c r="S91" t="s">
        <v>48</v>
      </c>
      <c r="T91">
        <v>1.63</v>
      </c>
      <c r="U91">
        <v>0</v>
      </c>
      <c r="V91" s="39">
        <f>+H266</f>
        <v>0</v>
      </c>
      <c r="W91" s="39">
        <f>+H277</f>
        <v>0</v>
      </c>
      <c r="X91" s="39">
        <f>+H288</f>
        <v>0</v>
      </c>
      <c r="Y91" s="42">
        <f t="shared" si="55"/>
        <v>0</v>
      </c>
      <c r="Z91" s="42"/>
    </row>
    <row r="92" spans="1:26" ht="15.75" x14ac:dyDescent="0.25">
      <c r="A92" s="67"/>
      <c r="B92" s="13">
        <v>10</v>
      </c>
      <c r="C92" s="15">
        <v>471.27</v>
      </c>
      <c r="D92" s="37">
        <v>1.63</v>
      </c>
      <c r="E92" s="10">
        <v>10</v>
      </c>
      <c r="F92" s="41">
        <f t="shared" si="70"/>
        <v>4.2436716246978833E-5</v>
      </c>
      <c r="G92" s="46">
        <f t="shared" si="51"/>
        <v>4.2436716246978829E-3</v>
      </c>
      <c r="H92" s="16">
        <f t="shared" si="71"/>
        <v>2.0000000000038654E-2</v>
      </c>
      <c r="K92" t="s">
        <v>48</v>
      </c>
      <c r="L92">
        <v>1.63</v>
      </c>
      <c r="M92">
        <v>5</v>
      </c>
      <c r="N92" s="39">
        <f t="shared" ref="N92:N101" si="72">+G267</f>
        <v>0</v>
      </c>
      <c r="O92" s="39">
        <f t="shared" ref="O92:O101" si="73">+G278</f>
        <v>0</v>
      </c>
      <c r="P92" s="39">
        <f t="shared" ref="P92:P101" si="74">+G289</f>
        <v>0</v>
      </c>
      <c r="Q92" s="42">
        <f t="shared" si="54"/>
        <v>0</v>
      </c>
      <c r="S92" t="s">
        <v>48</v>
      </c>
      <c r="T92">
        <v>1.63</v>
      </c>
      <c r="U92">
        <v>5</v>
      </c>
      <c r="V92" s="39">
        <f t="shared" ref="V92:V101" si="75">+H267</f>
        <v>0</v>
      </c>
      <c r="W92" s="39">
        <f t="shared" ref="W92:W101" si="76">+H278</f>
        <v>0</v>
      </c>
      <c r="X92" s="39">
        <f t="shared" ref="X92:X101" si="77">+H289</f>
        <v>0</v>
      </c>
      <c r="Y92" s="42">
        <f t="shared" si="55"/>
        <v>0</v>
      </c>
      <c r="Z92" s="42"/>
    </row>
    <row r="93" spans="1:26" ht="15.75" x14ac:dyDescent="0.25">
      <c r="A93" s="67"/>
      <c r="B93" s="13">
        <v>15</v>
      </c>
      <c r="C93" s="15">
        <v>471.26</v>
      </c>
      <c r="D93" s="37">
        <v>1.63</v>
      </c>
      <c r="E93" s="10">
        <v>15</v>
      </c>
      <c r="F93" s="41">
        <f t="shared" si="70"/>
        <v>6.3655074370407944E-5</v>
      </c>
      <c r="G93" s="46">
        <f t="shared" si="51"/>
        <v>6.3655074370407945E-3</v>
      </c>
      <c r="H93" s="16">
        <f t="shared" si="71"/>
        <v>3.0000000000029559E-2</v>
      </c>
      <c r="K93" t="s">
        <v>48</v>
      </c>
      <c r="L93">
        <v>1.63</v>
      </c>
      <c r="M93">
        <v>10</v>
      </c>
      <c r="N93" s="39">
        <f t="shared" si="72"/>
        <v>2.0741293841890994E-3</v>
      </c>
      <c r="O93" s="39">
        <f t="shared" si="73"/>
        <v>2.0664145640879685E-3</v>
      </c>
      <c r="P93" s="39">
        <f t="shared" si="74"/>
        <v>2.1058838394455008E-3</v>
      </c>
      <c r="Q93" s="42">
        <f t="shared" si="54"/>
        <v>2.0821425959075229E-3</v>
      </c>
      <c r="S93" t="s">
        <v>48</v>
      </c>
      <c r="T93">
        <v>1.63</v>
      </c>
      <c r="U93">
        <v>10</v>
      </c>
      <c r="V93" s="39">
        <f t="shared" si="75"/>
        <v>9.9999999999909051E-3</v>
      </c>
      <c r="W93" s="39">
        <f t="shared" si="76"/>
        <v>9.9999999999909051E-3</v>
      </c>
      <c r="X93" s="39">
        <f t="shared" si="77"/>
        <v>9.9999999999909051E-3</v>
      </c>
      <c r="Y93" s="42">
        <f t="shared" si="55"/>
        <v>9.9999999999909051E-3</v>
      </c>
      <c r="Z93" s="42"/>
    </row>
    <row r="94" spans="1:26" ht="15.75" x14ac:dyDescent="0.25">
      <c r="A94" s="67"/>
      <c r="B94" s="13">
        <v>20</v>
      </c>
      <c r="C94" s="15">
        <v>471.25</v>
      </c>
      <c r="D94" s="37">
        <v>1.63</v>
      </c>
      <c r="E94" s="10">
        <v>20</v>
      </c>
      <c r="F94" s="41">
        <f t="shared" si="70"/>
        <v>8.4873432493837048E-5</v>
      </c>
      <c r="G94" s="46">
        <f t="shared" si="51"/>
        <v>8.4873432493837043E-3</v>
      </c>
      <c r="H94" s="16">
        <f t="shared" si="71"/>
        <v>4.0000000000020464E-2</v>
      </c>
      <c r="K94" t="s">
        <v>48</v>
      </c>
      <c r="L94">
        <v>1.63</v>
      </c>
      <c r="M94">
        <v>15</v>
      </c>
      <c r="N94" s="39">
        <f t="shared" si="72"/>
        <v>6.2223881525672979E-3</v>
      </c>
      <c r="O94" s="39">
        <f t="shared" si="73"/>
        <v>4.1328291281759371E-3</v>
      </c>
      <c r="P94" s="39">
        <f t="shared" si="74"/>
        <v>4.211767678902972E-3</v>
      </c>
      <c r="Q94" s="42">
        <f t="shared" si="54"/>
        <v>4.8556616532154017E-3</v>
      </c>
      <c r="S94" t="s">
        <v>48</v>
      </c>
      <c r="T94">
        <v>1.63</v>
      </c>
      <c r="U94">
        <v>15</v>
      </c>
      <c r="V94" s="39">
        <f t="shared" si="75"/>
        <v>2.9999999999972715E-2</v>
      </c>
      <c r="W94" s="39">
        <f t="shared" si="76"/>
        <v>1.999999999998181E-2</v>
      </c>
      <c r="X94" s="39">
        <f t="shared" si="77"/>
        <v>2.0000000000038654E-2</v>
      </c>
      <c r="Y94" s="42">
        <f t="shared" si="55"/>
        <v>2.3333333333331058E-2</v>
      </c>
      <c r="Z94" s="42"/>
    </row>
    <row r="95" spans="1:26" ht="15.75" x14ac:dyDescent="0.25">
      <c r="A95" s="67"/>
      <c r="B95" s="13">
        <v>25</v>
      </c>
      <c r="C95" s="15">
        <v>471.24</v>
      </c>
      <c r="D95" s="37">
        <v>1.63</v>
      </c>
      <c r="E95" s="10">
        <v>25</v>
      </c>
      <c r="F95" s="41">
        <f t="shared" si="70"/>
        <v>1.0609179061726615E-4</v>
      </c>
      <c r="G95" s="46">
        <f t="shared" si="51"/>
        <v>1.0609179061726615E-2</v>
      </c>
      <c r="H95" s="16">
        <f t="shared" si="71"/>
        <v>5.0000000000011369E-2</v>
      </c>
      <c r="K95" t="s">
        <v>48</v>
      </c>
      <c r="L95">
        <v>1.63</v>
      </c>
      <c r="M95">
        <v>20</v>
      </c>
      <c r="N95" s="39">
        <f t="shared" si="72"/>
        <v>8.296517536768187E-3</v>
      </c>
      <c r="O95" s="39">
        <f t="shared" si="73"/>
        <v>8.2656582563636199E-3</v>
      </c>
      <c r="P95" s="39">
        <f t="shared" si="74"/>
        <v>6.3176515183484732E-3</v>
      </c>
      <c r="Q95" s="42">
        <f t="shared" si="54"/>
        <v>7.62660910382676E-3</v>
      </c>
      <c r="S95" t="s">
        <v>48</v>
      </c>
      <c r="T95">
        <v>1.63</v>
      </c>
      <c r="U95">
        <v>20</v>
      </c>
      <c r="V95" s="39">
        <f t="shared" si="75"/>
        <v>4.0000000000020464E-2</v>
      </c>
      <c r="W95" s="39">
        <f t="shared" si="76"/>
        <v>4.0000000000020464E-2</v>
      </c>
      <c r="X95" s="39">
        <f t="shared" si="77"/>
        <v>3.0000000000029559E-2</v>
      </c>
      <c r="Y95" s="42">
        <f t="shared" si="55"/>
        <v>3.6666666666690162E-2</v>
      </c>
      <c r="Z95" s="42"/>
    </row>
    <row r="96" spans="1:26" ht="15.75" x14ac:dyDescent="0.25">
      <c r="A96" s="67"/>
      <c r="B96" s="13">
        <v>30</v>
      </c>
      <c r="C96" s="15">
        <v>471.23</v>
      </c>
      <c r="D96" s="37">
        <v>1.63</v>
      </c>
      <c r="E96" s="10">
        <v>30</v>
      </c>
      <c r="F96" s="41">
        <f t="shared" si="70"/>
        <v>1.2731014874069527E-4</v>
      </c>
      <c r="G96" s="46">
        <f t="shared" si="51"/>
        <v>1.2731014874069527E-2</v>
      </c>
      <c r="H96" s="16">
        <f t="shared" si="71"/>
        <v>6.0000000000002274E-2</v>
      </c>
      <c r="K96" t="s">
        <v>48</v>
      </c>
      <c r="L96">
        <v>1.63</v>
      </c>
      <c r="M96">
        <v>25</v>
      </c>
      <c r="N96" s="39">
        <f t="shared" si="72"/>
        <v>1.0370646920957287E-2</v>
      </c>
      <c r="O96" s="39">
        <f t="shared" si="73"/>
        <v>1.2398487384539556E-2</v>
      </c>
      <c r="P96" s="39">
        <f t="shared" si="74"/>
        <v>1.0529419197239475E-2</v>
      </c>
      <c r="Q96" s="42">
        <f t="shared" si="54"/>
        <v>1.109951783424544E-2</v>
      </c>
      <c r="S96" t="s">
        <v>48</v>
      </c>
      <c r="T96">
        <v>1.63</v>
      </c>
      <c r="U96">
        <v>25</v>
      </c>
      <c r="V96" s="39">
        <f t="shared" si="75"/>
        <v>5.0000000000011369E-2</v>
      </c>
      <c r="W96" s="39">
        <f t="shared" si="76"/>
        <v>6.0000000000002274E-2</v>
      </c>
      <c r="X96" s="39">
        <f t="shared" si="77"/>
        <v>5.0000000000011369E-2</v>
      </c>
      <c r="Y96" s="42">
        <f t="shared" si="55"/>
        <v>5.333333333334167E-2</v>
      </c>
      <c r="Z96" s="42"/>
    </row>
    <row r="97" spans="1:26" ht="15.75" x14ac:dyDescent="0.25">
      <c r="A97" s="67"/>
      <c r="B97" s="13">
        <v>35</v>
      </c>
      <c r="C97" s="15">
        <v>471.21</v>
      </c>
      <c r="D97" s="37">
        <v>1.63</v>
      </c>
      <c r="E97" s="10">
        <v>35</v>
      </c>
      <c r="F97" s="41">
        <f t="shared" si="70"/>
        <v>1.697468649876741E-4</v>
      </c>
      <c r="G97" s="46">
        <f t="shared" si="51"/>
        <v>1.6974686498767409E-2</v>
      </c>
      <c r="H97" s="16">
        <f t="shared" si="71"/>
        <v>8.0000000000040927E-2</v>
      </c>
      <c r="K97" t="s">
        <v>48</v>
      </c>
      <c r="L97">
        <v>1.63</v>
      </c>
      <c r="M97">
        <v>30</v>
      </c>
      <c r="N97" s="39">
        <f t="shared" si="72"/>
        <v>1.2444776305146387E-2</v>
      </c>
      <c r="O97" s="39">
        <f t="shared" si="73"/>
        <v>1.6531316512715492E-2</v>
      </c>
      <c r="P97" s="39">
        <f t="shared" si="74"/>
        <v>1.4741186876130475E-2</v>
      </c>
      <c r="Q97" s="42">
        <f t="shared" si="54"/>
        <v>1.4572426564664119E-2</v>
      </c>
      <c r="S97" t="s">
        <v>48</v>
      </c>
      <c r="T97">
        <v>1.63</v>
      </c>
      <c r="U97">
        <v>30</v>
      </c>
      <c r="V97" s="39">
        <f t="shared" si="75"/>
        <v>6.0000000000002274E-2</v>
      </c>
      <c r="W97" s="39">
        <f t="shared" si="76"/>
        <v>7.9999999999984084E-2</v>
      </c>
      <c r="X97" s="39">
        <f t="shared" si="77"/>
        <v>6.9999999999993179E-2</v>
      </c>
      <c r="Y97" s="42">
        <f t="shared" si="55"/>
        <v>6.9999999999993179E-2</v>
      </c>
      <c r="Z97" s="42"/>
    </row>
    <row r="98" spans="1:26" ht="15.75" x14ac:dyDescent="0.25">
      <c r="A98" s="67"/>
      <c r="B98" s="13">
        <v>40</v>
      </c>
      <c r="C98" s="15">
        <v>471.19</v>
      </c>
      <c r="D98" s="37">
        <v>1.63</v>
      </c>
      <c r="E98" s="10">
        <v>40</v>
      </c>
      <c r="F98" s="41">
        <f t="shared" si="70"/>
        <v>2.121835812345323E-4</v>
      </c>
      <c r="G98" s="46">
        <f t="shared" si="51"/>
        <v>2.121835812345323E-2</v>
      </c>
      <c r="H98" s="16">
        <f t="shared" si="71"/>
        <v>0.10000000000002274</v>
      </c>
      <c r="K98" t="s">
        <v>48</v>
      </c>
      <c r="L98">
        <v>1.63</v>
      </c>
      <c r="M98">
        <v>35</v>
      </c>
      <c r="N98" s="39">
        <f t="shared" si="72"/>
        <v>1.6593035073524588E-2</v>
      </c>
      <c r="O98" s="39">
        <f t="shared" si="73"/>
        <v>2.0664145640903176E-2</v>
      </c>
      <c r="P98" s="39">
        <f t="shared" si="74"/>
        <v>1.8952954555033447E-2</v>
      </c>
      <c r="Q98" s="42">
        <f t="shared" si="54"/>
        <v>1.8736711756487071E-2</v>
      </c>
      <c r="S98" t="s">
        <v>48</v>
      </c>
      <c r="T98">
        <v>1.63</v>
      </c>
      <c r="U98">
        <v>35</v>
      </c>
      <c r="V98" s="39">
        <f t="shared" si="75"/>
        <v>7.9999999999984084E-2</v>
      </c>
      <c r="W98" s="39">
        <f t="shared" si="76"/>
        <v>0.10000000000002274</v>
      </c>
      <c r="X98" s="39">
        <f t="shared" si="77"/>
        <v>9.0000000000031832E-2</v>
      </c>
      <c r="Y98" s="42">
        <f t="shared" si="55"/>
        <v>9.0000000000012889E-2</v>
      </c>
      <c r="Z98" s="42"/>
    </row>
    <row r="99" spans="1:26" ht="15.75" x14ac:dyDescent="0.25">
      <c r="A99" s="67"/>
      <c r="B99" s="13">
        <v>45</v>
      </c>
      <c r="C99" s="15">
        <v>471.18</v>
      </c>
      <c r="D99" s="37">
        <v>1.63</v>
      </c>
      <c r="E99" s="10">
        <v>45</v>
      </c>
      <c r="F99" s="41">
        <f t="shared" si="70"/>
        <v>2.3340193935796142E-4</v>
      </c>
      <c r="G99" s="46">
        <f t="shared" si="51"/>
        <v>2.3340193935796141E-2</v>
      </c>
      <c r="H99" s="16">
        <f t="shared" si="71"/>
        <v>0.11000000000001364</v>
      </c>
      <c r="K99" t="s">
        <v>48</v>
      </c>
      <c r="L99">
        <v>1.63</v>
      </c>
      <c r="M99">
        <v>40</v>
      </c>
      <c r="N99" s="39">
        <f t="shared" si="72"/>
        <v>1.8667164457713686E-2</v>
      </c>
      <c r="O99" s="39">
        <f t="shared" si="73"/>
        <v>2.4796974769079112E-2</v>
      </c>
      <c r="P99" s="39">
        <f t="shared" si="74"/>
        <v>2.1058838394478949E-2</v>
      </c>
      <c r="Q99" s="42">
        <f t="shared" si="54"/>
        <v>2.1507659207090583E-2</v>
      </c>
      <c r="S99" t="s">
        <v>48</v>
      </c>
      <c r="T99">
        <v>1.63</v>
      </c>
      <c r="U99">
        <v>40</v>
      </c>
      <c r="V99" s="39">
        <f t="shared" si="75"/>
        <v>8.9999999999974989E-2</v>
      </c>
      <c r="W99" s="39">
        <f t="shared" si="76"/>
        <v>0.12000000000000455</v>
      </c>
      <c r="X99" s="39">
        <f t="shared" si="77"/>
        <v>0.10000000000002274</v>
      </c>
      <c r="Y99" s="42">
        <f t="shared" si="55"/>
        <v>0.1033333333333341</v>
      </c>
      <c r="Z99" s="42"/>
    </row>
    <row r="100" spans="1:26" ht="16.5" thickBot="1" x14ac:dyDescent="0.3">
      <c r="A100" s="68"/>
      <c r="B100" s="14">
        <v>50</v>
      </c>
      <c r="C100" s="20">
        <v>471.16</v>
      </c>
      <c r="D100" s="37">
        <v>1.63</v>
      </c>
      <c r="E100" s="10">
        <v>50</v>
      </c>
      <c r="F100" s="41">
        <f t="shared" si="70"/>
        <v>2.7583865560481966E-4</v>
      </c>
      <c r="G100" s="46">
        <f t="shared" si="51"/>
        <v>2.7583865560481965E-2</v>
      </c>
      <c r="H100" s="16">
        <f t="shared" si="71"/>
        <v>0.12999999999999545</v>
      </c>
      <c r="K100" t="s">
        <v>48</v>
      </c>
      <c r="L100">
        <v>1.63</v>
      </c>
      <c r="M100">
        <v>45</v>
      </c>
      <c r="N100" s="39">
        <f t="shared" si="72"/>
        <v>2.2815423226103672E-2</v>
      </c>
      <c r="O100" s="39">
        <f t="shared" si="73"/>
        <v>2.8929803897255052E-2</v>
      </c>
      <c r="P100" s="39">
        <f t="shared" si="74"/>
        <v>2.527060607336995E-2</v>
      </c>
      <c r="Q100" s="42">
        <f t="shared" si="54"/>
        <v>2.5671944398909557E-2</v>
      </c>
      <c r="S100" t="s">
        <v>48</v>
      </c>
      <c r="T100">
        <v>1.63</v>
      </c>
      <c r="U100">
        <v>45</v>
      </c>
      <c r="V100" s="39">
        <f t="shared" si="75"/>
        <v>0.11000000000001364</v>
      </c>
      <c r="W100" s="39">
        <f t="shared" si="76"/>
        <v>0.13999999999998636</v>
      </c>
      <c r="X100" s="39">
        <f t="shared" si="77"/>
        <v>0.12000000000000455</v>
      </c>
      <c r="Y100" s="42">
        <f t="shared" si="55"/>
        <v>0.12333333333333485</v>
      </c>
      <c r="Z100" s="42"/>
    </row>
    <row r="101" spans="1:26" ht="15.75" x14ac:dyDescent="0.25">
      <c r="A101" s="66" t="s">
        <v>12</v>
      </c>
      <c r="B101" s="12">
        <v>0</v>
      </c>
      <c r="C101" s="25">
        <v>471.49</v>
      </c>
      <c r="D101" s="37">
        <v>1.63</v>
      </c>
      <c r="E101" s="38">
        <v>0</v>
      </c>
      <c r="F101" s="41">
        <f>+($C$101-C101)/$C$101</f>
        <v>0</v>
      </c>
      <c r="G101" s="46">
        <f t="shared" si="51"/>
        <v>0</v>
      </c>
      <c r="H101" s="16">
        <f>+$C$101-C101</f>
        <v>0</v>
      </c>
      <c r="K101" t="s">
        <v>48</v>
      </c>
      <c r="L101">
        <v>1.63</v>
      </c>
      <c r="M101">
        <v>50</v>
      </c>
      <c r="N101" s="39">
        <f t="shared" si="72"/>
        <v>2.6963681994481872E-2</v>
      </c>
      <c r="O101" s="39">
        <f t="shared" si="73"/>
        <v>3.5129047589530699E-2</v>
      </c>
      <c r="P101" s="39">
        <f t="shared" si="74"/>
        <v>2.9482373752260951E-2</v>
      </c>
      <c r="Q101" s="42">
        <f t="shared" si="54"/>
        <v>3.0525034445424509E-2</v>
      </c>
      <c r="S101" t="s">
        <v>48</v>
      </c>
      <c r="T101">
        <v>1.63</v>
      </c>
      <c r="U101">
        <v>50</v>
      </c>
      <c r="V101" s="39">
        <f t="shared" si="75"/>
        <v>0.12999999999999545</v>
      </c>
      <c r="W101" s="39">
        <f t="shared" si="76"/>
        <v>0.17000000000001592</v>
      </c>
      <c r="X101" s="39">
        <f t="shared" si="77"/>
        <v>0.13999999999998636</v>
      </c>
      <c r="Y101" s="42">
        <f t="shared" si="55"/>
        <v>0.14666666666666592</v>
      </c>
      <c r="Z101" s="42"/>
    </row>
    <row r="102" spans="1:26" ht="15.75" x14ac:dyDescent="0.25">
      <c r="A102" s="67"/>
      <c r="B102" s="13">
        <v>5</v>
      </c>
      <c r="C102" s="26">
        <v>471.48</v>
      </c>
      <c r="D102" s="37">
        <v>1.63</v>
      </c>
      <c r="E102" s="10">
        <v>5</v>
      </c>
      <c r="F102" s="41">
        <f t="shared" ref="F102:F111" si="78">+($C$101-C102)/$C$101</f>
        <v>2.1209357568539959E-5</v>
      </c>
      <c r="G102" s="46">
        <f t="shared" si="51"/>
        <v>2.1209357568539957E-3</v>
      </c>
      <c r="H102" s="16">
        <f t="shared" ref="H102:H111" si="79">+$C$101-C102</f>
        <v>9.9999999999909051E-3</v>
      </c>
      <c r="K102" s="17" t="s">
        <v>49</v>
      </c>
      <c r="L102">
        <v>1.63</v>
      </c>
      <c r="M102" s="17">
        <v>0</v>
      </c>
      <c r="N102" s="40">
        <f>+G299</f>
        <v>0</v>
      </c>
      <c r="O102" s="40">
        <f>+G310</f>
        <v>0</v>
      </c>
      <c r="P102" s="40">
        <f>+G321</f>
        <v>0</v>
      </c>
      <c r="Q102" s="43">
        <f t="shared" si="54"/>
        <v>0</v>
      </c>
      <c r="S102" s="17" t="s">
        <v>49</v>
      </c>
      <c r="T102">
        <v>1.63</v>
      </c>
      <c r="U102" s="17">
        <v>0</v>
      </c>
      <c r="V102" s="39">
        <f>+H299</f>
        <v>0</v>
      </c>
      <c r="W102" s="40">
        <f>+H310</f>
        <v>0</v>
      </c>
      <c r="X102" s="40">
        <f>+H321</f>
        <v>0</v>
      </c>
      <c r="Y102" s="43">
        <f t="shared" si="55"/>
        <v>0</v>
      </c>
      <c r="Z102" s="42"/>
    </row>
    <row r="103" spans="1:26" ht="15.75" x14ac:dyDescent="0.25">
      <c r="A103" s="67"/>
      <c r="B103" s="13">
        <v>10</v>
      </c>
      <c r="C103" s="26">
        <v>471.47</v>
      </c>
      <c r="D103" s="37">
        <v>1.63</v>
      </c>
      <c r="E103" s="10">
        <v>10</v>
      </c>
      <c r="F103" s="41">
        <f t="shared" si="78"/>
        <v>4.2418715137079918E-5</v>
      </c>
      <c r="G103" s="46">
        <f t="shared" si="51"/>
        <v>4.2418715137079914E-3</v>
      </c>
      <c r="H103" s="16">
        <f t="shared" si="79"/>
        <v>1.999999999998181E-2</v>
      </c>
      <c r="K103" s="17" t="s">
        <v>49</v>
      </c>
      <c r="L103">
        <v>1.63</v>
      </c>
      <c r="M103" s="17">
        <v>5</v>
      </c>
      <c r="N103" s="40">
        <f t="shared" ref="N103:N112" si="80">+G300</f>
        <v>0</v>
      </c>
      <c r="O103" s="40">
        <f t="shared" ref="O103:O112" si="81">+G311</f>
        <v>0</v>
      </c>
      <c r="P103" s="40">
        <f t="shared" ref="P103:P112" si="82">+G322</f>
        <v>0</v>
      </c>
      <c r="Q103" s="43">
        <f t="shared" si="54"/>
        <v>0</v>
      </c>
      <c r="S103" s="17" t="s">
        <v>49</v>
      </c>
      <c r="T103">
        <v>1.63</v>
      </c>
      <c r="U103" s="17">
        <v>5</v>
      </c>
      <c r="V103" s="39">
        <f t="shared" ref="V103:V112" si="83">+H300</f>
        <v>0</v>
      </c>
      <c r="W103" s="40">
        <f t="shared" ref="W103:W112" si="84">+H311</f>
        <v>0</v>
      </c>
      <c r="X103" s="40">
        <f t="shared" ref="X103:X112" si="85">+H322</f>
        <v>0</v>
      </c>
      <c r="Y103" s="43">
        <f t="shared" si="55"/>
        <v>0</v>
      </c>
      <c r="Z103" s="42"/>
    </row>
    <row r="104" spans="1:26" ht="15.75" x14ac:dyDescent="0.25">
      <c r="A104" s="67"/>
      <c r="B104" s="13">
        <v>15</v>
      </c>
      <c r="C104" s="26">
        <v>471.46</v>
      </c>
      <c r="D104" s="37">
        <v>1.63</v>
      </c>
      <c r="E104" s="10">
        <v>15</v>
      </c>
      <c r="F104" s="41">
        <f t="shared" si="78"/>
        <v>6.362807270574043E-5</v>
      </c>
      <c r="G104" s="46">
        <f t="shared" si="51"/>
        <v>6.362807270574043E-3</v>
      </c>
      <c r="H104" s="16">
        <f t="shared" si="79"/>
        <v>3.0000000000029559E-2</v>
      </c>
      <c r="K104" s="17" t="s">
        <v>49</v>
      </c>
      <c r="L104">
        <v>1.63</v>
      </c>
      <c r="M104" s="17">
        <v>10</v>
      </c>
      <c r="N104" s="40">
        <f t="shared" si="80"/>
        <v>4.1795536236691909E-3</v>
      </c>
      <c r="O104" s="40">
        <f t="shared" si="81"/>
        <v>4.124476707025768E-3</v>
      </c>
      <c r="P104" s="40">
        <f t="shared" si="82"/>
        <v>4.2345069975189623E-3</v>
      </c>
      <c r="Q104" s="43">
        <f t="shared" si="54"/>
        <v>4.1795124427379737E-3</v>
      </c>
      <c r="S104" s="17" t="s">
        <v>49</v>
      </c>
      <c r="T104">
        <v>1.63</v>
      </c>
      <c r="U104" s="17">
        <v>10</v>
      </c>
      <c r="V104" s="39">
        <f t="shared" si="83"/>
        <v>1.999999999998181E-2</v>
      </c>
      <c r="W104" s="40">
        <f t="shared" si="84"/>
        <v>2.0000000000038654E-2</v>
      </c>
      <c r="X104" s="40">
        <f t="shared" si="85"/>
        <v>1.999999999998181E-2</v>
      </c>
      <c r="Y104" s="43">
        <f t="shared" si="55"/>
        <v>2.0000000000000757E-2</v>
      </c>
      <c r="Z104" s="42"/>
    </row>
    <row r="105" spans="1:26" ht="15.75" x14ac:dyDescent="0.25">
      <c r="A105" s="67"/>
      <c r="B105" s="13">
        <v>20</v>
      </c>
      <c r="C105" s="26">
        <v>471.45</v>
      </c>
      <c r="D105" s="37">
        <v>1.63</v>
      </c>
      <c r="E105" s="10">
        <v>20</v>
      </c>
      <c r="F105" s="41">
        <f t="shared" si="78"/>
        <v>8.4837430274280399E-5</v>
      </c>
      <c r="G105" s="46">
        <f t="shared" si="51"/>
        <v>8.4837430274280392E-3</v>
      </c>
      <c r="H105" s="16">
        <f t="shared" si="79"/>
        <v>4.0000000000020464E-2</v>
      </c>
      <c r="K105" s="17" t="s">
        <v>49</v>
      </c>
      <c r="L105">
        <v>1.63</v>
      </c>
      <c r="M105" s="17">
        <v>15</v>
      </c>
      <c r="N105" s="40">
        <f t="shared" si="80"/>
        <v>8.3591072473383817E-3</v>
      </c>
      <c r="O105" s="40">
        <f t="shared" si="81"/>
        <v>8.2489534140398127E-3</v>
      </c>
      <c r="P105" s="40">
        <f t="shared" si="82"/>
        <v>8.46901399504996E-3</v>
      </c>
      <c r="Q105" s="43">
        <f t="shared" si="54"/>
        <v>8.3590248854760515E-3</v>
      </c>
      <c r="S105" s="17" t="s">
        <v>49</v>
      </c>
      <c r="T105">
        <v>1.63</v>
      </c>
      <c r="U105" s="17">
        <v>15</v>
      </c>
      <c r="V105" s="39">
        <f t="shared" si="83"/>
        <v>3.999999999996362E-2</v>
      </c>
      <c r="W105" s="40">
        <f t="shared" si="84"/>
        <v>4.0000000000020464E-2</v>
      </c>
      <c r="X105" s="40">
        <f t="shared" si="85"/>
        <v>4.0000000000020464E-2</v>
      </c>
      <c r="Y105" s="43">
        <f t="shared" si="55"/>
        <v>4.0000000000001514E-2</v>
      </c>
      <c r="Z105" s="42"/>
    </row>
    <row r="106" spans="1:26" ht="15.75" x14ac:dyDescent="0.25">
      <c r="A106" s="67"/>
      <c r="B106" s="13">
        <v>25</v>
      </c>
      <c r="C106" s="26">
        <v>471.44</v>
      </c>
      <c r="D106" s="37">
        <v>1.63</v>
      </c>
      <c r="E106" s="10">
        <v>25</v>
      </c>
      <c r="F106" s="41">
        <f t="shared" si="78"/>
        <v>1.0604678784282035E-4</v>
      </c>
      <c r="G106" s="46">
        <f t="shared" si="51"/>
        <v>1.0604678784282036E-2</v>
      </c>
      <c r="H106" s="16">
        <f t="shared" si="79"/>
        <v>5.0000000000011369E-2</v>
      </c>
      <c r="K106" s="17" t="s">
        <v>49</v>
      </c>
      <c r="L106">
        <v>1.63</v>
      </c>
      <c r="M106" s="17">
        <v>20</v>
      </c>
      <c r="N106" s="40">
        <f t="shared" si="80"/>
        <v>1.2538660871019451E-2</v>
      </c>
      <c r="O106" s="40">
        <f t="shared" si="81"/>
        <v>1.2373430121053859E-2</v>
      </c>
      <c r="P106" s="40">
        <f t="shared" si="82"/>
        <v>1.2703520992568922E-2</v>
      </c>
      <c r="Q106" s="43">
        <f t="shared" si="54"/>
        <v>1.2538537328214078E-2</v>
      </c>
      <c r="S106" s="17" t="s">
        <v>49</v>
      </c>
      <c r="T106">
        <v>1.63</v>
      </c>
      <c r="U106" s="17">
        <v>20</v>
      </c>
      <c r="V106" s="39">
        <f t="shared" si="83"/>
        <v>6.0000000000002274E-2</v>
      </c>
      <c r="W106" s="40">
        <f t="shared" si="84"/>
        <v>6.0000000000002274E-2</v>
      </c>
      <c r="X106" s="40">
        <f t="shared" si="85"/>
        <v>6.0000000000002274E-2</v>
      </c>
      <c r="Y106" s="43">
        <f t="shared" si="55"/>
        <v>6.0000000000002274E-2</v>
      </c>
      <c r="Z106" s="42"/>
    </row>
    <row r="107" spans="1:26" ht="15.75" x14ac:dyDescent="0.25">
      <c r="A107" s="67"/>
      <c r="B107" s="13">
        <v>30</v>
      </c>
      <c r="C107" s="26">
        <v>471.43</v>
      </c>
      <c r="D107" s="37">
        <v>1.63</v>
      </c>
      <c r="E107" s="10">
        <v>30</v>
      </c>
      <c r="F107" s="41">
        <f t="shared" si="78"/>
        <v>1.272561454113603E-4</v>
      </c>
      <c r="G107" s="46">
        <f t="shared" si="51"/>
        <v>1.272561454113603E-2</v>
      </c>
      <c r="H107" s="16">
        <f t="shared" si="79"/>
        <v>6.0000000000002274E-2</v>
      </c>
      <c r="K107" s="17" t="s">
        <v>49</v>
      </c>
      <c r="L107">
        <v>1.63</v>
      </c>
      <c r="M107" s="17">
        <v>25</v>
      </c>
      <c r="N107" s="40">
        <f t="shared" si="80"/>
        <v>1.6718214494688639E-2</v>
      </c>
      <c r="O107" s="40">
        <f t="shared" si="81"/>
        <v>1.6497906828079625E-2</v>
      </c>
      <c r="P107" s="40">
        <f t="shared" si="82"/>
        <v>1.4820774491328402E-2</v>
      </c>
      <c r="Q107" s="43">
        <f t="shared" si="54"/>
        <v>1.6012298604698889E-2</v>
      </c>
      <c r="S107" s="17" t="s">
        <v>49</v>
      </c>
      <c r="T107">
        <v>1.63</v>
      </c>
      <c r="U107" s="17">
        <v>25</v>
      </c>
      <c r="V107" s="39">
        <f t="shared" si="83"/>
        <v>7.9999999999984084E-2</v>
      </c>
      <c r="W107" s="40">
        <f t="shared" si="84"/>
        <v>8.0000000000040927E-2</v>
      </c>
      <c r="X107" s="40">
        <f t="shared" si="85"/>
        <v>6.9999999999993179E-2</v>
      </c>
      <c r="Y107" s="43">
        <f t="shared" si="55"/>
        <v>7.6666666666672725E-2</v>
      </c>
      <c r="Z107" s="42"/>
    </row>
    <row r="108" spans="1:26" ht="15.75" x14ac:dyDescent="0.25">
      <c r="A108" s="67"/>
      <c r="B108" s="13">
        <v>35</v>
      </c>
      <c r="C108" s="26">
        <v>471.42</v>
      </c>
      <c r="D108" s="37">
        <v>1.63</v>
      </c>
      <c r="E108" s="10">
        <v>35</v>
      </c>
      <c r="F108" s="41">
        <f t="shared" si="78"/>
        <v>1.4846550297990027E-4</v>
      </c>
      <c r="G108" s="46">
        <f t="shared" si="51"/>
        <v>1.4846550297990027E-2</v>
      </c>
      <c r="H108" s="16">
        <f t="shared" si="79"/>
        <v>6.9999999999993179E-2</v>
      </c>
      <c r="K108" s="17" t="s">
        <v>49</v>
      </c>
      <c r="L108">
        <v>1.63</v>
      </c>
      <c r="M108" s="17">
        <v>30</v>
      </c>
      <c r="N108" s="40">
        <f t="shared" si="80"/>
        <v>2.2987544930192429E-2</v>
      </c>
      <c r="O108" s="40">
        <f t="shared" si="81"/>
        <v>2.0622383535093672E-2</v>
      </c>
      <c r="P108" s="40">
        <f t="shared" si="82"/>
        <v>1.9055281488847366E-2</v>
      </c>
      <c r="Q108" s="43">
        <f t="shared" si="54"/>
        <v>2.088840331804449E-2</v>
      </c>
      <c r="S108" s="17" t="s">
        <v>49</v>
      </c>
      <c r="T108">
        <v>1.63</v>
      </c>
      <c r="U108" s="17">
        <v>30</v>
      </c>
      <c r="V108" s="39">
        <f t="shared" si="83"/>
        <v>0.1099999999999568</v>
      </c>
      <c r="W108" s="40">
        <f t="shared" si="84"/>
        <v>0.10000000000002274</v>
      </c>
      <c r="X108" s="40">
        <f t="shared" si="85"/>
        <v>8.9999999999974989E-2</v>
      </c>
      <c r="Y108" s="43">
        <f t="shared" si="55"/>
        <v>9.9999999999984837E-2</v>
      </c>
      <c r="Z108" s="42"/>
    </row>
    <row r="109" spans="1:26" ht="15.75" x14ac:dyDescent="0.25">
      <c r="A109" s="67"/>
      <c r="B109" s="13">
        <v>40</v>
      </c>
      <c r="C109" s="26">
        <v>471.4</v>
      </c>
      <c r="D109" s="37">
        <v>1.63</v>
      </c>
      <c r="E109" s="10">
        <v>40</v>
      </c>
      <c r="F109" s="41">
        <f t="shared" si="78"/>
        <v>1.9088421811710074E-4</v>
      </c>
      <c r="G109" s="46">
        <f t="shared" si="51"/>
        <v>1.9088421811710075E-2</v>
      </c>
      <c r="H109" s="16">
        <f t="shared" si="79"/>
        <v>9.0000000000031832E-2</v>
      </c>
      <c r="K109" s="17" t="s">
        <v>49</v>
      </c>
      <c r="L109">
        <v>1.63</v>
      </c>
      <c r="M109" s="17">
        <v>35</v>
      </c>
      <c r="N109" s="40">
        <f t="shared" si="80"/>
        <v>2.925687536570809E-2</v>
      </c>
      <c r="O109" s="40">
        <f t="shared" si="81"/>
        <v>2.4746860242107718E-2</v>
      </c>
      <c r="P109" s="40">
        <f t="shared" si="82"/>
        <v>2.5407041985137845E-2</v>
      </c>
      <c r="Q109" s="43">
        <f t="shared" si="54"/>
        <v>2.6470259197651214E-2</v>
      </c>
      <c r="S109" s="17" t="s">
        <v>49</v>
      </c>
      <c r="T109">
        <v>1.63</v>
      </c>
      <c r="U109" s="17">
        <v>35</v>
      </c>
      <c r="V109" s="39">
        <f t="shared" si="83"/>
        <v>0.13999999999998636</v>
      </c>
      <c r="W109" s="40">
        <f t="shared" si="84"/>
        <v>0.12000000000000455</v>
      </c>
      <c r="X109" s="40">
        <f t="shared" si="85"/>
        <v>0.12000000000000455</v>
      </c>
      <c r="Y109" s="43">
        <f t="shared" si="55"/>
        <v>0.12666666666666515</v>
      </c>
      <c r="Z109" s="42"/>
    </row>
    <row r="110" spans="1:26" ht="15.75" x14ac:dyDescent="0.25">
      <c r="A110" s="67"/>
      <c r="B110" s="13">
        <v>45</v>
      </c>
      <c r="C110" s="26">
        <v>471.38</v>
      </c>
      <c r="D110" s="37">
        <v>1.63</v>
      </c>
      <c r="E110" s="10">
        <v>45</v>
      </c>
      <c r="F110" s="41">
        <f t="shared" si="78"/>
        <v>2.3330293325418065E-4</v>
      </c>
      <c r="G110" s="46">
        <f t="shared" si="51"/>
        <v>2.3330293325418066E-2</v>
      </c>
      <c r="H110" s="16">
        <f t="shared" si="79"/>
        <v>0.11000000000001364</v>
      </c>
      <c r="K110" s="17" t="s">
        <v>49</v>
      </c>
      <c r="L110">
        <v>1.63</v>
      </c>
      <c r="M110" s="17">
        <v>40</v>
      </c>
      <c r="N110" s="40">
        <f t="shared" si="80"/>
        <v>3.552620580121188E-2</v>
      </c>
      <c r="O110" s="40">
        <f t="shared" si="81"/>
        <v>2.8871336949133488E-2</v>
      </c>
      <c r="P110" s="40">
        <f t="shared" si="82"/>
        <v>3.1758802481416284E-2</v>
      </c>
      <c r="Q110" s="43">
        <f t="shared" si="54"/>
        <v>3.2052115077253883E-2</v>
      </c>
      <c r="S110" s="17" t="s">
        <v>49</v>
      </c>
      <c r="T110">
        <v>1.63</v>
      </c>
      <c r="U110" s="17">
        <v>40</v>
      </c>
      <c r="V110" s="39">
        <f t="shared" si="83"/>
        <v>0.16999999999995907</v>
      </c>
      <c r="W110" s="40">
        <f t="shared" si="84"/>
        <v>0.1400000000000432</v>
      </c>
      <c r="X110" s="40">
        <f t="shared" si="85"/>
        <v>0.14999999999997726</v>
      </c>
      <c r="Y110" s="43">
        <f t="shared" si="55"/>
        <v>0.15333333333332652</v>
      </c>
      <c r="Z110" s="42"/>
    </row>
    <row r="111" spans="1:26" ht="16.5" thickBot="1" x14ac:dyDescent="0.3">
      <c r="A111" s="67"/>
      <c r="B111" s="13">
        <v>50</v>
      </c>
      <c r="C111" s="26">
        <v>471.36</v>
      </c>
      <c r="D111" s="37">
        <v>1.63</v>
      </c>
      <c r="E111" s="10">
        <v>50</v>
      </c>
      <c r="F111" s="41">
        <f t="shared" si="78"/>
        <v>2.7572164839126059E-4</v>
      </c>
      <c r="G111" s="46">
        <f t="shared" si="51"/>
        <v>2.757216483912606E-2</v>
      </c>
      <c r="H111" s="16">
        <f t="shared" si="79"/>
        <v>0.12999999999999545</v>
      </c>
      <c r="K111" s="17" t="s">
        <v>49</v>
      </c>
      <c r="L111">
        <v>1.63</v>
      </c>
      <c r="M111" s="17">
        <v>45</v>
      </c>
      <c r="N111" s="40">
        <f t="shared" si="80"/>
        <v>4.1795536236727542E-2</v>
      </c>
      <c r="O111" s="40">
        <f t="shared" si="81"/>
        <v>3.2995813656147531E-2</v>
      </c>
      <c r="P111" s="40">
        <f t="shared" si="82"/>
        <v>3.8110562977706763E-2</v>
      </c>
      <c r="Q111" s="43">
        <f t="shared" si="54"/>
        <v>3.7633970956860614E-2</v>
      </c>
      <c r="S111" s="17" t="s">
        <v>49</v>
      </c>
      <c r="T111">
        <v>1.63</v>
      </c>
      <c r="U111" s="17">
        <v>45</v>
      </c>
      <c r="V111" s="39">
        <f t="shared" si="83"/>
        <v>0.19999999999998863</v>
      </c>
      <c r="W111" s="40">
        <f t="shared" si="84"/>
        <v>0.16000000000002501</v>
      </c>
      <c r="X111" s="40">
        <f t="shared" si="85"/>
        <v>0.18000000000000682</v>
      </c>
      <c r="Y111" s="43">
        <f t="shared" si="55"/>
        <v>0.18000000000000682</v>
      </c>
      <c r="Z111" s="42"/>
    </row>
    <row r="112" spans="1:26" ht="15.75" x14ac:dyDescent="0.25">
      <c r="A112" s="66" t="s">
        <v>13</v>
      </c>
      <c r="B112" s="12">
        <v>0</v>
      </c>
      <c r="C112" s="25">
        <v>470.86</v>
      </c>
      <c r="D112" s="37">
        <v>1.63</v>
      </c>
      <c r="E112" s="38">
        <v>0</v>
      </c>
      <c r="F112" s="41">
        <f>+($C$112-C112)/$C$112</f>
        <v>0</v>
      </c>
      <c r="G112" s="46">
        <f t="shared" si="51"/>
        <v>0</v>
      </c>
      <c r="H112" s="16">
        <f>+$C$112-C112</f>
        <v>0</v>
      </c>
      <c r="K112" s="17" t="s">
        <v>49</v>
      </c>
      <c r="L112">
        <v>1.63</v>
      </c>
      <c r="M112" s="17">
        <v>50</v>
      </c>
      <c r="N112" s="40">
        <f t="shared" si="80"/>
        <v>5.0154643484077804E-2</v>
      </c>
      <c r="O112" s="40">
        <f t="shared" si="81"/>
        <v>3.9182528716668608E-2</v>
      </c>
      <c r="P112" s="40">
        <f t="shared" si="82"/>
        <v>4.6579576972756727E-2</v>
      </c>
      <c r="Q112" s="43">
        <f t="shared" si="54"/>
        <v>4.530558305783438E-2</v>
      </c>
      <c r="S112" s="17" t="s">
        <v>49</v>
      </c>
      <c r="T112">
        <v>1.63</v>
      </c>
      <c r="U112" s="17">
        <v>50</v>
      </c>
      <c r="V112" s="39">
        <f t="shared" si="83"/>
        <v>0.24000000000000909</v>
      </c>
      <c r="W112" s="40">
        <f t="shared" si="84"/>
        <v>0.18999999999999773</v>
      </c>
      <c r="X112" s="40">
        <f t="shared" si="85"/>
        <v>0.22000000000002728</v>
      </c>
      <c r="Y112" s="43">
        <f t="shared" si="55"/>
        <v>0.21666666666667803</v>
      </c>
      <c r="Z112" s="42"/>
    </row>
    <row r="113" spans="1:16" ht="15.75" x14ac:dyDescent="0.25">
      <c r="A113" s="67"/>
      <c r="B113" s="13">
        <v>5</v>
      </c>
      <c r="C113" s="26">
        <v>470.85</v>
      </c>
      <c r="D113" s="37">
        <v>1.63</v>
      </c>
      <c r="E113" s="10">
        <v>5</v>
      </c>
      <c r="F113" s="41">
        <f t="shared" ref="F113:F122" si="86">+($C$112-C113)/$C$112</f>
        <v>2.1237735207898112E-5</v>
      </c>
      <c r="G113" s="46">
        <f t="shared" si="51"/>
        <v>2.1237735207898113E-3</v>
      </c>
      <c r="H113" s="16">
        <f t="shared" ref="H113:H122" si="87">+$C$112-C113</f>
        <v>9.9999999999909051E-3</v>
      </c>
      <c r="O113" s="40"/>
      <c r="P113" s="40"/>
    </row>
    <row r="114" spans="1:16" ht="15.75" x14ac:dyDescent="0.25">
      <c r="A114" s="67"/>
      <c r="B114" s="13">
        <v>10</v>
      </c>
      <c r="C114" s="27">
        <v>470.84</v>
      </c>
      <c r="D114" s="37">
        <v>1.63</v>
      </c>
      <c r="E114" s="10">
        <v>10</v>
      </c>
      <c r="F114" s="41">
        <f t="shared" si="86"/>
        <v>4.2475470415916943E-5</v>
      </c>
      <c r="G114" s="46">
        <f t="shared" si="51"/>
        <v>4.2475470415916945E-3</v>
      </c>
      <c r="H114" s="16">
        <f t="shared" si="87"/>
        <v>2.0000000000038654E-2</v>
      </c>
      <c r="O114" s="40"/>
      <c r="P114" s="40"/>
    </row>
    <row r="115" spans="1:16" ht="15.75" x14ac:dyDescent="0.25">
      <c r="A115" s="67"/>
      <c r="B115" s="13">
        <v>15</v>
      </c>
      <c r="C115" s="27">
        <v>470.83</v>
      </c>
      <c r="D115" s="37">
        <v>1.63</v>
      </c>
      <c r="E115" s="10">
        <v>15</v>
      </c>
      <c r="F115" s="41">
        <f t="shared" si="86"/>
        <v>6.3713205623815058E-5</v>
      </c>
      <c r="G115" s="46">
        <f t="shared" si="51"/>
        <v>6.3713205623815057E-3</v>
      </c>
      <c r="H115" s="16">
        <f t="shared" si="87"/>
        <v>3.0000000000029559E-2</v>
      </c>
      <c r="O115" s="40"/>
      <c r="P115" s="40"/>
    </row>
    <row r="116" spans="1:16" ht="15.75" x14ac:dyDescent="0.25">
      <c r="A116" s="67"/>
      <c r="B116" s="13">
        <v>20</v>
      </c>
      <c r="C116" s="27">
        <v>470.82</v>
      </c>
      <c r="D116" s="37">
        <v>1.63</v>
      </c>
      <c r="E116" s="10">
        <v>20</v>
      </c>
      <c r="F116" s="41">
        <f t="shared" si="86"/>
        <v>8.4950940831713173E-5</v>
      </c>
      <c r="G116" s="46">
        <f t="shared" si="51"/>
        <v>8.495094083171317E-3</v>
      </c>
      <c r="H116" s="16">
        <f t="shared" si="87"/>
        <v>4.0000000000020464E-2</v>
      </c>
      <c r="O116" s="40"/>
      <c r="P116" s="40"/>
    </row>
    <row r="117" spans="1:16" ht="15.75" x14ac:dyDescent="0.25">
      <c r="A117" s="67"/>
      <c r="B117" s="13">
        <v>25</v>
      </c>
      <c r="C117" s="27">
        <v>470.81</v>
      </c>
      <c r="D117" s="37">
        <v>1.63</v>
      </c>
      <c r="E117" s="10">
        <v>25</v>
      </c>
      <c r="F117" s="41">
        <f t="shared" si="86"/>
        <v>1.0618867603961128E-4</v>
      </c>
      <c r="G117" s="46">
        <f t="shared" si="51"/>
        <v>1.0618867603961128E-2</v>
      </c>
      <c r="H117" s="16">
        <f t="shared" si="87"/>
        <v>5.0000000000011369E-2</v>
      </c>
      <c r="O117" s="40"/>
      <c r="P117" s="40"/>
    </row>
    <row r="118" spans="1:16" ht="15.75" x14ac:dyDescent="0.25">
      <c r="A118" s="67"/>
      <c r="B118" s="13">
        <v>30</v>
      </c>
      <c r="C118" s="27">
        <v>470.8</v>
      </c>
      <c r="D118" s="37">
        <v>1.63</v>
      </c>
      <c r="E118" s="10">
        <v>30</v>
      </c>
      <c r="F118" s="41">
        <f t="shared" si="86"/>
        <v>1.2742641124750939E-4</v>
      </c>
      <c r="G118" s="46">
        <f t="shared" si="51"/>
        <v>1.2742641124750939E-2</v>
      </c>
      <c r="H118" s="16">
        <f t="shared" si="87"/>
        <v>6.0000000000002274E-2</v>
      </c>
      <c r="O118" s="40"/>
      <c r="P118" s="40"/>
    </row>
    <row r="119" spans="1:16" ht="15.75" x14ac:dyDescent="0.25">
      <c r="A119" s="67"/>
      <c r="B119" s="13">
        <v>35</v>
      </c>
      <c r="C119" s="27">
        <v>470.79</v>
      </c>
      <c r="D119" s="37">
        <v>1.63</v>
      </c>
      <c r="E119" s="10">
        <v>35</v>
      </c>
      <c r="F119" s="41">
        <f t="shared" si="86"/>
        <v>1.4866414645540749E-4</v>
      </c>
      <c r="G119" s="46">
        <f t="shared" si="51"/>
        <v>1.4866414645540749E-2</v>
      </c>
      <c r="H119" s="16">
        <f t="shared" si="87"/>
        <v>6.9999999999993179E-2</v>
      </c>
      <c r="O119" s="40"/>
      <c r="P119" s="40"/>
    </row>
    <row r="120" spans="1:16" ht="15.75" x14ac:dyDescent="0.25">
      <c r="A120" s="67"/>
      <c r="B120" s="13">
        <v>40</v>
      </c>
      <c r="C120" s="27">
        <v>470.77</v>
      </c>
      <c r="D120" s="37">
        <v>1.63</v>
      </c>
      <c r="E120" s="10">
        <v>40</v>
      </c>
      <c r="F120" s="41">
        <f t="shared" si="86"/>
        <v>1.9113961687132445E-4</v>
      </c>
      <c r="G120" s="46">
        <f t="shared" si="51"/>
        <v>1.9113961687132443E-2</v>
      </c>
      <c r="H120" s="16">
        <f t="shared" si="87"/>
        <v>9.0000000000031832E-2</v>
      </c>
      <c r="O120" s="40"/>
      <c r="P120" s="40"/>
    </row>
    <row r="121" spans="1:16" ht="15.75" x14ac:dyDescent="0.25">
      <c r="A121" s="67"/>
      <c r="B121" s="13">
        <v>45</v>
      </c>
      <c r="C121" s="27">
        <v>470.75</v>
      </c>
      <c r="D121" s="37">
        <v>1.63</v>
      </c>
      <c r="E121" s="10">
        <v>45</v>
      </c>
      <c r="F121" s="41">
        <f t="shared" si="86"/>
        <v>2.3361508728712068E-4</v>
      </c>
      <c r="G121" s="46">
        <f t="shared" si="51"/>
        <v>2.3361508728712069E-2</v>
      </c>
      <c r="H121" s="16">
        <f t="shared" si="87"/>
        <v>0.11000000000001364</v>
      </c>
      <c r="O121" s="40"/>
      <c r="P121" s="40"/>
    </row>
    <row r="122" spans="1:16" ht="16.5" thickBot="1" x14ac:dyDescent="0.3">
      <c r="A122" s="67"/>
      <c r="B122" s="13">
        <v>50</v>
      </c>
      <c r="C122" s="27">
        <v>470.73</v>
      </c>
      <c r="D122" s="37">
        <v>1.63</v>
      </c>
      <c r="E122" s="10">
        <v>50</v>
      </c>
      <c r="F122" s="41">
        <f t="shared" si="86"/>
        <v>2.7609055770291688E-4</v>
      </c>
      <c r="G122" s="46">
        <f t="shared" si="51"/>
        <v>2.7609055770291688E-2</v>
      </c>
      <c r="H122" s="16">
        <f t="shared" si="87"/>
        <v>0.12999999999999545</v>
      </c>
      <c r="O122" s="40"/>
      <c r="P122" s="40"/>
    </row>
    <row r="123" spans="1:16" ht="15.75" x14ac:dyDescent="0.25">
      <c r="A123" s="66" t="s">
        <v>14</v>
      </c>
      <c r="B123" s="12">
        <v>0</v>
      </c>
      <c r="C123" s="28">
        <v>471.51</v>
      </c>
      <c r="D123" s="37">
        <v>1.63</v>
      </c>
      <c r="E123" s="38">
        <v>0</v>
      </c>
      <c r="F123" s="41">
        <f>+($C$123-C123)/$C$123</f>
        <v>0</v>
      </c>
      <c r="G123" s="46">
        <f t="shared" si="51"/>
        <v>0</v>
      </c>
      <c r="H123" s="16">
        <f>+$C$123-C123</f>
        <v>0</v>
      </c>
      <c r="O123" s="40"/>
      <c r="P123" s="40"/>
    </row>
    <row r="124" spans="1:16" ht="15.75" x14ac:dyDescent="0.25">
      <c r="A124" s="67"/>
      <c r="B124" s="13">
        <v>5</v>
      </c>
      <c r="C124" s="27">
        <v>471.5</v>
      </c>
      <c r="D124" s="37">
        <v>1.63</v>
      </c>
      <c r="E124" s="10">
        <v>5</v>
      </c>
      <c r="F124" s="41">
        <f t="shared" ref="F124:F133" si="88">+($C$123-C124)/$C$123</f>
        <v>2.12084579330044E-5</v>
      </c>
      <c r="G124" s="46">
        <f t="shared" si="51"/>
        <v>2.1208457933004402E-3</v>
      </c>
      <c r="H124" s="16">
        <f t="shared" ref="H124:H133" si="89">+$C$123-C124</f>
        <v>9.9999999999909051E-3</v>
      </c>
      <c r="O124" s="40"/>
      <c r="P124" s="40"/>
    </row>
    <row r="125" spans="1:16" ht="15.75" x14ac:dyDescent="0.25">
      <c r="A125" s="67"/>
      <c r="B125" s="13">
        <v>10</v>
      </c>
      <c r="C125" s="27">
        <v>471.49</v>
      </c>
      <c r="D125" s="37">
        <v>1.63</v>
      </c>
      <c r="E125" s="10">
        <v>10</v>
      </c>
      <c r="F125" s="41">
        <f t="shared" si="88"/>
        <v>4.2416915866008801E-5</v>
      </c>
      <c r="G125" s="46">
        <f t="shared" si="51"/>
        <v>4.2416915866008804E-3</v>
      </c>
      <c r="H125" s="16">
        <f t="shared" si="89"/>
        <v>1.999999999998181E-2</v>
      </c>
      <c r="O125" s="40"/>
      <c r="P125" s="40"/>
    </row>
    <row r="126" spans="1:16" ht="15.75" x14ac:dyDescent="0.25">
      <c r="A126" s="67"/>
      <c r="B126" s="13">
        <v>15</v>
      </c>
      <c r="C126" s="27">
        <v>471.48</v>
      </c>
      <c r="D126" s="37">
        <v>1.63</v>
      </c>
      <c r="E126" s="10">
        <v>15</v>
      </c>
      <c r="F126" s="41">
        <f t="shared" si="88"/>
        <v>6.3625373799013201E-5</v>
      </c>
      <c r="G126" s="46">
        <f t="shared" si="51"/>
        <v>6.3625373799013202E-3</v>
      </c>
      <c r="H126" s="16">
        <f t="shared" si="89"/>
        <v>2.9999999999972715E-2</v>
      </c>
      <c r="O126" s="40"/>
      <c r="P126" s="40"/>
    </row>
    <row r="127" spans="1:16" ht="15.75" x14ac:dyDescent="0.25">
      <c r="A127" s="67"/>
      <c r="B127" s="13">
        <v>20</v>
      </c>
      <c r="C127" s="27">
        <v>471.47</v>
      </c>
      <c r="D127" s="37">
        <v>1.63</v>
      </c>
      <c r="E127" s="10">
        <v>20</v>
      </c>
      <c r="F127" s="41">
        <f t="shared" si="88"/>
        <v>8.4833831732017602E-5</v>
      </c>
      <c r="G127" s="46">
        <f t="shared" si="51"/>
        <v>8.4833831732017608E-3</v>
      </c>
      <c r="H127" s="16">
        <f t="shared" si="89"/>
        <v>3.999999999996362E-2</v>
      </c>
      <c r="O127" s="40"/>
      <c r="P127" s="40"/>
    </row>
    <row r="128" spans="1:16" ht="15.75" x14ac:dyDescent="0.25">
      <c r="A128" s="67"/>
      <c r="B128" s="13">
        <v>25</v>
      </c>
      <c r="C128" s="27">
        <v>471.46</v>
      </c>
      <c r="D128" s="37">
        <v>1.63</v>
      </c>
      <c r="E128" s="10">
        <v>25</v>
      </c>
      <c r="F128" s="41">
        <f t="shared" si="88"/>
        <v>1.0604228966514257E-4</v>
      </c>
      <c r="G128" s="46">
        <f t="shared" si="51"/>
        <v>1.0604228966514256E-2</v>
      </c>
      <c r="H128" s="16">
        <f t="shared" si="89"/>
        <v>5.0000000000011369E-2</v>
      </c>
      <c r="O128" s="40"/>
      <c r="P128" s="40"/>
    </row>
    <row r="129" spans="1:16" ht="15.75" x14ac:dyDescent="0.25">
      <c r="A129" s="67"/>
      <c r="B129" s="13">
        <v>30</v>
      </c>
      <c r="C129" s="27">
        <v>471.45</v>
      </c>
      <c r="D129" s="37">
        <v>1.63</v>
      </c>
      <c r="E129" s="10">
        <v>30</v>
      </c>
      <c r="F129" s="41">
        <f t="shared" si="88"/>
        <v>1.2725074759814697E-4</v>
      </c>
      <c r="G129" s="46">
        <f t="shared" si="51"/>
        <v>1.2725074759814697E-2</v>
      </c>
      <c r="H129" s="16">
        <f t="shared" si="89"/>
        <v>6.0000000000002274E-2</v>
      </c>
      <c r="O129" s="40"/>
      <c r="P129" s="40"/>
    </row>
    <row r="130" spans="1:16" ht="15.75" x14ac:dyDescent="0.25">
      <c r="A130" s="67"/>
      <c r="B130" s="13">
        <v>35</v>
      </c>
      <c r="C130" s="27">
        <v>471.44</v>
      </c>
      <c r="D130" s="37">
        <v>1.63</v>
      </c>
      <c r="E130" s="10">
        <v>35</v>
      </c>
      <c r="F130" s="41">
        <f t="shared" si="88"/>
        <v>1.4845920553115135E-4</v>
      </c>
      <c r="G130" s="46">
        <f t="shared" si="51"/>
        <v>1.4845920553115136E-2</v>
      </c>
      <c r="H130" s="16">
        <f t="shared" si="89"/>
        <v>6.9999999999993179E-2</v>
      </c>
      <c r="O130" s="40"/>
      <c r="P130" s="40"/>
    </row>
    <row r="131" spans="1:16" ht="15.75" x14ac:dyDescent="0.25">
      <c r="A131" s="67"/>
      <c r="B131" s="13">
        <v>40</v>
      </c>
      <c r="C131" s="27">
        <v>471.43</v>
      </c>
      <c r="D131" s="37">
        <v>1.63</v>
      </c>
      <c r="E131" s="10">
        <v>40</v>
      </c>
      <c r="F131" s="41">
        <f t="shared" si="88"/>
        <v>1.6966766346415577E-4</v>
      </c>
      <c r="G131" s="46">
        <f t="shared" si="51"/>
        <v>1.6966766346415578E-2</v>
      </c>
      <c r="H131" s="16">
        <f t="shared" si="89"/>
        <v>7.9999999999984084E-2</v>
      </c>
      <c r="O131" s="40"/>
      <c r="P131" s="40"/>
    </row>
    <row r="132" spans="1:16" ht="15.75" x14ac:dyDescent="0.25">
      <c r="A132" s="67"/>
      <c r="B132" s="13">
        <v>45</v>
      </c>
      <c r="C132" s="27">
        <v>471.41</v>
      </c>
      <c r="D132" s="37">
        <v>1.63</v>
      </c>
      <c r="E132" s="10">
        <v>45</v>
      </c>
      <c r="F132" s="41">
        <f t="shared" si="88"/>
        <v>2.1208457933016457E-4</v>
      </c>
      <c r="G132" s="46">
        <f t="shared" ref="G132:G195" si="90">+F132*100</f>
        <v>2.1208457933016456E-2</v>
      </c>
      <c r="H132" s="16">
        <f t="shared" si="89"/>
        <v>9.9999999999965894E-2</v>
      </c>
      <c r="O132" s="40"/>
      <c r="P132" s="40"/>
    </row>
    <row r="133" spans="1:16" ht="16.5" thickBot="1" x14ac:dyDescent="0.3">
      <c r="A133" s="68"/>
      <c r="B133" s="14">
        <v>50</v>
      </c>
      <c r="C133" s="29">
        <v>471.39</v>
      </c>
      <c r="D133" s="37">
        <v>1.63</v>
      </c>
      <c r="E133" s="10">
        <v>50</v>
      </c>
      <c r="F133" s="41">
        <f t="shared" si="88"/>
        <v>2.5450149519629393E-4</v>
      </c>
      <c r="G133" s="46">
        <f t="shared" si="90"/>
        <v>2.5450149519629393E-2</v>
      </c>
      <c r="H133" s="16">
        <f t="shared" si="89"/>
        <v>0.12000000000000455</v>
      </c>
      <c r="O133" s="40"/>
      <c r="P133" s="40"/>
    </row>
    <row r="134" spans="1:16" ht="15.75" x14ac:dyDescent="0.25">
      <c r="A134" s="1" t="s">
        <v>15</v>
      </c>
      <c r="B134" s="12">
        <v>0</v>
      </c>
      <c r="C134" s="30">
        <v>471.68</v>
      </c>
      <c r="D134" s="37">
        <v>1.63</v>
      </c>
      <c r="E134" s="38">
        <v>0</v>
      </c>
      <c r="F134" s="41">
        <f>+($C$134-C134)/$C$134</f>
        <v>0</v>
      </c>
      <c r="G134" s="46">
        <f t="shared" si="90"/>
        <v>0</v>
      </c>
      <c r="H134" s="16">
        <f>+$C$134-C134</f>
        <v>0</v>
      </c>
      <c r="O134" s="40"/>
      <c r="P134" s="40"/>
    </row>
    <row r="135" spans="1:16" ht="15.75" x14ac:dyDescent="0.25">
      <c r="A135" s="2"/>
      <c r="B135" s="13">
        <v>5</v>
      </c>
      <c r="C135" s="31">
        <v>471.67</v>
      </c>
      <c r="D135" s="37">
        <v>1.63</v>
      </c>
      <c r="E135" s="10">
        <v>5</v>
      </c>
      <c r="F135" s="41">
        <f t="shared" ref="F135:F144" si="91">+($C$134-C135)/$C$134</f>
        <v>2.1200814111242589E-5</v>
      </c>
      <c r="G135" s="46">
        <f t="shared" si="90"/>
        <v>2.120081411124259E-3</v>
      </c>
      <c r="H135" s="16">
        <f t="shared" ref="H135:H144" si="92">+$C$134-C135</f>
        <v>9.9999999999909051E-3</v>
      </c>
      <c r="N135" s="40"/>
      <c r="O135" s="40"/>
      <c r="P135" s="40"/>
    </row>
    <row r="136" spans="1:16" ht="15.75" x14ac:dyDescent="0.25">
      <c r="A136" s="2"/>
      <c r="B136" s="13">
        <v>10</v>
      </c>
      <c r="C136" s="31">
        <v>471.66</v>
      </c>
      <c r="D136" s="37">
        <v>1.63</v>
      </c>
      <c r="E136" s="10">
        <v>10</v>
      </c>
      <c r="F136" s="41">
        <f t="shared" si="91"/>
        <v>4.2401628222485178E-5</v>
      </c>
      <c r="G136" s="46">
        <f t="shared" si="90"/>
        <v>4.240162822248518E-3</v>
      </c>
      <c r="H136" s="16">
        <f t="shared" si="92"/>
        <v>1.999999999998181E-2</v>
      </c>
      <c r="N136" s="40"/>
      <c r="O136" s="40"/>
      <c r="P136" s="40"/>
    </row>
    <row r="137" spans="1:16" ht="15.75" x14ac:dyDescent="0.25">
      <c r="A137" s="2"/>
      <c r="B137" s="13">
        <v>15</v>
      </c>
      <c r="C137" s="31">
        <v>471.65</v>
      </c>
      <c r="D137" s="37">
        <v>1.63</v>
      </c>
      <c r="E137" s="10">
        <v>15</v>
      </c>
      <c r="F137" s="41">
        <f t="shared" si="91"/>
        <v>6.3602442333848279E-5</v>
      </c>
      <c r="G137" s="46">
        <f t="shared" si="90"/>
        <v>6.3602442333848281E-3</v>
      </c>
      <c r="H137" s="16">
        <f t="shared" si="92"/>
        <v>3.0000000000029559E-2</v>
      </c>
      <c r="N137" s="40"/>
      <c r="O137" s="40"/>
      <c r="P137" s="40"/>
    </row>
    <row r="138" spans="1:16" ht="15.75" x14ac:dyDescent="0.25">
      <c r="A138" s="2"/>
      <c r="B138" s="13">
        <v>20</v>
      </c>
      <c r="C138" s="31">
        <v>471.64</v>
      </c>
      <c r="D138" s="37">
        <v>1.63</v>
      </c>
      <c r="E138" s="10">
        <v>20</v>
      </c>
      <c r="F138" s="41">
        <f t="shared" si="91"/>
        <v>8.4803256445090878E-5</v>
      </c>
      <c r="G138" s="46">
        <f t="shared" si="90"/>
        <v>8.4803256445090871E-3</v>
      </c>
      <c r="H138" s="16">
        <f t="shared" si="92"/>
        <v>4.0000000000020464E-2</v>
      </c>
      <c r="N138" s="40"/>
      <c r="O138" s="40"/>
      <c r="P138" s="40"/>
    </row>
    <row r="139" spans="1:16" ht="15.75" x14ac:dyDescent="0.25">
      <c r="A139" s="2"/>
      <c r="B139" s="13">
        <v>25</v>
      </c>
      <c r="C139" s="31">
        <v>471.62</v>
      </c>
      <c r="D139" s="37">
        <v>1.63</v>
      </c>
      <c r="E139" s="10">
        <v>25</v>
      </c>
      <c r="F139" s="41">
        <f t="shared" si="91"/>
        <v>1.2720488466757605E-4</v>
      </c>
      <c r="G139" s="46">
        <f t="shared" si="90"/>
        <v>1.2720488466757605E-2</v>
      </c>
      <c r="H139" s="16">
        <f t="shared" si="92"/>
        <v>6.0000000000002274E-2</v>
      </c>
      <c r="N139" s="40"/>
      <c r="O139" s="40"/>
      <c r="P139" s="40"/>
    </row>
    <row r="140" spans="1:16" ht="15.75" x14ac:dyDescent="0.25">
      <c r="A140" s="2"/>
      <c r="B140" s="13">
        <v>30</v>
      </c>
      <c r="C140" s="31">
        <v>471.6</v>
      </c>
      <c r="D140" s="37">
        <v>1.63</v>
      </c>
      <c r="E140" s="10">
        <v>30</v>
      </c>
      <c r="F140" s="41">
        <f t="shared" si="91"/>
        <v>1.6960651289006122E-4</v>
      </c>
      <c r="G140" s="46">
        <f t="shared" si="90"/>
        <v>1.6960651289006121E-2</v>
      </c>
      <c r="H140" s="16">
        <f t="shared" si="92"/>
        <v>7.9999999999984084E-2</v>
      </c>
      <c r="N140" s="40"/>
      <c r="O140" s="40"/>
      <c r="P140" s="40"/>
    </row>
    <row r="141" spans="1:16" ht="15.75" x14ac:dyDescent="0.25">
      <c r="A141" s="2"/>
      <c r="B141" s="13">
        <v>35</v>
      </c>
      <c r="C141" s="31">
        <v>471.58</v>
      </c>
      <c r="D141" s="37">
        <v>1.63</v>
      </c>
      <c r="E141" s="10">
        <v>35</v>
      </c>
      <c r="F141" s="41">
        <f t="shared" si="91"/>
        <v>2.1200814111266693E-4</v>
      </c>
      <c r="G141" s="46">
        <f t="shared" si="90"/>
        <v>2.1200814111266692E-2</v>
      </c>
      <c r="H141" s="16">
        <f t="shared" si="92"/>
        <v>0.10000000000002274</v>
      </c>
      <c r="N141" s="40"/>
      <c r="O141" s="40"/>
      <c r="P141" s="40"/>
    </row>
    <row r="142" spans="1:16" ht="15.75" x14ac:dyDescent="0.25">
      <c r="A142" s="2"/>
      <c r="B142" s="13">
        <v>40</v>
      </c>
      <c r="C142" s="31">
        <v>471.56</v>
      </c>
      <c r="D142" s="37">
        <v>1.63</v>
      </c>
      <c r="E142" s="10">
        <v>40</v>
      </c>
      <c r="F142" s="41">
        <f t="shared" si="91"/>
        <v>2.544097693351521E-4</v>
      </c>
      <c r="G142" s="46">
        <f t="shared" si="90"/>
        <v>2.544097693351521E-2</v>
      </c>
      <c r="H142" s="16">
        <f t="shared" si="92"/>
        <v>0.12000000000000455</v>
      </c>
      <c r="N142" s="40"/>
      <c r="O142" s="40"/>
      <c r="P142" s="40"/>
    </row>
    <row r="143" spans="1:16" ht="15.75" x14ac:dyDescent="0.25">
      <c r="A143" s="2"/>
      <c r="B143" s="13">
        <v>45</v>
      </c>
      <c r="C143" s="31">
        <v>471.53</v>
      </c>
      <c r="D143" s="37">
        <v>1.63</v>
      </c>
      <c r="E143" s="10">
        <v>45</v>
      </c>
      <c r="F143" s="41">
        <f t="shared" si="91"/>
        <v>3.1801221166900037E-4</v>
      </c>
      <c r="G143" s="46">
        <f t="shared" si="90"/>
        <v>3.180122116690004E-2</v>
      </c>
      <c r="H143" s="16">
        <f t="shared" si="92"/>
        <v>0.15000000000003411</v>
      </c>
      <c r="N143" s="40"/>
      <c r="O143" s="40"/>
      <c r="P143" s="40"/>
    </row>
    <row r="144" spans="1:16" ht="16.5" thickBot="1" x14ac:dyDescent="0.3">
      <c r="A144" s="2"/>
      <c r="B144" s="13">
        <v>50</v>
      </c>
      <c r="C144" s="31">
        <v>471.5</v>
      </c>
      <c r="D144" s="37">
        <v>1.63</v>
      </c>
      <c r="E144" s="10">
        <v>50</v>
      </c>
      <c r="F144" s="41">
        <f t="shared" si="91"/>
        <v>3.8161465400272818E-4</v>
      </c>
      <c r="G144" s="46">
        <f t="shared" si="90"/>
        <v>3.816146540027282E-2</v>
      </c>
      <c r="H144" s="16">
        <f t="shared" si="92"/>
        <v>0.18000000000000682</v>
      </c>
      <c r="N144" s="40"/>
      <c r="O144" s="40"/>
      <c r="P144" s="40"/>
    </row>
    <row r="145" spans="1:16" ht="15.75" x14ac:dyDescent="0.25">
      <c r="A145" s="1" t="s">
        <v>16</v>
      </c>
      <c r="B145" s="12">
        <v>0</v>
      </c>
      <c r="C145" s="30">
        <v>471.73</v>
      </c>
      <c r="D145" s="37">
        <v>1.63</v>
      </c>
      <c r="E145" s="38">
        <v>0</v>
      </c>
      <c r="F145" s="41">
        <f>+($C$145-C145)/$C$145</f>
        <v>0</v>
      </c>
      <c r="G145" s="46">
        <f t="shared" si="90"/>
        <v>0</v>
      </c>
      <c r="H145" s="16">
        <f>+$C$145-C145</f>
        <v>0</v>
      </c>
      <c r="N145" s="40"/>
      <c r="O145" s="40"/>
      <c r="P145" s="40"/>
    </row>
    <row r="146" spans="1:16" ht="15.75" x14ac:dyDescent="0.25">
      <c r="A146" s="2"/>
      <c r="B146" s="13">
        <v>5</v>
      </c>
      <c r="C146" s="31">
        <v>471.72</v>
      </c>
      <c r="D146" s="37">
        <v>1.63</v>
      </c>
      <c r="E146" s="10">
        <v>5</v>
      </c>
      <c r="F146" s="41">
        <f t="shared" ref="F146:F155" si="93">+($C$145-C146)/$C$145</f>
        <v>2.1198566976853084E-5</v>
      </c>
      <c r="G146" s="46">
        <f t="shared" si="90"/>
        <v>2.1198566976853082E-3</v>
      </c>
      <c r="H146" s="16">
        <f t="shared" ref="H146:H155" si="94">+$C$145-C146</f>
        <v>9.9999999999909051E-3</v>
      </c>
      <c r="N146" s="40"/>
      <c r="O146" s="40"/>
      <c r="P146" s="40"/>
    </row>
    <row r="147" spans="1:16" ht="15.75" x14ac:dyDescent="0.25">
      <c r="A147" s="2"/>
      <c r="B147" s="13">
        <v>10</v>
      </c>
      <c r="C147" s="31">
        <v>471.71</v>
      </c>
      <c r="D147" s="37">
        <v>1.63</v>
      </c>
      <c r="E147" s="10">
        <v>10</v>
      </c>
      <c r="F147" s="41">
        <f t="shared" si="93"/>
        <v>4.2397133953826663E-5</v>
      </c>
      <c r="G147" s="46">
        <f t="shared" si="90"/>
        <v>4.2397133953826667E-3</v>
      </c>
      <c r="H147" s="16">
        <f t="shared" si="94"/>
        <v>2.0000000000038654E-2</v>
      </c>
      <c r="N147" s="40"/>
      <c r="O147" s="40"/>
      <c r="P147" s="40"/>
    </row>
    <row r="148" spans="1:16" ht="15.75" x14ac:dyDescent="0.25">
      <c r="A148" s="2"/>
      <c r="B148" s="13">
        <v>15</v>
      </c>
      <c r="C148" s="31">
        <v>471.7</v>
      </c>
      <c r="D148" s="37">
        <v>1.63</v>
      </c>
      <c r="E148" s="10">
        <v>15</v>
      </c>
      <c r="F148" s="41">
        <f t="shared" si="93"/>
        <v>6.3595700930679753E-5</v>
      </c>
      <c r="G148" s="46">
        <f t="shared" si="90"/>
        <v>6.3595700930679754E-3</v>
      </c>
      <c r="H148" s="16">
        <f t="shared" si="94"/>
        <v>3.0000000000029559E-2</v>
      </c>
      <c r="N148" s="40"/>
      <c r="O148" s="40"/>
      <c r="P148" s="40"/>
    </row>
    <row r="149" spans="1:16" ht="15.75" x14ac:dyDescent="0.25">
      <c r="A149" s="2"/>
      <c r="B149" s="13">
        <v>20</v>
      </c>
      <c r="C149" s="31">
        <v>471.69</v>
      </c>
      <c r="D149" s="37">
        <v>1.63</v>
      </c>
      <c r="E149" s="10">
        <v>20</v>
      </c>
      <c r="F149" s="41">
        <f t="shared" si="93"/>
        <v>8.479426790753283E-5</v>
      </c>
      <c r="G149" s="46">
        <f t="shared" si="90"/>
        <v>8.4794267907532823E-3</v>
      </c>
      <c r="H149" s="16">
        <f t="shared" si="94"/>
        <v>4.0000000000020464E-2</v>
      </c>
      <c r="N149" s="40"/>
      <c r="O149" s="40"/>
      <c r="P149" s="40"/>
    </row>
    <row r="150" spans="1:16" ht="15.75" x14ac:dyDescent="0.25">
      <c r="A150" s="2"/>
      <c r="B150" s="13">
        <v>25</v>
      </c>
      <c r="C150" s="31">
        <v>471.68</v>
      </c>
      <c r="D150" s="37">
        <v>1.63</v>
      </c>
      <c r="E150" s="10">
        <v>25</v>
      </c>
      <c r="F150" s="41">
        <f t="shared" si="93"/>
        <v>1.0599283488438591E-4</v>
      </c>
      <c r="G150" s="46">
        <f t="shared" si="90"/>
        <v>1.0599283488438591E-2</v>
      </c>
      <c r="H150" s="16">
        <f t="shared" si="94"/>
        <v>5.0000000000011369E-2</v>
      </c>
      <c r="N150" s="40"/>
      <c r="O150" s="40"/>
      <c r="P150" s="40"/>
    </row>
    <row r="151" spans="1:16" ht="15.75" x14ac:dyDescent="0.25">
      <c r="A151" s="2"/>
      <c r="B151" s="13">
        <v>30</v>
      </c>
      <c r="C151" s="31">
        <v>471.66</v>
      </c>
      <c r="D151" s="37">
        <v>1.63</v>
      </c>
      <c r="E151" s="10">
        <v>30</v>
      </c>
      <c r="F151" s="41">
        <f t="shared" si="93"/>
        <v>1.4838996883809207E-4</v>
      </c>
      <c r="G151" s="46">
        <f t="shared" si="90"/>
        <v>1.4838996883809207E-2</v>
      </c>
      <c r="H151" s="16">
        <f t="shared" si="94"/>
        <v>6.9999999999993179E-2</v>
      </c>
      <c r="N151" s="40"/>
      <c r="O151" s="40"/>
      <c r="P151" s="40"/>
    </row>
    <row r="152" spans="1:16" ht="15.75" x14ac:dyDescent="0.25">
      <c r="A152" s="2"/>
      <c r="B152" s="13">
        <v>35</v>
      </c>
      <c r="C152" s="31">
        <v>471.64</v>
      </c>
      <c r="D152" s="37">
        <v>1.63</v>
      </c>
      <c r="E152" s="10">
        <v>35</v>
      </c>
      <c r="F152" s="41">
        <f t="shared" si="93"/>
        <v>1.9078710279191874E-4</v>
      </c>
      <c r="G152" s="46">
        <f t="shared" si="90"/>
        <v>1.9078710279191873E-2</v>
      </c>
      <c r="H152" s="16">
        <f t="shared" si="94"/>
        <v>9.0000000000031832E-2</v>
      </c>
      <c r="N152" s="40"/>
      <c r="O152" s="40"/>
      <c r="P152" s="40"/>
    </row>
    <row r="153" spans="1:16" ht="15.75" x14ac:dyDescent="0.25">
      <c r="A153" s="2"/>
      <c r="B153" s="13">
        <v>40</v>
      </c>
      <c r="C153" s="31">
        <v>471.62</v>
      </c>
      <c r="D153" s="37">
        <v>1.63</v>
      </c>
      <c r="E153" s="10">
        <v>40</v>
      </c>
      <c r="F153" s="41">
        <f t="shared" si="93"/>
        <v>2.3318423674562492E-4</v>
      </c>
      <c r="G153" s="46">
        <f t="shared" si="90"/>
        <v>2.3318423674562491E-2</v>
      </c>
      <c r="H153" s="16">
        <f t="shared" si="94"/>
        <v>0.11000000000001364</v>
      </c>
      <c r="N153" s="40"/>
      <c r="O153" s="40"/>
      <c r="P153" s="40"/>
    </row>
    <row r="154" spans="1:16" ht="15.75" x14ac:dyDescent="0.25">
      <c r="A154" s="2"/>
      <c r="B154" s="13">
        <v>45</v>
      </c>
      <c r="C154" s="31">
        <v>471.6</v>
      </c>
      <c r="D154" s="37">
        <v>1.63</v>
      </c>
      <c r="E154" s="10">
        <v>45</v>
      </c>
      <c r="F154" s="41">
        <f t="shared" si="93"/>
        <v>2.755813706993311E-4</v>
      </c>
      <c r="G154" s="46">
        <f t="shared" si="90"/>
        <v>2.7558137069933111E-2</v>
      </c>
      <c r="H154" s="16">
        <f t="shared" si="94"/>
        <v>0.12999999999999545</v>
      </c>
      <c r="N154" s="40"/>
      <c r="O154" s="40"/>
      <c r="P154" s="40"/>
    </row>
    <row r="155" spans="1:16" ht="16.5" thickBot="1" x14ac:dyDescent="0.3">
      <c r="A155" s="2"/>
      <c r="B155" s="13">
        <v>50</v>
      </c>
      <c r="C155" s="31">
        <v>471.57</v>
      </c>
      <c r="D155" s="37">
        <v>1.63</v>
      </c>
      <c r="E155" s="10">
        <v>50</v>
      </c>
      <c r="F155" s="41">
        <f t="shared" si="93"/>
        <v>3.3917707163001081E-4</v>
      </c>
      <c r="G155" s="46">
        <f t="shared" si="90"/>
        <v>3.3917707163001083E-2</v>
      </c>
      <c r="H155" s="16">
        <f t="shared" si="94"/>
        <v>0.16000000000002501</v>
      </c>
      <c r="N155" s="40"/>
      <c r="O155" s="40"/>
      <c r="P155" s="40"/>
    </row>
    <row r="156" spans="1:16" ht="15.75" x14ac:dyDescent="0.25">
      <c r="A156" s="1" t="s">
        <v>17</v>
      </c>
      <c r="B156" s="12">
        <v>0</v>
      </c>
      <c r="C156" s="32">
        <v>468.67</v>
      </c>
      <c r="D156" s="37">
        <v>1.63</v>
      </c>
      <c r="E156" s="38">
        <v>0</v>
      </c>
      <c r="F156" s="41">
        <f>+($C$156-C156)/$C$156</f>
        <v>0</v>
      </c>
      <c r="G156" s="46">
        <f t="shared" si="90"/>
        <v>0</v>
      </c>
      <c r="H156" s="16">
        <f>+$C$156-C156</f>
        <v>0</v>
      </c>
      <c r="N156" s="40"/>
      <c r="O156" s="40"/>
      <c r="P156" s="40"/>
    </row>
    <row r="157" spans="1:16" ht="15.75" x14ac:dyDescent="0.25">
      <c r="A157" s="2"/>
      <c r="B157" s="13">
        <v>5</v>
      </c>
      <c r="C157" s="33">
        <v>468.66</v>
      </c>
      <c r="D157" s="37">
        <v>1.63</v>
      </c>
      <c r="E157" s="10">
        <v>5</v>
      </c>
      <c r="F157" s="41">
        <f t="shared" ref="F157:F166" si="95">+($C$156-C157)/$C$156</f>
        <v>2.1336974843687253E-5</v>
      </c>
      <c r="G157" s="46">
        <f t="shared" si="90"/>
        <v>2.1336974843687252E-3</v>
      </c>
      <c r="H157" s="16">
        <f t="shared" ref="H157:H166" si="96">+$C$156-C157</f>
        <v>9.9999999999909051E-3</v>
      </c>
      <c r="N157" s="40"/>
      <c r="O157" s="40"/>
      <c r="P157" s="40"/>
    </row>
    <row r="158" spans="1:16" ht="15.75" x14ac:dyDescent="0.25">
      <c r="A158" s="2"/>
      <c r="B158" s="13">
        <v>10</v>
      </c>
      <c r="C158" s="33">
        <v>468.64</v>
      </c>
      <c r="D158" s="37">
        <v>1.63</v>
      </c>
      <c r="E158" s="10">
        <v>10</v>
      </c>
      <c r="F158" s="41">
        <f t="shared" si="95"/>
        <v>6.4010924531183048E-5</v>
      </c>
      <c r="G158" s="46">
        <f t="shared" si="90"/>
        <v>6.4010924531183047E-3</v>
      </c>
      <c r="H158" s="16">
        <f t="shared" si="96"/>
        <v>3.0000000000029559E-2</v>
      </c>
      <c r="N158" s="40"/>
      <c r="O158" s="40"/>
      <c r="P158" s="40"/>
    </row>
    <row r="159" spans="1:16" ht="15.75" x14ac:dyDescent="0.25">
      <c r="A159" s="2"/>
      <c r="B159" s="13">
        <v>15</v>
      </c>
      <c r="C159" s="33">
        <v>468.62</v>
      </c>
      <c r="D159" s="37">
        <v>1.63</v>
      </c>
      <c r="E159" s="10">
        <v>15</v>
      </c>
      <c r="F159" s="41">
        <f t="shared" si="95"/>
        <v>1.0668487421855755E-4</v>
      </c>
      <c r="G159" s="46">
        <f t="shared" si="90"/>
        <v>1.0668487421855756E-2</v>
      </c>
      <c r="H159" s="16">
        <f t="shared" si="96"/>
        <v>5.0000000000011369E-2</v>
      </c>
      <c r="N159" s="40"/>
      <c r="O159" s="40"/>
      <c r="P159" s="40"/>
    </row>
    <row r="160" spans="1:16" ht="15.75" x14ac:dyDescent="0.25">
      <c r="A160" s="2"/>
      <c r="B160" s="13">
        <v>20</v>
      </c>
      <c r="C160" s="33">
        <v>468.6</v>
      </c>
      <c r="D160" s="37">
        <v>1.63</v>
      </c>
      <c r="E160" s="10">
        <v>20</v>
      </c>
      <c r="F160" s="41">
        <f t="shared" si="95"/>
        <v>1.4935882390593205E-4</v>
      </c>
      <c r="G160" s="46">
        <f t="shared" si="90"/>
        <v>1.4935882390593205E-2</v>
      </c>
      <c r="H160" s="16">
        <f t="shared" si="96"/>
        <v>6.9999999999993179E-2</v>
      </c>
      <c r="N160" s="40"/>
      <c r="O160" s="40"/>
      <c r="P160" s="40"/>
    </row>
    <row r="161" spans="1:16" ht="15.75" x14ac:dyDescent="0.25">
      <c r="A161" s="2"/>
      <c r="B161" s="13">
        <v>25</v>
      </c>
      <c r="C161" s="33">
        <v>468.57</v>
      </c>
      <c r="D161" s="37">
        <v>1.63</v>
      </c>
      <c r="E161" s="10">
        <v>25</v>
      </c>
      <c r="F161" s="41">
        <f t="shared" si="95"/>
        <v>2.1336974843711511E-4</v>
      </c>
      <c r="G161" s="46">
        <f t="shared" si="90"/>
        <v>2.1336974843711512E-2</v>
      </c>
      <c r="H161" s="16">
        <f t="shared" si="96"/>
        <v>0.10000000000002274</v>
      </c>
      <c r="N161" s="40"/>
      <c r="O161" s="40"/>
      <c r="P161" s="40"/>
    </row>
    <row r="162" spans="1:16" ht="15.75" x14ac:dyDescent="0.25">
      <c r="A162" s="2"/>
      <c r="B162" s="13">
        <v>30</v>
      </c>
      <c r="C162" s="33">
        <v>468.55</v>
      </c>
      <c r="D162" s="37">
        <v>1.63</v>
      </c>
      <c r="E162" s="10">
        <v>30</v>
      </c>
      <c r="F162" s="41">
        <f t="shared" si="95"/>
        <v>2.560436981244896E-4</v>
      </c>
      <c r="G162" s="46">
        <f t="shared" si="90"/>
        <v>2.5604369812448961E-2</v>
      </c>
      <c r="H162" s="16">
        <f t="shared" si="96"/>
        <v>0.12000000000000455</v>
      </c>
      <c r="N162" s="40"/>
      <c r="O162" s="40"/>
      <c r="P162" s="40"/>
    </row>
    <row r="163" spans="1:16" ht="15.75" x14ac:dyDescent="0.25">
      <c r="A163" s="2"/>
      <c r="B163" s="13">
        <v>35</v>
      </c>
      <c r="C163" s="33">
        <v>468.53</v>
      </c>
      <c r="D163" s="37">
        <v>1.63</v>
      </c>
      <c r="E163" s="10">
        <v>35</v>
      </c>
      <c r="F163" s="41">
        <f t="shared" si="95"/>
        <v>2.9871764781198542E-4</v>
      </c>
      <c r="G163" s="46">
        <f t="shared" si="90"/>
        <v>2.9871764781198542E-2</v>
      </c>
      <c r="H163" s="16">
        <f t="shared" si="96"/>
        <v>0.1400000000000432</v>
      </c>
      <c r="N163" s="40"/>
      <c r="O163" s="40"/>
      <c r="P163" s="40"/>
    </row>
    <row r="164" spans="1:16" ht="15.75" x14ac:dyDescent="0.25">
      <c r="A164" s="2"/>
      <c r="B164" s="13">
        <v>40</v>
      </c>
      <c r="C164" s="33">
        <v>468.5</v>
      </c>
      <c r="D164" s="37">
        <v>1.63</v>
      </c>
      <c r="E164" s="10">
        <v>40</v>
      </c>
      <c r="F164" s="41">
        <f t="shared" si="95"/>
        <v>3.6272857234304713E-4</v>
      </c>
      <c r="G164" s="46">
        <f t="shared" si="90"/>
        <v>3.6272857234304713E-2</v>
      </c>
      <c r="H164" s="16">
        <f t="shared" si="96"/>
        <v>0.17000000000001592</v>
      </c>
      <c r="N164" s="40"/>
      <c r="O164" s="40"/>
      <c r="P164" s="40"/>
    </row>
    <row r="165" spans="1:16" ht="15.75" x14ac:dyDescent="0.25">
      <c r="A165" s="2"/>
      <c r="B165" s="13">
        <v>45</v>
      </c>
      <c r="C165" s="33">
        <v>468.48</v>
      </c>
      <c r="D165" s="37">
        <v>1.63</v>
      </c>
      <c r="E165" s="10">
        <v>45</v>
      </c>
      <c r="F165" s="41">
        <f t="shared" si="95"/>
        <v>4.0540252203042168E-4</v>
      </c>
      <c r="G165" s="46">
        <f t="shared" si="90"/>
        <v>4.0540252203042165E-2</v>
      </c>
      <c r="H165" s="16">
        <f t="shared" si="96"/>
        <v>0.18999999999999773</v>
      </c>
      <c r="N165" s="40"/>
      <c r="O165" s="40"/>
      <c r="P165" s="40"/>
    </row>
    <row r="166" spans="1:16" ht="16.5" thickBot="1" x14ac:dyDescent="0.3">
      <c r="A166" s="5"/>
      <c r="B166" s="14">
        <v>50</v>
      </c>
      <c r="C166" s="34">
        <v>468.45</v>
      </c>
      <c r="D166" s="37">
        <v>1.63</v>
      </c>
      <c r="E166" s="10">
        <v>50</v>
      </c>
      <c r="F166" s="41">
        <f t="shared" si="95"/>
        <v>4.6941344656160471E-4</v>
      </c>
      <c r="G166" s="46">
        <f t="shared" si="90"/>
        <v>4.6941344656160469E-2</v>
      </c>
      <c r="H166" s="16">
        <f t="shared" si="96"/>
        <v>0.22000000000002728</v>
      </c>
      <c r="N166" s="40"/>
      <c r="O166" s="40"/>
      <c r="P166" s="40"/>
    </row>
    <row r="167" spans="1:16" ht="15.75" x14ac:dyDescent="0.25">
      <c r="A167" s="1" t="s">
        <v>18</v>
      </c>
      <c r="B167" s="12">
        <v>0</v>
      </c>
      <c r="C167" s="25">
        <v>470.86</v>
      </c>
      <c r="D167" s="37">
        <v>1.63</v>
      </c>
      <c r="E167" s="38">
        <v>0</v>
      </c>
      <c r="F167" s="41">
        <f>+($C$167-C167)/$C$167</f>
        <v>0</v>
      </c>
      <c r="G167" s="46">
        <f t="shared" si="90"/>
        <v>0</v>
      </c>
      <c r="H167" s="16">
        <f>+$C$167-C167</f>
        <v>0</v>
      </c>
      <c r="N167" s="40"/>
      <c r="O167" s="40"/>
      <c r="P167" s="40"/>
    </row>
    <row r="168" spans="1:16" ht="15.75" x14ac:dyDescent="0.25">
      <c r="A168" s="2"/>
      <c r="B168" s="13">
        <v>5</v>
      </c>
      <c r="C168" s="26">
        <v>470.85</v>
      </c>
      <c r="D168" s="37">
        <v>1.63</v>
      </c>
      <c r="E168" s="10">
        <v>5</v>
      </c>
      <c r="F168" s="41">
        <f t="shared" ref="F168:F177" si="97">+($C$167-C168)/$C$167</f>
        <v>2.1237735207898112E-5</v>
      </c>
      <c r="G168" s="46">
        <f t="shared" si="90"/>
        <v>2.1237735207898113E-3</v>
      </c>
      <c r="H168" s="16">
        <f t="shared" ref="H168:H177" si="98">+$C$167-C168</f>
        <v>9.9999999999909051E-3</v>
      </c>
      <c r="N168" s="40"/>
      <c r="O168" s="40"/>
      <c r="P168" s="40"/>
    </row>
    <row r="169" spans="1:16" ht="15.75" x14ac:dyDescent="0.25">
      <c r="A169" s="2"/>
      <c r="B169" s="13">
        <v>10</v>
      </c>
      <c r="C169" s="26">
        <v>470.84</v>
      </c>
      <c r="D169" s="37">
        <v>1.63</v>
      </c>
      <c r="E169" s="10">
        <v>10</v>
      </c>
      <c r="F169" s="41">
        <f t="shared" si="97"/>
        <v>4.2475470415916943E-5</v>
      </c>
      <c r="G169" s="46">
        <f t="shared" si="90"/>
        <v>4.2475470415916945E-3</v>
      </c>
      <c r="H169" s="16">
        <f t="shared" si="98"/>
        <v>2.0000000000038654E-2</v>
      </c>
      <c r="N169" s="40"/>
      <c r="O169" s="40"/>
      <c r="P169" s="40"/>
    </row>
    <row r="170" spans="1:16" ht="15.75" x14ac:dyDescent="0.25">
      <c r="A170" s="2"/>
      <c r="B170" s="13">
        <v>15</v>
      </c>
      <c r="C170" s="26">
        <v>470.83</v>
      </c>
      <c r="D170" s="37">
        <v>1.63</v>
      </c>
      <c r="E170" s="10">
        <v>15</v>
      </c>
      <c r="F170" s="41">
        <f t="shared" si="97"/>
        <v>6.3713205623815058E-5</v>
      </c>
      <c r="G170" s="46">
        <f t="shared" si="90"/>
        <v>6.3713205623815057E-3</v>
      </c>
      <c r="H170" s="16">
        <f t="shared" si="98"/>
        <v>3.0000000000029559E-2</v>
      </c>
      <c r="N170" s="40"/>
      <c r="O170" s="40"/>
      <c r="P170" s="40"/>
    </row>
    <row r="171" spans="1:16" ht="15.75" x14ac:dyDescent="0.25">
      <c r="A171" s="2"/>
      <c r="B171" s="13">
        <v>20</v>
      </c>
      <c r="C171" s="26">
        <v>470.82</v>
      </c>
      <c r="D171" s="37">
        <v>1.63</v>
      </c>
      <c r="E171" s="10">
        <v>20</v>
      </c>
      <c r="F171" s="41">
        <f t="shared" si="97"/>
        <v>8.4950940831713173E-5</v>
      </c>
      <c r="G171" s="46">
        <f t="shared" si="90"/>
        <v>8.495094083171317E-3</v>
      </c>
      <c r="H171" s="16">
        <f t="shared" si="98"/>
        <v>4.0000000000020464E-2</v>
      </c>
      <c r="N171" s="40"/>
      <c r="O171" s="40"/>
      <c r="P171" s="40"/>
    </row>
    <row r="172" spans="1:16" ht="15.75" x14ac:dyDescent="0.25">
      <c r="A172" s="2"/>
      <c r="B172" s="13">
        <v>25</v>
      </c>
      <c r="C172" s="26">
        <v>470.81</v>
      </c>
      <c r="D172" s="37">
        <v>1.63</v>
      </c>
      <c r="E172" s="10">
        <v>25</v>
      </c>
      <c r="F172" s="41">
        <f t="shared" si="97"/>
        <v>1.0618867603961128E-4</v>
      </c>
      <c r="G172" s="46">
        <f t="shared" si="90"/>
        <v>1.0618867603961128E-2</v>
      </c>
      <c r="H172" s="16">
        <f t="shared" si="98"/>
        <v>5.0000000000011369E-2</v>
      </c>
      <c r="N172" s="40"/>
      <c r="O172" s="40"/>
      <c r="P172" s="40"/>
    </row>
    <row r="173" spans="1:16" ht="15.75" x14ac:dyDescent="0.25">
      <c r="A173" s="2"/>
      <c r="B173" s="13">
        <v>30</v>
      </c>
      <c r="C173" s="26">
        <v>470.79</v>
      </c>
      <c r="D173" s="37">
        <v>1.63</v>
      </c>
      <c r="E173" s="10">
        <v>30</v>
      </c>
      <c r="F173" s="41">
        <f t="shared" si="97"/>
        <v>1.4866414645540749E-4</v>
      </c>
      <c r="G173" s="46">
        <f t="shared" si="90"/>
        <v>1.4866414645540749E-2</v>
      </c>
      <c r="H173" s="16">
        <f t="shared" si="98"/>
        <v>6.9999999999993179E-2</v>
      </c>
      <c r="N173" s="40"/>
      <c r="O173" s="40"/>
      <c r="P173" s="40"/>
    </row>
    <row r="174" spans="1:16" ht="15.75" x14ac:dyDescent="0.25">
      <c r="A174" s="2"/>
      <c r="B174" s="13">
        <v>35</v>
      </c>
      <c r="C174" s="26">
        <v>470.77</v>
      </c>
      <c r="D174" s="37">
        <v>1.63</v>
      </c>
      <c r="E174" s="10">
        <v>35</v>
      </c>
      <c r="F174" s="41">
        <f t="shared" si="97"/>
        <v>1.9113961687132445E-4</v>
      </c>
      <c r="G174" s="46">
        <f t="shared" si="90"/>
        <v>1.9113961687132443E-2</v>
      </c>
      <c r="H174" s="16">
        <f t="shared" si="98"/>
        <v>9.0000000000031832E-2</v>
      </c>
      <c r="N174" s="40"/>
      <c r="O174" s="40"/>
      <c r="P174" s="40"/>
    </row>
    <row r="175" spans="1:16" ht="15.75" x14ac:dyDescent="0.25">
      <c r="A175" s="2"/>
      <c r="B175" s="13">
        <v>40</v>
      </c>
      <c r="C175" s="26">
        <v>470.75</v>
      </c>
      <c r="D175" s="37">
        <v>1.63</v>
      </c>
      <c r="E175" s="10">
        <v>40</v>
      </c>
      <c r="F175" s="41">
        <f t="shared" si="97"/>
        <v>2.3361508728712068E-4</v>
      </c>
      <c r="G175" s="46">
        <f t="shared" si="90"/>
        <v>2.3361508728712069E-2</v>
      </c>
      <c r="H175" s="16">
        <f t="shared" si="98"/>
        <v>0.11000000000001364</v>
      </c>
      <c r="N175" s="40"/>
      <c r="O175" s="40"/>
      <c r="P175" s="40"/>
    </row>
    <row r="176" spans="1:16" ht="15.75" x14ac:dyDescent="0.25">
      <c r="A176" s="2"/>
      <c r="B176" s="13">
        <v>45</v>
      </c>
      <c r="C176" s="26">
        <v>470.72</v>
      </c>
      <c r="D176" s="37">
        <v>1.63</v>
      </c>
      <c r="E176" s="10">
        <v>45</v>
      </c>
      <c r="F176" s="41">
        <f t="shared" si="97"/>
        <v>2.9732829291081498E-4</v>
      </c>
      <c r="G176" s="46">
        <f t="shared" si="90"/>
        <v>2.9732829291081498E-2</v>
      </c>
      <c r="H176" s="16">
        <f t="shared" si="98"/>
        <v>0.13999999999998636</v>
      </c>
      <c r="N176" s="40"/>
      <c r="O176" s="40"/>
      <c r="P176" s="40"/>
    </row>
    <row r="177" spans="1:16" ht="16.5" thickBot="1" x14ac:dyDescent="0.3">
      <c r="A177" s="2"/>
      <c r="B177" s="13">
        <v>50</v>
      </c>
      <c r="C177" s="26">
        <v>470.69</v>
      </c>
      <c r="D177" s="37">
        <v>1.63</v>
      </c>
      <c r="E177" s="10">
        <v>50</v>
      </c>
      <c r="F177" s="41">
        <f t="shared" si="97"/>
        <v>3.6104149853463007E-4</v>
      </c>
      <c r="G177" s="46">
        <f t="shared" si="90"/>
        <v>3.6104149853463004E-2</v>
      </c>
      <c r="H177" s="16">
        <f t="shared" si="98"/>
        <v>0.17000000000001592</v>
      </c>
      <c r="N177" s="40"/>
      <c r="O177" s="40"/>
      <c r="P177" s="40"/>
    </row>
    <row r="178" spans="1:16" ht="15.75" x14ac:dyDescent="0.25">
      <c r="A178" s="1" t="s">
        <v>19</v>
      </c>
      <c r="B178" s="12">
        <v>0</v>
      </c>
      <c r="C178" s="25">
        <v>471.01</v>
      </c>
      <c r="D178" s="37">
        <v>1.63</v>
      </c>
      <c r="E178" s="38">
        <v>0</v>
      </c>
      <c r="F178" s="41">
        <f>+($C$178-C178)/$C$178</f>
        <v>0</v>
      </c>
      <c r="G178" s="46">
        <f t="shared" si="90"/>
        <v>0</v>
      </c>
      <c r="H178" s="16">
        <f>+$C$178-C178</f>
        <v>0</v>
      </c>
      <c r="N178" s="40"/>
      <c r="O178" s="40"/>
      <c r="P178" s="40"/>
    </row>
    <row r="179" spans="1:16" ht="15.75" x14ac:dyDescent="0.25">
      <c r="A179" s="2"/>
      <c r="B179" s="13">
        <v>5</v>
      </c>
      <c r="C179" s="26">
        <v>471</v>
      </c>
      <c r="D179" s="37">
        <v>1.63</v>
      </c>
      <c r="E179" s="10">
        <v>5</v>
      </c>
      <c r="F179" s="41">
        <f t="shared" ref="F179:F188" si="99">+($C$178-C179)/$C$178</f>
        <v>2.1230971741557302E-5</v>
      </c>
      <c r="G179" s="46">
        <f t="shared" si="90"/>
        <v>2.1230971741557302E-3</v>
      </c>
      <c r="H179" s="16">
        <f t="shared" ref="H179:H188" si="100">+$C$178-C179</f>
        <v>9.9999999999909051E-3</v>
      </c>
      <c r="N179" s="40"/>
      <c r="O179" s="40"/>
      <c r="P179" s="40"/>
    </row>
    <row r="180" spans="1:16" ht="15.75" x14ac:dyDescent="0.25">
      <c r="A180" s="2"/>
      <c r="B180" s="13">
        <v>10</v>
      </c>
      <c r="C180" s="27">
        <v>470.99</v>
      </c>
      <c r="D180" s="37">
        <v>1.63</v>
      </c>
      <c r="E180" s="10">
        <v>10</v>
      </c>
      <c r="F180" s="41">
        <f t="shared" si="99"/>
        <v>4.2461943483114605E-5</v>
      </c>
      <c r="G180" s="46">
        <f t="shared" si="90"/>
        <v>4.2461943483114604E-3</v>
      </c>
      <c r="H180" s="16">
        <f t="shared" si="100"/>
        <v>1.999999999998181E-2</v>
      </c>
      <c r="N180" s="40"/>
      <c r="O180" s="40"/>
      <c r="P180" s="40"/>
    </row>
    <row r="181" spans="1:16" ht="15.75" x14ac:dyDescent="0.25">
      <c r="A181" s="2"/>
      <c r="B181" s="13">
        <v>15</v>
      </c>
      <c r="C181" s="27">
        <v>470.98</v>
      </c>
      <c r="D181" s="37">
        <v>1.63</v>
      </c>
      <c r="E181" s="10">
        <v>15</v>
      </c>
      <c r="F181" s="41">
        <f t="shared" si="99"/>
        <v>6.3692915224671914E-5</v>
      </c>
      <c r="G181" s="46">
        <f t="shared" si="90"/>
        <v>6.3692915224671911E-3</v>
      </c>
      <c r="H181" s="16">
        <f t="shared" si="100"/>
        <v>2.9999999999972715E-2</v>
      </c>
      <c r="N181" s="40"/>
      <c r="O181" s="40"/>
      <c r="P181" s="40"/>
    </row>
    <row r="182" spans="1:16" ht="15.75" x14ac:dyDescent="0.25">
      <c r="A182" s="2"/>
      <c r="B182" s="13">
        <v>20</v>
      </c>
      <c r="C182" s="27">
        <v>470.96</v>
      </c>
      <c r="D182" s="37">
        <v>1.63</v>
      </c>
      <c r="E182" s="10">
        <v>20</v>
      </c>
      <c r="F182" s="41">
        <f t="shared" si="99"/>
        <v>1.061548587079072E-4</v>
      </c>
      <c r="G182" s="46">
        <f t="shared" si="90"/>
        <v>1.061548587079072E-2</v>
      </c>
      <c r="H182" s="16">
        <f t="shared" si="100"/>
        <v>5.0000000000011369E-2</v>
      </c>
      <c r="N182" s="40"/>
      <c r="O182" s="40"/>
      <c r="P182" s="40"/>
    </row>
    <row r="183" spans="1:16" ht="15.75" x14ac:dyDescent="0.25">
      <c r="A183" s="2"/>
      <c r="B183" s="13">
        <v>25</v>
      </c>
      <c r="C183" s="27">
        <v>470.94</v>
      </c>
      <c r="D183" s="37">
        <v>1.63</v>
      </c>
      <c r="E183" s="10">
        <v>25</v>
      </c>
      <c r="F183" s="41">
        <f t="shared" si="99"/>
        <v>1.4861680219102179E-4</v>
      </c>
      <c r="G183" s="46">
        <f t="shared" si="90"/>
        <v>1.4861680219102179E-2</v>
      </c>
      <c r="H183" s="16">
        <f t="shared" si="100"/>
        <v>6.9999999999993179E-2</v>
      </c>
      <c r="N183" s="40"/>
      <c r="O183" s="40"/>
      <c r="P183" s="40"/>
    </row>
    <row r="184" spans="1:16" ht="15.75" x14ac:dyDescent="0.25">
      <c r="A184" s="2"/>
      <c r="B184" s="13">
        <v>30</v>
      </c>
      <c r="C184" s="27">
        <v>470.92</v>
      </c>
      <c r="D184" s="37">
        <v>1.63</v>
      </c>
      <c r="E184" s="10">
        <v>30</v>
      </c>
      <c r="F184" s="41">
        <f t="shared" si="99"/>
        <v>1.9107874567413641E-4</v>
      </c>
      <c r="G184" s="46">
        <f t="shared" si="90"/>
        <v>1.9107874567413641E-2</v>
      </c>
      <c r="H184" s="16">
        <f t="shared" si="100"/>
        <v>8.9999999999974989E-2</v>
      </c>
      <c r="N184" s="40"/>
      <c r="O184" s="40"/>
      <c r="P184" s="40"/>
    </row>
    <row r="185" spans="1:16" ht="15.75" x14ac:dyDescent="0.25">
      <c r="A185" s="2"/>
      <c r="B185" s="13">
        <v>35</v>
      </c>
      <c r="C185" s="27">
        <v>470.9</v>
      </c>
      <c r="D185" s="37">
        <v>1.63</v>
      </c>
      <c r="E185" s="10">
        <v>35</v>
      </c>
      <c r="F185" s="41">
        <f t="shared" si="99"/>
        <v>2.335406891573717E-4</v>
      </c>
      <c r="G185" s="46">
        <f t="shared" si="90"/>
        <v>2.3354068915737169E-2</v>
      </c>
      <c r="H185" s="16">
        <f t="shared" si="100"/>
        <v>0.11000000000001364</v>
      </c>
      <c r="N185" s="40"/>
      <c r="O185" s="40"/>
      <c r="P185" s="40"/>
    </row>
    <row r="186" spans="1:16" ht="15.75" x14ac:dyDescent="0.25">
      <c r="A186" s="2"/>
      <c r="B186" s="13">
        <v>40</v>
      </c>
      <c r="C186" s="27">
        <v>470.88</v>
      </c>
      <c r="D186" s="37">
        <v>1.63</v>
      </c>
      <c r="E186" s="10">
        <v>40</v>
      </c>
      <c r="F186" s="41">
        <f t="shared" si="99"/>
        <v>2.7600263264048629E-4</v>
      </c>
      <c r="G186" s="46">
        <f t="shared" si="90"/>
        <v>2.760026326404863E-2</v>
      </c>
      <c r="H186" s="16">
        <f t="shared" si="100"/>
        <v>0.12999999999999545</v>
      </c>
      <c r="N186" s="40"/>
      <c r="O186" s="40"/>
      <c r="P186" s="40"/>
    </row>
    <row r="187" spans="1:16" ht="15.75" x14ac:dyDescent="0.25">
      <c r="A187" s="2"/>
      <c r="B187" s="13">
        <v>45</v>
      </c>
      <c r="C187" s="27">
        <v>470.85</v>
      </c>
      <c r="D187" s="37">
        <v>1.63</v>
      </c>
      <c r="E187" s="10">
        <v>45</v>
      </c>
      <c r="F187" s="41">
        <f t="shared" si="99"/>
        <v>3.3969554786515824E-4</v>
      </c>
      <c r="G187" s="46">
        <f t="shared" si="90"/>
        <v>3.3969554786515824E-2</v>
      </c>
      <c r="H187" s="16">
        <f t="shared" si="100"/>
        <v>0.15999999999996817</v>
      </c>
      <c r="N187" s="40"/>
      <c r="O187" s="40"/>
      <c r="P187" s="40"/>
    </row>
    <row r="188" spans="1:16" ht="16.5" thickBot="1" x14ac:dyDescent="0.3">
      <c r="A188" s="2"/>
      <c r="B188" s="13">
        <v>50</v>
      </c>
      <c r="C188" s="27">
        <v>470.82</v>
      </c>
      <c r="D188" s="37">
        <v>1.63</v>
      </c>
      <c r="E188" s="10">
        <v>50</v>
      </c>
      <c r="F188" s="41">
        <f t="shared" si="99"/>
        <v>4.0338846308995079E-4</v>
      </c>
      <c r="G188" s="46">
        <f t="shared" si="90"/>
        <v>4.0338846308995077E-2</v>
      </c>
      <c r="H188" s="16">
        <f t="shared" si="100"/>
        <v>0.18999999999999773</v>
      </c>
      <c r="N188" s="40"/>
      <c r="O188" s="40"/>
      <c r="P188" s="40"/>
    </row>
    <row r="189" spans="1:16" ht="15.75" x14ac:dyDescent="0.25">
      <c r="A189" s="3" t="s">
        <v>20</v>
      </c>
      <c r="B189" s="12">
        <v>0</v>
      </c>
      <c r="C189" s="28">
        <v>471.61</v>
      </c>
      <c r="D189" s="37">
        <v>1.63</v>
      </c>
      <c r="E189" s="38">
        <v>0</v>
      </c>
      <c r="F189" s="41">
        <f>+($C$189-C189)/$C$189</f>
        <v>0</v>
      </c>
      <c r="G189" s="46">
        <f t="shared" si="90"/>
        <v>0</v>
      </c>
      <c r="H189" s="16">
        <f>+$C$189-C189</f>
        <v>0</v>
      </c>
      <c r="N189" s="40"/>
      <c r="O189" s="40"/>
      <c r="P189" s="40"/>
    </row>
    <row r="190" spans="1:16" ht="15.75" x14ac:dyDescent="0.25">
      <c r="A190" s="4"/>
      <c r="B190" s="13">
        <v>5</v>
      </c>
      <c r="C190" s="27">
        <v>471.6</v>
      </c>
      <c r="D190" s="37">
        <v>1.63</v>
      </c>
      <c r="E190" s="10">
        <v>5</v>
      </c>
      <c r="F190" s="41">
        <f t="shared" ref="F190:F199" si="101">+($C$189-C190)/$C$189</f>
        <v>2.1203960899876815E-5</v>
      </c>
      <c r="G190" s="46">
        <f t="shared" si="90"/>
        <v>2.1203960899876815E-3</v>
      </c>
      <c r="H190" s="16">
        <f t="shared" ref="H190:H199" si="102">+$C$189-C190</f>
        <v>9.9999999999909051E-3</v>
      </c>
      <c r="N190" s="40"/>
      <c r="O190" s="40"/>
      <c r="P190" s="40"/>
    </row>
    <row r="191" spans="1:16" ht="15.75" x14ac:dyDescent="0.25">
      <c r="A191" s="4"/>
      <c r="B191" s="13">
        <v>10</v>
      </c>
      <c r="C191" s="27">
        <v>471.59</v>
      </c>
      <c r="D191" s="37">
        <v>1.63</v>
      </c>
      <c r="E191" s="10">
        <v>10</v>
      </c>
      <c r="F191" s="41">
        <f t="shared" si="101"/>
        <v>4.2407921799874159E-5</v>
      </c>
      <c r="G191" s="46">
        <f t="shared" si="90"/>
        <v>4.2407921799874158E-3</v>
      </c>
      <c r="H191" s="16">
        <f t="shared" si="102"/>
        <v>2.0000000000038654E-2</v>
      </c>
      <c r="N191" s="40"/>
      <c r="O191" s="40"/>
      <c r="P191" s="40"/>
    </row>
    <row r="192" spans="1:16" ht="15.75" x14ac:dyDescent="0.25">
      <c r="A192" s="4"/>
      <c r="B192" s="13">
        <v>15</v>
      </c>
      <c r="C192" s="27">
        <v>471.57</v>
      </c>
      <c r="D192" s="37">
        <v>1.63</v>
      </c>
      <c r="E192" s="10">
        <v>15</v>
      </c>
      <c r="F192" s="41">
        <f t="shared" si="101"/>
        <v>8.4815843599627796E-5</v>
      </c>
      <c r="G192" s="46">
        <f t="shared" si="90"/>
        <v>8.4815843599627804E-3</v>
      </c>
      <c r="H192" s="16">
        <f t="shared" si="102"/>
        <v>4.0000000000020464E-2</v>
      </c>
      <c r="N192" s="40"/>
      <c r="O192" s="40"/>
      <c r="P192" s="40"/>
    </row>
    <row r="193" spans="1:16" ht="15.75" x14ac:dyDescent="0.25">
      <c r="A193" s="4"/>
      <c r="B193" s="13">
        <v>20</v>
      </c>
      <c r="C193" s="27">
        <v>471.55</v>
      </c>
      <c r="D193" s="37">
        <v>1.63</v>
      </c>
      <c r="E193" s="10">
        <v>20</v>
      </c>
      <c r="F193" s="41">
        <f t="shared" si="101"/>
        <v>1.2722376539938142E-4</v>
      </c>
      <c r="G193" s="46">
        <f t="shared" si="90"/>
        <v>1.2722376539938142E-2</v>
      </c>
      <c r="H193" s="16">
        <f t="shared" si="102"/>
        <v>6.0000000000002274E-2</v>
      </c>
      <c r="N193" s="40"/>
      <c r="O193" s="40"/>
      <c r="P193" s="40"/>
    </row>
    <row r="194" spans="1:16" ht="15.75" x14ac:dyDescent="0.25">
      <c r="A194" s="4"/>
      <c r="B194" s="13">
        <v>25</v>
      </c>
      <c r="C194" s="27">
        <v>471.53</v>
      </c>
      <c r="D194" s="37">
        <v>1.63</v>
      </c>
      <c r="E194" s="10">
        <v>25</v>
      </c>
      <c r="F194" s="41">
        <f t="shared" si="101"/>
        <v>1.6963168719925559E-4</v>
      </c>
      <c r="G194" s="46">
        <f t="shared" si="90"/>
        <v>1.6963168719925561E-2</v>
      </c>
      <c r="H194" s="16">
        <f t="shared" si="102"/>
        <v>8.0000000000040927E-2</v>
      </c>
      <c r="N194" s="40"/>
      <c r="O194" s="40"/>
      <c r="P194" s="40"/>
    </row>
    <row r="195" spans="1:16" ht="15.75" x14ac:dyDescent="0.25">
      <c r="A195" s="4"/>
      <c r="B195" s="13">
        <v>30</v>
      </c>
      <c r="C195" s="27">
        <v>471.51</v>
      </c>
      <c r="D195" s="37">
        <v>1.63</v>
      </c>
      <c r="E195" s="10">
        <v>30</v>
      </c>
      <c r="F195" s="41">
        <f t="shared" si="101"/>
        <v>2.120396089990092E-4</v>
      </c>
      <c r="G195" s="46">
        <f t="shared" si="90"/>
        <v>2.1203960899900919E-2</v>
      </c>
      <c r="H195" s="16">
        <f t="shared" si="102"/>
        <v>0.10000000000002274</v>
      </c>
      <c r="N195" s="40"/>
      <c r="O195" s="40"/>
      <c r="P195" s="40"/>
    </row>
    <row r="196" spans="1:16" ht="15.75" x14ac:dyDescent="0.25">
      <c r="A196" s="4"/>
      <c r="B196" s="13">
        <v>35</v>
      </c>
      <c r="C196" s="27">
        <v>471.49</v>
      </c>
      <c r="D196" s="37">
        <v>1.63</v>
      </c>
      <c r="E196" s="10">
        <v>35</v>
      </c>
      <c r="F196" s="41">
        <f t="shared" si="101"/>
        <v>2.5444753079876284E-4</v>
      </c>
      <c r="G196" s="46">
        <f t="shared" ref="G196:G259" si="103">+F196*100</f>
        <v>2.5444753079876283E-2</v>
      </c>
      <c r="H196" s="16">
        <f t="shared" si="102"/>
        <v>0.12000000000000455</v>
      </c>
      <c r="N196" s="40"/>
      <c r="O196" s="40"/>
      <c r="P196" s="40"/>
    </row>
    <row r="197" spans="1:16" ht="15.75" x14ac:dyDescent="0.25">
      <c r="A197" s="4"/>
      <c r="B197" s="13">
        <v>40</v>
      </c>
      <c r="C197" s="27">
        <v>471.47</v>
      </c>
      <c r="D197" s="37">
        <v>1.63</v>
      </c>
      <c r="E197" s="10">
        <v>40</v>
      </c>
      <c r="F197" s="41">
        <f t="shared" si="101"/>
        <v>2.9685545259851645E-4</v>
      </c>
      <c r="G197" s="46">
        <f t="shared" si="103"/>
        <v>2.9685545259851644E-2</v>
      </c>
      <c r="H197" s="16">
        <f t="shared" si="102"/>
        <v>0.13999999999998636</v>
      </c>
      <c r="N197" s="40"/>
      <c r="O197" s="40"/>
      <c r="P197" s="40"/>
    </row>
    <row r="198" spans="1:16" ht="15.75" x14ac:dyDescent="0.25">
      <c r="A198" s="4"/>
      <c r="B198" s="13">
        <v>45</v>
      </c>
      <c r="C198" s="27">
        <v>471.44</v>
      </c>
      <c r="D198" s="37">
        <v>1.63</v>
      </c>
      <c r="E198" s="10">
        <v>45</v>
      </c>
      <c r="F198" s="41">
        <f t="shared" si="101"/>
        <v>3.6046733529826745E-4</v>
      </c>
      <c r="G198" s="46">
        <f t="shared" si="103"/>
        <v>3.6046733529826742E-2</v>
      </c>
      <c r="H198" s="16">
        <f t="shared" si="102"/>
        <v>0.17000000000001592</v>
      </c>
      <c r="N198" s="40"/>
      <c r="O198" s="40"/>
      <c r="P198" s="40"/>
    </row>
    <row r="199" spans="1:16" ht="16.5" thickBot="1" x14ac:dyDescent="0.3">
      <c r="A199" s="6"/>
      <c r="B199" s="14">
        <v>50</v>
      </c>
      <c r="C199" s="29">
        <v>471.41</v>
      </c>
      <c r="D199" s="37">
        <v>1.63</v>
      </c>
      <c r="E199" s="10">
        <v>50</v>
      </c>
      <c r="F199" s="41">
        <f t="shared" si="101"/>
        <v>4.2407921799789789E-4</v>
      </c>
      <c r="G199" s="46">
        <f t="shared" si="103"/>
        <v>4.2407921799789791E-2</v>
      </c>
      <c r="H199" s="16">
        <f t="shared" si="102"/>
        <v>0.19999999999998863</v>
      </c>
      <c r="N199" s="40"/>
      <c r="O199" s="40"/>
      <c r="P199" s="40"/>
    </row>
    <row r="200" spans="1:16" ht="15.75" x14ac:dyDescent="0.25">
      <c r="A200" s="66" t="s">
        <v>21</v>
      </c>
      <c r="B200" s="12">
        <v>0</v>
      </c>
      <c r="C200" s="30">
        <v>520.78</v>
      </c>
      <c r="D200" s="37">
        <v>1.63</v>
      </c>
      <c r="E200" s="38">
        <v>0</v>
      </c>
      <c r="F200" s="41">
        <f>+($C$200-C200)/$C$200</f>
        <v>0</v>
      </c>
      <c r="G200" s="46">
        <f t="shared" si="103"/>
        <v>0</v>
      </c>
      <c r="H200" s="16">
        <f>+$C$200-C200</f>
        <v>0</v>
      </c>
      <c r="N200" s="40"/>
      <c r="O200" s="40"/>
      <c r="P200" s="40"/>
    </row>
    <row r="201" spans="1:16" ht="15.75" x14ac:dyDescent="0.25">
      <c r="A201" s="67"/>
      <c r="B201" s="13">
        <v>5</v>
      </c>
      <c r="C201" s="31">
        <v>520.77</v>
      </c>
      <c r="D201" s="37">
        <v>1.63</v>
      </c>
      <c r="E201" s="10">
        <v>5</v>
      </c>
      <c r="F201" s="41">
        <f t="shared" ref="F201:F210" si="104">+($C$200-C201)/$C$200</f>
        <v>1.9201966281329746E-5</v>
      </c>
      <c r="G201" s="46">
        <f t="shared" si="103"/>
        <v>1.9201966281329746E-3</v>
      </c>
      <c r="H201" s="16">
        <f t="shared" ref="H201:H210" si="105">+$C$200-C201</f>
        <v>9.9999999999909051E-3</v>
      </c>
      <c r="N201" s="40"/>
      <c r="O201" s="40"/>
      <c r="P201" s="40"/>
    </row>
    <row r="202" spans="1:16" ht="15.75" x14ac:dyDescent="0.25">
      <c r="A202" s="67"/>
      <c r="B202" s="13">
        <v>10</v>
      </c>
      <c r="C202" s="31">
        <v>520.75</v>
      </c>
      <c r="D202" s="37">
        <v>1.63</v>
      </c>
      <c r="E202" s="10">
        <v>10</v>
      </c>
      <c r="F202" s="41">
        <f t="shared" si="104"/>
        <v>5.7605898843989237E-5</v>
      </c>
      <c r="G202" s="46">
        <f t="shared" si="103"/>
        <v>5.7605898843989239E-3</v>
      </c>
      <c r="H202" s="16">
        <f t="shared" si="105"/>
        <v>2.9999999999972715E-2</v>
      </c>
      <c r="N202" s="40"/>
      <c r="O202" s="40"/>
      <c r="P202" s="40"/>
    </row>
    <row r="203" spans="1:16" ht="15.75" x14ac:dyDescent="0.25">
      <c r="A203" s="67"/>
      <c r="B203" s="13">
        <v>15</v>
      </c>
      <c r="C203" s="31">
        <v>520.73</v>
      </c>
      <c r="D203" s="37">
        <v>1.63</v>
      </c>
      <c r="E203" s="10">
        <v>15</v>
      </c>
      <c r="F203" s="41">
        <f t="shared" si="104"/>
        <v>9.6009831406648736E-5</v>
      </c>
      <c r="G203" s="46">
        <f t="shared" si="103"/>
        <v>9.6009831406648743E-3</v>
      </c>
      <c r="H203" s="16">
        <f t="shared" si="105"/>
        <v>4.9999999999954525E-2</v>
      </c>
      <c r="N203" s="40"/>
      <c r="O203" s="40"/>
      <c r="P203" s="40"/>
    </row>
    <row r="204" spans="1:16" ht="15.75" x14ac:dyDescent="0.25">
      <c r="A204" s="67"/>
      <c r="B204" s="13">
        <v>20</v>
      </c>
      <c r="C204" s="31">
        <v>520.72</v>
      </c>
      <c r="D204" s="37">
        <v>1.63</v>
      </c>
      <c r="E204" s="10">
        <v>20</v>
      </c>
      <c r="F204" s="41">
        <f t="shared" si="104"/>
        <v>1.1521179768797847E-4</v>
      </c>
      <c r="G204" s="46">
        <f t="shared" si="103"/>
        <v>1.1521179768797848E-2</v>
      </c>
      <c r="H204" s="16">
        <f t="shared" si="105"/>
        <v>5.999999999994543E-2</v>
      </c>
      <c r="N204" s="40"/>
      <c r="O204" s="40"/>
      <c r="P204" s="40"/>
    </row>
    <row r="205" spans="1:16" ht="15.75" x14ac:dyDescent="0.25">
      <c r="A205" s="67"/>
      <c r="B205" s="13">
        <v>25</v>
      </c>
      <c r="C205" s="31">
        <v>520.71</v>
      </c>
      <c r="D205" s="37">
        <v>1.63</v>
      </c>
      <c r="E205" s="10">
        <v>25</v>
      </c>
      <c r="F205" s="41">
        <f t="shared" si="104"/>
        <v>1.3441376396930823E-4</v>
      </c>
      <c r="G205" s="46">
        <f t="shared" si="103"/>
        <v>1.3441376396930823E-2</v>
      </c>
      <c r="H205" s="16">
        <f t="shared" si="105"/>
        <v>6.9999999999936335E-2</v>
      </c>
      <c r="N205" s="40"/>
      <c r="O205" s="40"/>
      <c r="P205" s="40"/>
    </row>
    <row r="206" spans="1:16" ht="15.75" x14ac:dyDescent="0.25">
      <c r="A206" s="67"/>
      <c r="B206" s="13">
        <v>30</v>
      </c>
      <c r="C206" s="31">
        <v>520.69000000000005</v>
      </c>
      <c r="D206" s="37">
        <v>1.63</v>
      </c>
      <c r="E206" s="10">
        <v>30</v>
      </c>
      <c r="F206" s="41">
        <f t="shared" si="104"/>
        <v>1.7281769653196773E-4</v>
      </c>
      <c r="G206" s="46">
        <f t="shared" si="103"/>
        <v>1.7281769653196773E-2</v>
      </c>
      <c r="H206" s="16">
        <f t="shared" si="105"/>
        <v>8.9999999999918145E-2</v>
      </c>
      <c r="N206" s="40"/>
      <c r="O206" s="40"/>
      <c r="P206" s="40"/>
    </row>
    <row r="207" spans="1:16" ht="15.75" x14ac:dyDescent="0.25">
      <c r="A207" s="67"/>
      <c r="B207" s="13">
        <v>35</v>
      </c>
      <c r="C207" s="31">
        <v>520.66999999999996</v>
      </c>
      <c r="D207" s="37">
        <v>1.63</v>
      </c>
      <c r="E207" s="10">
        <v>35</v>
      </c>
      <c r="F207" s="41">
        <f t="shared" si="104"/>
        <v>2.1122162909484551E-4</v>
      </c>
      <c r="G207" s="46">
        <f t="shared" si="103"/>
        <v>2.112216290948455E-2</v>
      </c>
      <c r="H207" s="16">
        <f t="shared" si="105"/>
        <v>0.11000000000001364</v>
      </c>
      <c r="N207" s="40"/>
      <c r="O207" s="40"/>
      <c r="P207" s="40"/>
    </row>
    <row r="208" spans="1:16" ht="15.75" x14ac:dyDescent="0.25">
      <c r="A208" s="67"/>
      <c r="B208" s="13">
        <v>40</v>
      </c>
      <c r="C208" s="31">
        <v>520.65</v>
      </c>
      <c r="D208" s="37">
        <v>1.63</v>
      </c>
      <c r="E208" s="10">
        <v>40</v>
      </c>
      <c r="F208" s="41">
        <f t="shared" si="104"/>
        <v>2.4962556165750502E-4</v>
      </c>
      <c r="G208" s="46">
        <f t="shared" si="103"/>
        <v>2.49625561657505E-2</v>
      </c>
      <c r="H208" s="16">
        <f t="shared" si="105"/>
        <v>0.12999999999999545</v>
      </c>
      <c r="N208" s="40"/>
      <c r="O208" s="40"/>
      <c r="P208" s="40"/>
    </row>
    <row r="209" spans="1:16" ht="15.75" x14ac:dyDescent="0.25">
      <c r="A209" s="67"/>
      <c r="B209" s="13">
        <v>45</v>
      </c>
      <c r="C209" s="31">
        <v>520.62</v>
      </c>
      <c r="D209" s="37">
        <v>1.63</v>
      </c>
      <c r="E209" s="10">
        <v>45</v>
      </c>
      <c r="F209" s="41">
        <f t="shared" si="104"/>
        <v>3.0723146050149424E-4</v>
      </c>
      <c r="G209" s="46">
        <f t="shared" si="103"/>
        <v>3.0723146050149423E-2</v>
      </c>
      <c r="H209" s="16">
        <f t="shared" si="105"/>
        <v>0.15999999999996817</v>
      </c>
      <c r="N209" s="40"/>
      <c r="O209" s="40"/>
      <c r="P209" s="40"/>
    </row>
    <row r="210" spans="1:16" ht="16.5" thickBot="1" x14ac:dyDescent="0.3">
      <c r="A210" s="67"/>
      <c r="B210" s="13">
        <v>50</v>
      </c>
      <c r="C210" s="31">
        <v>520.59</v>
      </c>
      <c r="D210" s="37">
        <v>1.63</v>
      </c>
      <c r="E210" s="10">
        <v>50</v>
      </c>
      <c r="F210" s="41">
        <f t="shared" si="104"/>
        <v>3.6483735934548351E-4</v>
      </c>
      <c r="G210" s="46">
        <f t="shared" si="103"/>
        <v>3.6483735934548352E-2</v>
      </c>
      <c r="H210" s="16">
        <f t="shared" si="105"/>
        <v>0.18999999999994088</v>
      </c>
      <c r="N210" s="40"/>
      <c r="O210" s="40"/>
      <c r="P210" s="40"/>
    </row>
    <row r="211" spans="1:16" ht="15.75" x14ac:dyDescent="0.25">
      <c r="A211" s="66" t="s">
        <v>22</v>
      </c>
      <c r="B211" s="12">
        <v>0</v>
      </c>
      <c r="C211" s="30">
        <v>526.16</v>
      </c>
      <c r="D211" s="37">
        <v>1.63</v>
      </c>
      <c r="E211" s="38">
        <v>0</v>
      </c>
      <c r="F211" s="41">
        <f>+($C$211-C211)/$C$211</f>
        <v>0</v>
      </c>
      <c r="G211" s="46">
        <f t="shared" si="103"/>
        <v>0</v>
      </c>
      <c r="H211" s="16">
        <f>+$C$211-C211</f>
        <v>0</v>
      </c>
      <c r="N211" s="40"/>
      <c r="O211" s="40"/>
      <c r="P211" s="40"/>
    </row>
    <row r="212" spans="1:16" ht="15.75" x14ac:dyDescent="0.25">
      <c r="A212" s="67"/>
      <c r="B212" s="13">
        <v>5</v>
      </c>
      <c r="C212" s="31">
        <v>526.15</v>
      </c>
      <c r="D212" s="37">
        <v>1.63</v>
      </c>
      <c r="E212" s="10">
        <v>5</v>
      </c>
      <c r="F212" s="41">
        <f t="shared" ref="F212:F221" si="106">+($C$211-C212)/$C$211</f>
        <v>1.9005625665179613E-5</v>
      </c>
      <c r="G212" s="46">
        <f t="shared" si="103"/>
        <v>1.9005625665179614E-3</v>
      </c>
      <c r="H212" s="16">
        <f t="shared" ref="H212:H221" si="107">+$C$211-C212</f>
        <v>9.9999999999909051E-3</v>
      </c>
      <c r="N212" s="40"/>
      <c r="O212" s="40"/>
      <c r="P212" s="40"/>
    </row>
    <row r="213" spans="1:16" ht="15.75" x14ac:dyDescent="0.25">
      <c r="A213" s="67"/>
      <c r="B213" s="13">
        <v>10</v>
      </c>
      <c r="C213" s="31">
        <v>526.14</v>
      </c>
      <c r="D213" s="37">
        <v>1.63</v>
      </c>
      <c r="E213" s="10">
        <v>10</v>
      </c>
      <c r="F213" s="41">
        <f t="shared" si="106"/>
        <v>3.8011251330359227E-5</v>
      </c>
      <c r="G213" s="46">
        <f t="shared" si="103"/>
        <v>3.8011251330359228E-3</v>
      </c>
      <c r="H213" s="16">
        <f t="shared" si="107"/>
        <v>1.999999999998181E-2</v>
      </c>
      <c r="N213" s="40"/>
      <c r="O213" s="40"/>
      <c r="P213" s="40"/>
    </row>
    <row r="214" spans="1:16" ht="15.75" x14ac:dyDescent="0.25">
      <c r="A214" s="67"/>
      <c r="B214" s="13">
        <v>15</v>
      </c>
      <c r="C214" s="31">
        <v>526.13</v>
      </c>
      <c r="D214" s="37">
        <v>1.63</v>
      </c>
      <c r="E214" s="10">
        <v>15</v>
      </c>
      <c r="F214" s="41">
        <f t="shared" si="106"/>
        <v>5.7016876995538843E-5</v>
      </c>
      <c r="G214" s="46">
        <f t="shared" si="103"/>
        <v>5.701687699553884E-3</v>
      </c>
      <c r="H214" s="16">
        <f t="shared" si="107"/>
        <v>2.9999999999972715E-2</v>
      </c>
      <c r="N214" s="40"/>
      <c r="O214" s="40"/>
      <c r="P214" s="40"/>
    </row>
    <row r="215" spans="1:16" ht="15.75" x14ac:dyDescent="0.25">
      <c r="A215" s="67"/>
      <c r="B215" s="13">
        <v>20</v>
      </c>
      <c r="C215" s="31">
        <v>526.12</v>
      </c>
      <c r="D215" s="37">
        <v>1.63</v>
      </c>
      <c r="E215" s="10">
        <v>20</v>
      </c>
      <c r="F215" s="41">
        <f t="shared" si="106"/>
        <v>7.6022502660718453E-5</v>
      </c>
      <c r="G215" s="46">
        <f t="shared" si="103"/>
        <v>7.6022502660718456E-3</v>
      </c>
      <c r="H215" s="16">
        <f t="shared" si="107"/>
        <v>3.999999999996362E-2</v>
      </c>
      <c r="N215" s="40"/>
      <c r="O215" s="40"/>
      <c r="P215" s="40"/>
    </row>
    <row r="216" spans="1:16" ht="15.75" x14ac:dyDescent="0.25">
      <c r="A216" s="67"/>
      <c r="B216" s="13">
        <v>25</v>
      </c>
      <c r="C216" s="31">
        <v>526.1</v>
      </c>
      <c r="D216" s="37">
        <v>1.63</v>
      </c>
      <c r="E216" s="10">
        <v>25</v>
      </c>
      <c r="F216" s="41">
        <f t="shared" si="106"/>
        <v>1.1403375399107769E-4</v>
      </c>
      <c r="G216" s="46">
        <f t="shared" si="103"/>
        <v>1.1403375399107768E-2</v>
      </c>
      <c r="H216" s="16">
        <f t="shared" si="107"/>
        <v>5.999999999994543E-2</v>
      </c>
      <c r="N216" s="40"/>
      <c r="O216" s="40"/>
      <c r="P216" s="40"/>
    </row>
    <row r="217" spans="1:16" ht="15.75" x14ac:dyDescent="0.25">
      <c r="A217" s="67"/>
      <c r="B217" s="13">
        <v>30</v>
      </c>
      <c r="C217" s="31">
        <v>526.08000000000004</v>
      </c>
      <c r="D217" s="37">
        <v>1.63</v>
      </c>
      <c r="E217" s="10">
        <v>30</v>
      </c>
      <c r="F217" s="41">
        <f t="shared" si="106"/>
        <v>1.5204500532143691E-4</v>
      </c>
      <c r="G217" s="46">
        <f t="shared" si="103"/>
        <v>1.5204500532143691E-2</v>
      </c>
      <c r="H217" s="16">
        <f t="shared" si="107"/>
        <v>7.999999999992724E-2</v>
      </c>
      <c r="N217" s="40"/>
      <c r="O217" s="40"/>
      <c r="P217" s="40"/>
    </row>
    <row r="218" spans="1:16" ht="15.75" x14ac:dyDescent="0.25">
      <c r="A218" s="67"/>
      <c r="B218" s="13">
        <v>35</v>
      </c>
      <c r="C218" s="31">
        <v>526.04999999999995</v>
      </c>
      <c r="D218" s="37">
        <v>1.63</v>
      </c>
      <c r="E218" s="10">
        <v>35</v>
      </c>
      <c r="F218" s="41">
        <f t="shared" si="106"/>
        <v>2.0906188231719182E-4</v>
      </c>
      <c r="G218" s="46">
        <f t="shared" si="103"/>
        <v>2.0906188231719181E-2</v>
      </c>
      <c r="H218" s="16">
        <f t="shared" si="107"/>
        <v>0.11000000000001364</v>
      </c>
      <c r="N218" s="40"/>
      <c r="O218" s="40"/>
      <c r="P218" s="40"/>
    </row>
    <row r="219" spans="1:16" ht="15.75" x14ac:dyDescent="0.25">
      <c r="A219" s="67"/>
      <c r="B219" s="13">
        <v>40</v>
      </c>
      <c r="C219" s="33">
        <v>526.02</v>
      </c>
      <c r="D219" s="37">
        <v>1.63</v>
      </c>
      <c r="E219" s="10">
        <v>40</v>
      </c>
      <c r="F219" s="41">
        <f t="shared" si="106"/>
        <v>2.6607875931273069E-4</v>
      </c>
      <c r="G219" s="46">
        <f t="shared" si="103"/>
        <v>2.6607875931273069E-2</v>
      </c>
      <c r="H219" s="16">
        <f t="shared" si="107"/>
        <v>0.13999999999998636</v>
      </c>
      <c r="N219" s="40"/>
      <c r="O219" s="40"/>
      <c r="P219" s="40"/>
    </row>
    <row r="220" spans="1:16" ht="15.75" x14ac:dyDescent="0.25">
      <c r="A220" s="67"/>
      <c r="B220" s="13">
        <v>45</v>
      </c>
      <c r="C220" s="33">
        <v>525.98</v>
      </c>
      <c r="D220" s="37">
        <v>1.63</v>
      </c>
      <c r="E220" s="10">
        <v>45</v>
      </c>
      <c r="F220" s="41">
        <f t="shared" si="106"/>
        <v>3.421012619734491E-4</v>
      </c>
      <c r="G220" s="46">
        <f t="shared" si="103"/>
        <v>3.4210126197344912E-2</v>
      </c>
      <c r="H220" s="16">
        <f t="shared" si="107"/>
        <v>0.17999999999994998</v>
      </c>
      <c r="N220" s="40"/>
      <c r="O220" s="40"/>
      <c r="P220" s="40"/>
    </row>
    <row r="221" spans="1:16" ht="16.5" thickBot="1" x14ac:dyDescent="0.3">
      <c r="A221" s="67"/>
      <c r="B221" s="13">
        <v>50</v>
      </c>
      <c r="C221" s="33">
        <v>525.94000000000005</v>
      </c>
      <c r="D221" s="37">
        <v>1.63</v>
      </c>
      <c r="E221" s="10">
        <v>50</v>
      </c>
      <c r="F221" s="41">
        <f t="shared" si="106"/>
        <v>4.1812376463416757E-4</v>
      </c>
      <c r="G221" s="46">
        <f t="shared" si="103"/>
        <v>4.1812376463416755E-2</v>
      </c>
      <c r="H221" s="16">
        <f t="shared" si="107"/>
        <v>0.2199999999999136</v>
      </c>
      <c r="N221" s="40"/>
      <c r="O221" s="40"/>
      <c r="P221" s="40"/>
    </row>
    <row r="222" spans="1:16" ht="15.75" x14ac:dyDescent="0.25">
      <c r="A222" s="66" t="s">
        <v>23</v>
      </c>
      <c r="B222" s="12">
        <v>0</v>
      </c>
      <c r="C222" s="30">
        <v>510.66</v>
      </c>
      <c r="D222" s="37">
        <v>1.63</v>
      </c>
      <c r="E222" s="38">
        <v>0</v>
      </c>
      <c r="F222" s="41">
        <f>+($C$222-C222)/$C$222</f>
        <v>0</v>
      </c>
      <c r="G222" s="46">
        <f t="shared" si="103"/>
        <v>0</v>
      </c>
      <c r="H222" s="16">
        <f>+$C$222-C222</f>
        <v>0</v>
      </c>
      <c r="N222" s="40"/>
      <c r="O222" s="40"/>
      <c r="P222" s="40"/>
    </row>
    <row r="223" spans="1:16" ht="15.75" x14ac:dyDescent="0.25">
      <c r="A223" s="67"/>
      <c r="B223" s="13">
        <v>5</v>
      </c>
      <c r="C223" s="31">
        <v>510.65</v>
      </c>
      <c r="D223" s="37">
        <v>1.63</v>
      </c>
      <c r="E223" s="10">
        <v>5</v>
      </c>
      <c r="F223" s="41">
        <f t="shared" ref="F223:F232" si="108">+($C$222-C223)/$C$222</f>
        <v>1.9582501077131061E-5</v>
      </c>
      <c r="G223" s="46">
        <f t="shared" si="103"/>
        <v>1.9582501077131062E-3</v>
      </c>
      <c r="H223" s="16">
        <f t="shared" ref="H223:H232" si="109">+$C$222-C223</f>
        <v>1.0000000000047748E-2</v>
      </c>
      <c r="N223" s="40"/>
      <c r="O223" s="40"/>
      <c r="P223" s="40"/>
    </row>
    <row r="224" spans="1:16" ht="15.75" x14ac:dyDescent="0.25">
      <c r="A224" s="67"/>
      <c r="B224" s="13">
        <v>10</v>
      </c>
      <c r="C224" s="31">
        <v>510.64</v>
      </c>
      <c r="D224" s="37">
        <v>1.63</v>
      </c>
      <c r="E224" s="10">
        <v>10</v>
      </c>
      <c r="F224" s="41">
        <f t="shared" si="108"/>
        <v>3.9165002154150809E-5</v>
      </c>
      <c r="G224" s="46">
        <f t="shared" si="103"/>
        <v>3.9165002154150806E-3</v>
      </c>
      <c r="H224" s="16">
        <f t="shared" si="109"/>
        <v>2.0000000000038654E-2</v>
      </c>
      <c r="N224" s="40"/>
      <c r="O224" s="40"/>
      <c r="P224" s="40"/>
    </row>
    <row r="225" spans="1:16" ht="15.75" x14ac:dyDescent="0.25">
      <c r="A225" s="67"/>
      <c r="B225" s="13">
        <v>15</v>
      </c>
      <c r="C225" s="31">
        <v>510.62</v>
      </c>
      <c r="D225" s="37">
        <v>1.63</v>
      </c>
      <c r="E225" s="10">
        <v>15</v>
      </c>
      <c r="F225" s="41">
        <f t="shared" si="108"/>
        <v>7.833000430819031E-5</v>
      </c>
      <c r="G225" s="46">
        <f t="shared" si="103"/>
        <v>7.8330004308190312E-3</v>
      </c>
      <c r="H225" s="16">
        <f t="shared" si="109"/>
        <v>4.0000000000020464E-2</v>
      </c>
      <c r="N225" s="40"/>
      <c r="O225" s="40"/>
      <c r="P225" s="40"/>
    </row>
    <row r="226" spans="1:16" ht="15.75" x14ac:dyDescent="0.25">
      <c r="A226" s="67"/>
      <c r="B226" s="13">
        <v>20</v>
      </c>
      <c r="C226" s="31">
        <v>510.6</v>
      </c>
      <c r="D226" s="37">
        <v>1.63</v>
      </c>
      <c r="E226" s="10">
        <v>20</v>
      </c>
      <c r="F226" s="41">
        <f t="shared" si="108"/>
        <v>1.174950064622298E-4</v>
      </c>
      <c r="G226" s="46">
        <f t="shared" si="103"/>
        <v>1.1749500646222979E-2</v>
      </c>
      <c r="H226" s="16">
        <f t="shared" si="109"/>
        <v>6.0000000000002274E-2</v>
      </c>
    </row>
    <row r="227" spans="1:16" ht="15.75" x14ac:dyDescent="0.25">
      <c r="A227" s="67"/>
      <c r="B227" s="13">
        <v>25</v>
      </c>
      <c r="C227" s="31">
        <v>510.58</v>
      </c>
      <c r="D227" s="37">
        <v>1.63</v>
      </c>
      <c r="E227" s="10">
        <v>25</v>
      </c>
      <c r="F227" s="41">
        <f t="shared" si="108"/>
        <v>1.5666000861638062E-4</v>
      </c>
      <c r="G227" s="46">
        <f t="shared" si="103"/>
        <v>1.5666000861638062E-2</v>
      </c>
      <c r="H227" s="16">
        <f t="shared" si="109"/>
        <v>8.0000000000040927E-2</v>
      </c>
    </row>
    <row r="228" spans="1:16" ht="15.75" x14ac:dyDescent="0.25">
      <c r="A228" s="67"/>
      <c r="B228" s="13">
        <v>30</v>
      </c>
      <c r="C228" s="31">
        <v>510.56</v>
      </c>
      <c r="D228" s="37">
        <v>1.63</v>
      </c>
      <c r="E228" s="10">
        <v>30</v>
      </c>
      <c r="F228" s="41">
        <f t="shared" si="108"/>
        <v>1.9582501077042009E-4</v>
      </c>
      <c r="G228" s="46">
        <f t="shared" si="103"/>
        <v>1.958250107704201E-2</v>
      </c>
      <c r="H228" s="16">
        <f t="shared" si="109"/>
        <v>0.10000000000002274</v>
      </c>
    </row>
    <row r="229" spans="1:16" ht="15.75" x14ac:dyDescent="0.25">
      <c r="A229" s="67"/>
      <c r="B229" s="13">
        <v>35</v>
      </c>
      <c r="C229" s="31">
        <v>510.54</v>
      </c>
      <c r="D229" s="37">
        <v>1.63</v>
      </c>
      <c r="E229" s="10">
        <v>35</v>
      </c>
      <c r="F229" s="41">
        <f t="shared" si="108"/>
        <v>2.349900129244596E-4</v>
      </c>
      <c r="G229" s="46">
        <f t="shared" si="103"/>
        <v>2.3499001292445958E-2</v>
      </c>
      <c r="H229" s="16">
        <f t="shared" si="109"/>
        <v>0.12000000000000455</v>
      </c>
    </row>
    <row r="230" spans="1:16" ht="15.75" x14ac:dyDescent="0.25">
      <c r="A230" s="67"/>
      <c r="B230" s="13">
        <v>40</v>
      </c>
      <c r="C230" s="33">
        <v>510.51</v>
      </c>
      <c r="D230" s="37">
        <v>1.63</v>
      </c>
      <c r="E230" s="10">
        <v>40</v>
      </c>
      <c r="F230" s="41">
        <f t="shared" si="108"/>
        <v>2.9373751615563014E-4</v>
      </c>
      <c r="G230" s="46">
        <f t="shared" si="103"/>
        <v>2.9373751615563014E-2</v>
      </c>
      <c r="H230" s="16">
        <f t="shared" si="109"/>
        <v>0.15000000000003411</v>
      </c>
    </row>
    <row r="231" spans="1:16" ht="15.75" x14ac:dyDescent="0.25">
      <c r="A231" s="67"/>
      <c r="B231" s="13">
        <v>45</v>
      </c>
      <c r="C231" s="33">
        <v>510.48</v>
      </c>
      <c r="D231" s="37">
        <v>1.63</v>
      </c>
      <c r="E231" s="10">
        <v>45</v>
      </c>
      <c r="F231" s="41">
        <f t="shared" si="108"/>
        <v>3.5248501938668939E-4</v>
      </c>
      <c r="G231" s="46">
        <f t="shared" si="103"/>
        <v>3.5248501938668943E-2</v>
      </c>
      <c r="H231" s="16">
        <f t="shared" si="109"/>
        <v>0.18000000000000682</v>
      </c>
    </row>
    <row r="232" spans="1:16" ht="16.5" thickBot="1" x14ac:dyDescent="0.3">
      <c r="A232" s="68"/>
      <c r="B232" s="14">
        <v>50</v>
      </c>
      <c r="C232" s="34">
        <v>510.44</v>
      </c>
      <c r="D232" s="37">
        <v>1.63</v>
      </c>
      <c r="E232" s="10">
        <v>50</v>
      </c>
      <c r="F232" s="41">
        <f t="shared" si="108"/>
        <v>4.3081502369487969E-4</v>
      </c>
      <c r="G232" s="46">
        <f t="shared" si="103"/>
        <v>4.3081502369487969E-2</v>
      </c>
      <c r="H232" s="16">
        <f t="shared" si="109"/>
        <v>0.22000000000002728</v>
      </c>
    </row>
    <row r="233" spans="1:16" ht="15.75" x14ac:dyDescent="0.25">
      <c r="A233" s="66" t="s">
        <v>24</v>
      </c>
      <c r="B233" s="12">
        <v>0</v>
      </c>
      <c r="C233" s="25">
        <v>513.1</v>
      </c>
      <c r="D233" s="37">
        <v>1.63</v>
      </c>
      <c r="E233" s="38">
        <v>0</v>
      </c>
      <c r="F233" s="41">
        <f>+($C$233-C233)/$C$233</f>
        <v>0</v>
      </c>
      <c r="G233" s="46">
        <f t="shared" si="103"/>
        <v>0</v>
      </c>
      <c r="H233" s="16">
        <f>+$C$233-C233</f>
        <v>0</v>
      </c>
    </row>
    <row r="234" spans="1:16" ht="15.75" x14ac:dyDescent="0.25">
      <c r="A234" s="67"/>
      <c r="B234" s="13">
        <v>5</v>
      </c>
      <c r="C234" s="26">
        <v>513.08000000000004</v>
      </c>
      <c r="D234" s="37">
        <v>1.63</v>
      </c>
      <c r="E234" s="10">
        <v>5</v>
      </c>
      <c r="F234" s="41">
        <f t="shared" ref="F234:F243" si="110">+($C$233-C234)/$C$233</f>
        <v>3.897875657762972E-5</v>
      </c>
      <c r="G234" s="46">
        <f t="shared" si="103"/>
        <v>3.897875657762972E-3</v>
      </c>
      <c r="H234" s="16">
        <f t="shared" ref="H234:H243" si="111">+$C$233-C234</f>
        <v>1.999999999998181E-2</v>
      </c>
    </row>
    <row r="235" spans="1:16" ht="15.75" x14ac:dyDescent="0.25">
      <c r="A235" s="67"/>
      <c r="B235" s="13">
        <v>10</v>
      </c>
      <c r="C235" s="26">
        <v>513.04999999999995</v>
      </c>
      <c r="D235" s="37">
        <v>1.63</v>
      </c>
      <c r="E235" s="10">
        <v>10</v>
      </c>
      <c r="F235" s="41">
        <f t="shared" si="110"/>
        <v>9.7446891444295865E-5</v>
      </c>
      <c r="G235" s="46">
        <f t="shared" si="103"/>
        <v>9.7446891444295872E-3</v>
      </c>
      <c r="H235" s="16">
        <f t="shared" si="111"/>
        <v>5.0000000000068212E-2</v>
      </c>
    </row>
    <row r="236" spans="1:16" ht="15.75" x14ac:dyDescent="0.25">
      <c r="A236" s="67"/>
      <c r="B236" s="13">
        <v>15</v>
      </c>
      <c r="C236" s="26">
        <v>513.03</v>
      </c>
      <c r="D236" s="37">
        <v>1.63</v>
      </c>
      <c r="E236" s="10">
        <v>15</v>
      </c>
      <c r="F236" s="41">
        <f t="shared" si="110"/>
        <v>1.3642564802192559E-4</v>
      </c>
      <c r="G236" s="46">
        <f t="shared" si="103"/>
        <v>1.3642564802192558E-2</v>
      </c>
      <c r="H236" s="16">
        <f t="shared" si="111"/>
        <v>7.0000000000050022E-2</v>
      </c>
    </row>
    <row r="237" spans="1:16" ht="15.75" x14ac:dyDescent="0.25">
      <c r="A237" s="67"/>
      <c r="B237" s="13">
        <v>20</v>
      </c>
      <c r="C237" s="26">
        <v>513</v>
      </c>
      <c r="D237" s="37">
        <v>1.63</v>
      </c>
      <c r="E237" s="10">
        <v>20</v>
      </c>
      <c r="F237" s="41">
        <f t="shared" si="110"/>
        <v>1.9489378288837017E-4</v>
      </c>
      <c r="G237" s="46">
        <f t="shared" si="103"/>
        <v>1.9489378288837018E-2</v>
      </c>
      <c r="H237" s="16">
        <f t="shared" si="111"/>
        <v>0.10000000000002274</v>
      </c>
    </row>
    <row r="238" spans="1:16" ht="15.75" x14ac:dyDescent="0.25">
      <c r="A238" s="67"/>
      <c r="B238" s="13">
        <v>25</v>
      </c>
      <c r="C238" s="26">
        <v>512.97</v>
      </c>
      <c r="D238" s="37">
        <v>1.63</v>
      </c>
      <c r="E238" s="10">
        <v>25</v>
      </c>
      <c r="F238" s="41">
        <f t="shared" si="110"/>
        <v>2.5336191775481476E-4</v>
      </c>
      <c r="G238" s="46">
        <f t="shared" si="103"/>
        <v>2.5336191775481475E-2</v>
      </c>
      <c r="H238" s="16">
        <f t="shared" si="111"/>
        <v>0.12999999999999545</v>
      </c>
    </row>
    <row r="239" spans="1:16" ht="15.75" x14ac:dyDescent="0.25">
      <c r="A239" s="67"/>
      <c r="B239" s="13">
        <v>30</v>
      </c>
      <c r="C239" s="26">
        <v>512.94000000000005</v>
      </c>
      <c r="D239" s="37">
        <v>1.63</v>
      </c>
      <c r="E239" s="10">
        <v>30</v>
      </c>
      <c r="F239" s="41">
        <f t="shared" si="110"/>
        <v>3.1183005262125932E-4</v>
      </c>
      <c r="G239" s="46">
        <f t="shared" si="103"/>
        <v>3.1183005262125932E-2</v>
      </c>
      <c r="H239" s="16">
        <f t="shared" si="111"/>
        <v>0.15999999999996817</v>
      </c>
    </row>
    <row r="240" spans="1:16" ht="15.75" x14ac:dyDescent="0.25">
      <c r="A240" s="67"/>
      <c r="B240" s="13">
        <v>35</v>
      </c>
      <c r="C240" s="26">
        <v>512.91</v>
      </c>
      <c r="D240" s="37">
        <v>1.63</v>
      </c>
      <c r="E240" s="10">
        <v>35</v>
      </c>
      <c r="F240" s="41">
        <f t="shared" si="110"/>
        <v>3.7029818748792549E-4</v>
      </c>
      <c r="G240" s="46">
        <f t="shared" si="103"/>
        <v>3.7029818748792548E-2</v>
      </c>
      <c r="H240" s="16">
        <f t="shared" si="111"/>
        <v>0.19000000000005457</v>
      </c>
    </row>
    <row r="241" spans="1:8" ht="15.75" x14ac:dyDescent="0.25">
      <c r="A241" s="67"/>
      <c r="B241" s="13">
        <v>40</v>
      </c>
      <c r="C241" s="26">
        <v>512.88</v>
      </c>
      <c r="D241" s="37">
        <v>1.63</v>
      </c>
      <c r="E241" s="10">
        <v>40</v>
      </c>
      <c r="F241" s="41">
        <f t="shared" si="110"/>
        <v>4.2876632235437005E-4</v>
      </c>
      <c r="G241" s="46">
        <f t="shared" si="103"/>
        <v>4.2876632235437008E-2</v>
      </c>
      <c r="H241" s="16">
        <f t="shared" si="111"/>
        <v>0.22000000000002728</v>
      </c>
    </row>
    <row r="242" spans="1:8" ht="15.75" x14ac:dyDescent="0.25">
      <c r="A242" s="67"/>
      <c r="B242" s="13">
        <v>45</v>
      </c>
      <c r="C242" s="26">
        <v>512.84</v>
      </c>
      <c r="D242" s="37">
        <v>1.63</v>
      </c>
      <c r="E242" s="10">
        <v>45</v>
      </c>
      <c r="F242" s="41">
        <f t="shared" si="110"/>
        <v>5.0672383550962952E-4</v>
      </c>
      <c r="G242" s="46">
        <f t="shared" si="103"/>
        <v>5.067238355096295E-2</v>
      </c>
      <c r="H242" s="16">
        <f t="shared" si="111"/>
        <v>0.25999999999999091</v>
      </c>
    </row>
    <row r="243" spans="1:8" ht="16.5" thickBot="1" x14ac:dyDescent="0.3">
      <c r="A243" s="68"/>
      <c r="B243" s="13">
        <v>50</v>
      </c>
      <c r="C243" s="35">
        <v>512.80999999999995</v>
      </c>
      <c r="D243" s="37">
        <v>1.63</v>
      </c>
      <c r="E243" s="10">
        <v>50</v>
      </c>
      <c r="F243" s="41">
        <f t="shared" si="110"/>
        <v>5.6519197037629564E-4</v>
      </c>
      <c r="G243" s="46">
        <f t="shared" si="103"/>
        <v>5.6519197037629566E-2</v>
      </c>
      <c r="H243" s="16">
        <f t="shared" si="111"/>
        <v>0.29000000000007731</v>
      </c>
    </row>
    <row r="244" spans="1:8" ht="15.75" x14ac:dyDescent="0.25">
      <c r="A244" s="66" t="s">
        <v>25</v>
      </c>
      <c r="B244" s="12">
        <v>0</v>
      </c>
      <c r="C244" s="25">
        <v>507.45</v>
      </c>
      <c r="D244" s="37">
        <v>1.63</v>
      </c>
      <c r="E244" s="38">
        <v>0</v>
      </c>
      <c r="F244" s="41">
        <f>+($C$244-C244)/$C$244</f>
        <v>0</v>
      </c>
      <c r="G244" s="46">
        <f t="shared" si="103"/>
        <v>0</v>
      </c>
      <c r="H244" s="16">
        <f>+$C$244-C244</f>
        <v>0</v>
      </c>
    </row>
    <row r="245" spans="1:8" ht="15.75" x14ac:dyDescent="0.25">
      <c r="A245" s="67"/>
      <c r="B245" s="13">
        <v>5</v>
      </c>
      <c r="C245" s="26">
        <v>507.44</v>
      </c>
      <c r="D245" s="37">
        <v>1.63</v>
      </c>
      <c r="E245" s="10">
        <v>5</v>
      </c>
      <c r="F245" s="41">
        <f t="shared" ref="F245:F254" si="112">+($C$244-C245)/$C$244</f>
        <v>1.9706375012298562E-5</v>
      </c>
      <c r="G245" s="46">
        <f t="shared" si="103"/>
        <v>1.9706375012298561E-3</v>
      </c>
      <c r="H245" s="16">
        <f t="shared" ref="H245:H254" si="113">+$C$244-C245</f>
        <v>9.9999999999909051E-3</v>
      </c>
    </row>
    <row r="246" spans="1:8" ht="15.75" x14ac:dyDescent="0.25">
      <c r="A246" s="67"/>
      <c r="B246" s="13">
        <v>10</v>
      </c>
      <c r="C246" s="27">
        <v>507.42</v>
      </c>
      <c r="D246" s="37">
        <v>1.63</v>
      </c>
      <c r="E246" s="10">
        <v>10</v>
      </c>
      <c r="F246" s="41">
        <f t="shared" si="112"/>
        <v>5.9119125036895687E-5</v>
      </c>
      <c r="G246" s="46">
        <f t="shared" si="103"/>
        <v>5.9119125036895684E-3</v>
      </c>
      <c r="H246" s="16">
        <f t="shared" si="113"/>
        <v>2.9999999999972715E-2</v>
      </c>
    </row>
    <row r="247" spans="1:8" ht="15.75" x14ac:dyDescent="0.25">
      <c r="A247" s="67"/>
      <c r="B247" s="13">
        <v>15</v>
      </c>
      <c r="C247" s="27">
        <v>507.4</v>
      </c>
      <c r="D247" s="37">
        <v>1.63</v>
      </c>
      <c r="E247" s="10">
        <v>15</v>
      </c>
      <c r="F247" s="41">
        <f t="shared" si="112"/>
        <v>9.8531875061604824E-5</v>
      </c>
      <c r="G247" s="46">
        <f t="shared" si="103"/>
        <v>9.8531875061604827E-3</v>
      </c>
      <c r="H247" s="16">
        <f t="shared" si="113"/>
        <v>5.0000000000011369E-2</v>
      </c>
    </row>
    <row r="248" spans="1:8" ht="15.75" x14ac:dyDescent="0.25">
      <c r="A248" s="67"/>
      <c r="B248" s="13">
        <v>20</v>
      </c>
      <c r="C248" s="27">
        <v>507.38</v>
      </c>
      <c r="D248" s="37">
        <v>1.63</v>
      </c>
      <c r="E248" s="10">
        <v>20</v>
      </c>
      <c r="F248" s="41">
        <f t="shared" si="112"/>
        <v>1.3794462508620196E-4</v>
      </c>
      <c r="G248" s="46">
        <f t="shared" si="103"/>
        <v>1.3794462508620197E-2</v>
      </c>
      <c r="H248" s="16">
        <f t="shared" si="113"/>
        <v>6.9999999999993179E-2</v>
      </c>
    </row>
    <row r="249" spans="1:8" ht="15.75" x14ac:dyDescent="0.25">
      <c r="A249" s="67"/>
      <c r="B249" s="13">
        <v>25</v>
      </c>
      <c r="C249" s="27">
        <v>507.35</v>
      </c>
      <c r="D249" s="37">
        <v>1.63</v>
      </c>
      <c r="E249" s="10">
        <v>25</v>
      </c>
      <c r="F249" s="41">
        <f t="shared" si="112"/>
        <v>1.9706375012309765E-4</v>
      </c>
      <c r="G249" s="46">
        <f t="shared" si="103"/>
        <v>1.9706375012309766E-2</v>
      </c>
      <c r="H249" s="16">
        <f t="shared" si="113"/>
        <v>9.9999999999965894E-2</v>
      </c>
    </row>
    <row r="250" spans="1:8" ht="15.75" x14ac:dyDescent="0.25">
      <c r="A250" s="67"/>
      <c r="B250" s="13">
        <v>30</v>
      </c>
      <c r="C250" s="27">
        <v>507.32</v>
      </c>
      <c r="D250" s="37">
        <v>1.63</v>
      </c>
      <c r="E250" s="10">
        <v>30</v>
      </c>
      <c r="F250" s="41">
        <f t="shared" si="112"/>
        <v>2.5618287516010534E-4</v>
      </c>
      <c r="G250" s="46">
        <f t="shared" si="103"/>
        <v>2.5618287516010533E-2</v>
      </c>
      <c r="H250" s="16">
        <f t="shared" si="113"/>
        <v>0.12999999999999545</v>
      </c>
    </row>
    <row r="251" spans="1:8" ht="15.75" x14ac:dyDescent="0.25">
      <c r="A251" s="67"/>
      <c r="B251" s="13">
        <v>35</v>
      </c>
      <c r="C251" s="27">
        <v>507.29</v>
      </c>
      <c r="D251" s="37">
        <v>1.63</v>
      </c>
      <c r="E251" s="10">
        <v>35</v>
      </c>
      <c r="F251" s="41">
        <f t="shared" si="112"/>
        <v>3.1530200019700105E-4</v>
      </c>
      <c r="G251" s="46">
        <f t="shared" si="103"/>
        <v>3.1530200019700104E-2</v>
      </c>
      <c r="H251" s="16">
        <f t="shared" si="113"/>
        <v>0.15999999999996817</v>
      </c>
    </row>
    <row r="252" spans="1:8" ht="15.75" x14ac:dyDescent="0.25">
      <c r="A252" s="67"/>
      <c r="B252" s="13">
        <v>40</v>
      </c>
      <c r="C252" s="27">
        <v>507.25</v>
      </c>
      <c r="D252" s="37">
        <v>1.63</v>
      </c>
      <c r="E252" s="10">
        <v>40</v>
      </c>
      <c r="F252" s="41">
        <f t="shared" si="112"/>
        <v>3.941275002463073E-4</v>
      </c>
      <c r="G252" s="46">
        <f t="shared" si="103"/>
        <v>3.9412750024630731E-2</v>
      </c>
      <c r="H252" s="16">
        <f t="shared" si="113"/>
        <v>0.19999999999998863</v>
      </c>
    </row>
    <row r="253" spans="1:8" ht="15.75" x14ac:dyDescent="0.25">
      <c r="A253" s="67"/>
      <c r="B253" s="13">
        <v>45</v>
      </c>
      <c r="C253" s="27">
        <v>507.22</v>
      </c>
      <c r="D253" s="37">
        <v>1.63</v>
      </c>
      <c r="E253" s="10">
        <v>45</v>
      </c>
      <c r="F253" s="41">
        <f t="shared" si="112"/>
        <v>4.5324662528320296E-4</v>
      </c>
      <c r="G253" s="46">
        <f t="shared" si="103"/>
        <v>4.5324662528320299E-2</v>
      </c>
      <c r="H253" s="16">
        <f t="shared" si="113"/>
        <v>0.22999999999996135</v>
      </c>
    </row>
    <row r="254" spans="1:8" ht="16.5" thickBot="1" x14ac:dyDescent="0.3">
      <c r="A254" s="67"/>
      <c r="B254" s="13">
        <v>50</v>
      </c>
      <c r="C254" s="27">
        <v>507.18</v>
      </c>
      <c r="D254" s="37">
        <v>1.63</v>
      </c>
      <c r="E254" s="10">
        <v>50</v>
      </c>
      <c r="F254" s="41">
        <f t="shared" si="112"/>
        <v>5.3207212533250921E-4</v>
      </c>
      <c r="G254" s="46">
        <f t="shared" si="103"/>
        <v>5.3207212533250919E-2</v>
      </c>
      <c r="H254" s="16">
        <f t="shared" si="113"/>
        <v>0.26999999999998181</v>
      </c>
    </row>
    <row r="255" spans="1:8" ht="15.75" x14ac:dyDescent="0.25">
      <c r="A255" s="69" t="s">
        <v>26</v>
      </c>
      <c r="B255" s="12">
        <v>0</v>
      </c>
      <c r="C255" s="28">
        <v>514.33000000000004</v>
      </c>
      <c r="D255" s="37">
        <v>1.63</v>
      </c>
      <c r="E255" s="38">
        <v>0</v>
      </c>
      <c r="F255" s="41">
        <f>+($C$255-C255)/$C$255</f>
        <v>0</v>
      </c>
      <c r="G255" s="46">
        <f t="shared" si="103"/>
        <v>0</v>
      </c>
      <c r="H255" s="16">
        <f>+$C$255-C255</f>
        <v>0</v>
      </c>
    </row>
    <row r="256" spans="1:8" ht="15.75" x14ac:dyDescent="0.25">
      <c r="A256" s="70"/>
      <c r="B256" s="13">
        <v>5</v>
      </c>
      <c r="C256" s="27">
        <v>514.32000000000005</v>
      </c>
      <c r="D256" s="37">
        <v>1.63</v>
      </c>
      <c r="E256" s="10">
        <v>5</v>
      </c>
      <c r="F256" s="41">
        <f t="shared" ref="F256:F265" si="114">+($C$255-C256)/$C$255</f>
        <v>1.9442770205881252E-5</v>
      </c>
      <c r="G256" s="46">
        <f t="shared" si="103"/>
        <v>1.9442770205881253E-3</v>
      </c>
      <c r="H256" s="16">
        <f t="shared" ref="H256:H265" si="115">+$C$255-C256</f>
        <v>9.9999999999909051E-3</v>
      </c>
    </row>
    <row r="257" spans="1:8" ht="15.75" x14ac:dyDescent="0.25">
      <c r="A257" s="70"/>
      <c r="B257" s="13">
        <v>10</v>
      </c>
      <c r="C257" s="27">
        <v>514.30999999999995</v>
      </c>
      <c r="D257" s="37">
        <v>1.63</v>
      </c>
      <c r="E257" s="10">
        <v>10</v>
      </c>
      <c r="F257" s="41">
        <f t="shared" si="114"/>
        <v>3.8885540411983539E-5</v>
      </c>
      <c r="G257" s="46">
        <f t="shared" si="103"/>
        <v>3.888554041198354E-3</v>
      </c>
      <c r="H257" s="16">
        <f t="shared" si="115"/>
        <v>2.0000000000095497E-2</v>
      </c>
    </row>
    <row r="258" spans="1:8" ht="15.75" x14ac:dyDescent="0.25">
      <c r="A258" s="70"/>
      <c r="B258" s="13">
        <v>15</v>
      </c>
      <c r="C258" s="27">
        <v>514.29</v>
      </c>
      <c r="D258" s="37">
        <v>1.63</v>
      </c>
      <c r="E258" s="10">
        <v>15</v>
      </c>
      <c r="F258" s="41">
        <f t="shared" si="114"/>
        <v>7.777108082374605E-5</v>
      </c>
      <c r="G258" s="46">
        <f t="shared" si="103"/>
        <v>7.777108082374605E-3</v>
      </c>
      <c r="H258" s="16">
        <f t="shared" si="115"/>
        <v>4.0000000000077307E-2</v>
      </c>
    </row>
    <row r="259" spans="1:8" ht="15.75" x14ac:dyDescent="0.25">
      <c r="A259" s="70"/>
      <c r="B259" s="13">
        <v>20</v>
      </c>
      <c r="C259" s="27">
        <v>514.27</v>
      </c>
      <c r="D259" s="37">
        <v>1.63</v>
      </c>
      <c r="E259" s="10">
        <v>20</v>
      </c>
      <c r="F259" s="41">
        <f t="shared" si="114"/>
        <v>1.1665662123550855E-4</v>
      </c>
      <c r="G259" s="46">
        <f t="shared" si="103"/>
        <v>1.1665662123550856E-2</v>
      </c>
      <c r="H259" s="16">
        <f t="shared" si="115"/>
        <v>6.0000000000059117E-2</v>
      </c>
    </row>
    <row r="260" spans="1:8" ht="15.75" x14ac:dyDescent="0.25">
      <c r="A260" s="70"/>
      <c r="B260" s="13">
        <v>25</v>
      </c>
      <c r="C260" s="27">
        <v>514.25</v>
      </c>
      <c r="D260" s="37">
        <v>1.63</v>
      </c>
      <c r="E260" s="10">
        <v>25</v>
      </c>
      <c r="F260" s="41">
        <f t="shared" si="114"/>
        <v>1.5554216164727106E-4</v>
      </c>
      <c r="G260" s="46">
        <f t="shared" ref="G260:G323" si="116">+F260*100</f>
        <v>1.5554216164727106E-2</v>
      </c>
      <c r="H260" s="16">
        <f t="shared" si="115"/>
        <v>8.0000000000040927E-2</v>
      </c>
    </row>
    <row r="261" spans="1:8" ht="15.75" x14ac:dyDescent="0.25">
      <c r="A261" s="70"/>
      <c r="B261" s="13">
        <v>30</v>
      </c>
      <c r="C261" s="27">
        <v>514.23</v>
      </c>
      <c r="D261" s="37">
        <v>1.63</v>
      </c>
      <c r="E261" s="10">
        <v>30</v>
      </c>
      <c r="F261" s="41">
        <f t="shared" si="114"/>
        <v>1.9442770205903355E-4</v>
      </c>
      <c r="G261" s="46">
        <f t="shared" si="116"/>
        <v>1.9442770205903355E-2</v>
      </c>
      <c r="H261" s="16">
        <f t="shared" si="115"/>
        <v>0.10000000000002274</v>
      </c>
    </row>
    <row r="262" spans="1:8" ht="15.75" x14ac:dyDescent="0.25">
      <c r="A262" s="70"/>
      <c r="B262" s="13">
        <v>35</v>
      </c>
      <c r="C262" s="27">
        <v>514.20000000000005</v>
      </c>
      <c r="D262" s="37">
        <v>1.63</v>
      </c>
      <c r="E262" s="10">
        <v>35</v>
      </c>
      <c r="F262" s="41">
        <f t="shared" si="114"/>
        <v>2.5275601267667734E-4</v>
      </c>
      <c r="G262" s="46">
        <f t="shared" si="116"/>
        <v>2.5275601267667733E-2</v>
      </c>
      <c r="H262" s="16">
        <f t="shared" si="115"/>
        <v>0.12999999999999545</v>
      </c>
    </row>
    <row r="263" spans="1:8" ht="15.75" x14ac:dyDescent="0.25">
      <c r="A263" s="70"/>
      <c r="B263" s="13">
        <v>40</v>
      </c>
      <c r="C263" s="27">
        <v>514.16999999999996</v>
      </c>
      <c r="D263" s="37">
        <v>1.63</v>
      </c>
      <c r="E263" s="10">
        <v>40</v>
      </c>
      <c r="F263" s="41">
        <f t="shared" si="114"/>
        <v>3.1108432329454212E-4</v>
      </c>
      <c r="G263" s="46">
        <f t="shared" si="116"/>
        <v>3.1108432329454212E-2</v>
      </c>
      <c r="H263" s="16">
        <f t="shared" si="115"/>
        <v>0.16000000000008185</v>
      </c>
    </row>
    <row r="264" spans="1:8" ht="15.75" x14ac:dyDescent="0.25">
      <c r="A264" s="70"/>
      <c r="B264" s="13">
        <v>45</v>
      </c>
      <c r="C264" s="27">
        <v>514.13</v>
      </c>
      <c r="D264" s="37">
        <v>1.63</v>
      </c>
      <c r="E264" s="10">
        <v>45</v>
      </c>
      <c r="F264" s="41">
        <f t="shared" si="114"/>
        <v>3.888554041180671E-4</v>
      </c>
      <c r="G264" s="46">
        <f t="shared" si="116"/>
        <v>3.888554041180671E-2</v>
      </c>
      <c r="H264" s="16">
        <f t="shared" si="115"/>
        <v>0.20000000000004547</v>
      </c>
    </row>
    <row r="265" spans="1:8" ht="16.5" thickBot="1" x14ac:dyDescent="0.3">
      <c r="A265" s="71"/>
      <c r="B265" s="14">
        <v>50</v>
      </c>
      <c r="C265" s="29">
        <v>514.09</v>
      </c>
      <c r="D265" s="37">
        <v>1.63</v>
      </c>
      <c r="E265" s="10">
        <v>50</v>
      </c>
      <c r="F265" s="41">
        <f t="shared" si="114"/>
        <v>4.6662648494159213E-4</v>
      </c>
      <c r="G265" s="46">
        <f t="shared" si="116"/>
        <v>4.6662648494159215E-2</v>
      </c>
      <c r="H265" s="16">
        <f t="shared" si="115"/>
        <v>0.24000000000000909</v>
      </c>
    </row>
    <row r="266" spans="1:8" ht="15.75" x14ac:dyDescent="0.25">
      <c r="A266" s="66" t="s">
        <v>29</v>
      </c>
      <c r="B266" s="12">
        <v>0</v>
      </c>
      <c r="C266" s="30">
        <v>482.13</v>
      </c>
      <c r="D266" s="37">
        <v>1.63</v>
      </c>
      <c r="E266" s="38">
        <v>0</v>
      </c>
      <c r="F266" s="41">
        <f>+($C$266-C266)/$C$266</f>
        <v>0</v>
      </c>
      <c r="G266" s="46">
        <f t="shared" si="116"/>
        <v>0</v>
      </c>
      <c r="H266" s="16">
        <f>+$C$266-C266</f>
        <v>0</v>
      </c>
    </row>
    <row r="267" spans="1:8" ht="15.75" x14ac:dyDescent="0.25">
      <c r="A267" s="67"/>
      <c r="B267" s="13">
        <v>5</v>
      </c>
      <c r="C267" s="31">
        <v>482.13</v>
      </c>
      <c r="D267" s="37">
        <v>1.63</v>
      </c>
      <c r="E267" s="10">
        <v>5</v>
      </c>
      <c r="F267" s="41">
        <f t="shared" ref="F267:F276" si="117">+($C$266-C267)/$C$266</f>
        <v>0</v>
      </c>
      <c r="G267" s="46">
        <f t="shared" si="116"/>
        <v>0</v>
      </c>
      <c r="H267" s="16">
        <f t="shared" ref="H267:H276" si="118">+$C$266-C267</f>
        <v>0</v>
      </c>
    </row>
    <row r="268" spans="1:8" ht="15.75" x14ac:dyDescent="0.25">
      <c r="A268" s="67"/>
      <c r="B268" s="13">
        <v>10</v>
      </c>
      <c r="C268" s="31">
        <v>482.12</v>
      </c>
      <c r="D268" s="37">
        <v>1.63</v>
      </c>
      <c r="E268" s="10">
        <v>10</v>
      </c>
      <c r="F268" s="41">
        <f t="shared" si="117"/>
        <v>2.0741293841890995E-5</v>
      </c>
      <c r="G268" s="46">
        <f t="shared" si="116"/>
        <v>2.0741293841890994E-3</v>
      </c>
      <c r="H268" s="16">
        <f t="shared" si="118"/>
        <v>9.9999999999909051E-3</v>
      </c>
    </row>
    <row r="269" spans="1:8" ht="15.75" x14ac:dyDescent="0.25">
      <c r="A269" s="67"/>
      <c r="B269" s="13">
        <v>15</v>
      </c>
      <c r="C269" s="31">
        <v>482.1</v>
      </c>
      <c r="D269" s="37">
        <v>1.63</v>
      </c>
      <c r="E269" s="10">
        <v>15</v>
      </c>
      <c r="F269" s="41">
        <f t="shared" si="117"/>
        <v>6.2223881525672977E-5</v>
      </c>
      <c r="G269" s="46">
        <f t="shared" si="116"/>
        <v>6.2223881525672979E-3</v>
      </c>
      <c r="H269" s="16">
        <f t="shared" si="118"/>
        <v>2.9999999999972715E-2</v>
      </c>
    </row>
    <row r="270" spans="1:8" ht="15.75" x14ac:dyDescent="0.25">
      <c r="A270" s="67"/>
      <c r="B270" s="13">
        <v>20</v>
      </c>
      <c r="C270" s="31">
        <v>482.09</v>
      </c>
      <c r="D270" s="37">
        <v>1.63</v>
      </c>
      <c r="E270" s="10">
        <v>20</v>
      </c>
      <c r="F270" s="41">
        <f t="shared" si="117"/>
        <v>8.2965175367681872E-5</v>
      </c>
      <c r="G270" s="46">
        <f t="shared" si="116"/>
        <v>8.296517536768187E-3</v>
      </c>
      <c r="H270" s="16">
        <f t="shared" si="118"/>
        <v>4.0000000000020464E-2</v>
      </c>
    </row>
    <row r="271" spans="1:8" ht="15.75" x14ac:dyDescent="0.25">
      <c r="A271" s="67"/>
      <c r="B271" s="13">
        <v>25</v>
      </c>
      <c r="C271" s="31">
        <v>482.08</v>
      </c>
      <c r="D271" s="37">
        <v>1.63</v>
      </c>
      <c r="E271" s="10">
        <v>25</v>
      </c>
      <c r="F271" s="41">
        <f t="shared" si="117"/>
        <v>1.0370646920957287E-4</v>
      </c>
      <c r="G271" s="46">
        <f t="shared" si="116"/>
        <v>1.0370646920957287E-2</v>
      </c>
      <c r="H271" s="16">
        <f t="shared" si="118"/>
        <v>5.0000000000011369E-2</v>
      </c>
    </row>
    <row r="272" spans="1:8" ht="15.75" x14ac:dyDescent="0.25">
      <c r="A272" s="67"/>
      <c r="B272" s="13">
        <v>30</v>
      </c>
      <c r="C272" s="31">
        <v>482.07</v>
      </c>
      <c r="D272" s="37">
        <v>1.63</v>
      </c>
      <c r="E272" s="10">
        <v>30</v>
      </c>
      <c r="F272" s="41">
        <f t="shared" si="117"/>
        <v>1.2444776305146386E-4</v>
      </c>
      <c r="G272" s="46">
        <f t="shared" si="116"/>
        <v>1.2444776305146387E-2</v>
      </c>
      <c r="H272" s="16">
        <f t="shared" si="118"/>
        <v>6.0000000000002274E-2</v>
      </c>
    </row>
    <row r="273" spans="1:8" ht="15.75" x14ac:dyDescent="0.25">
      <c r="A273" s="67"/>
      <c r="B273" s="13">
        <v>35</v>
      </c>
      <c r="C273" s="31">
        <v>482.05</v>
      </c>
      <c r="D273" s="37">
        <v>1.63</v>
      </c>
      <c r="E273" s="10">
        <v>35</v>
      </c>
      <c r="F273" s="41">
        <f t="shared" si="117"/>
        <v>1.6593035073524586E-4</v>
      </c>
      <c r="G273" s="46">
        <f t="shared" si="116"/>
        <v>1.6593035073524588E-2</v>
      </c>
      <c r="H273" s="16">
        <f t="shared" si="118"/>
        <v>7.9999999999984084E-2</v>
      </c>
    </row>
    <row r="274" spans="1:8" ht="15.75" x14ac:dyDescent="0.25">
      <c r="A274" s="67"/>
      <c r="B274" s="13">
        <v>40</v>
      </c>
      <c r="C274" s="31">
        <v>482.04</v>
      </c>
      <c r="D274" s="37">
        <v>1.63</v>
      </c>
      <c r="E274" s="10">
        <v>40</v>
      </c>
      <c r="F274" s="41">
        <f t="shared" si="117"/>
        <v>1.8667164457713685E-4</v>
      </c>
      <c r="G274" s="46">
        <f t="shared" si="116"/>
        <v>1.8667164457713686E-2</v>
      </c>
      <c r="H274" s="16">
        <f t="shared" si="118"/>
        <v>8.9999999999974989E-2</v>
      </c>
    </row>
    <row r="275" spans="1:8" ht="15.75" x14ac:dyDescent="0.25">
      <c r="A275" s="67"/>
      <c r="B275" s="13">
        <v>45</v>
      </c>
      <c r="C275" s="31">
        <v>482.02</v>
      </c>
      <c r="D275" s="37">
        <v>1.63</v>
      </c>
      <c r="E275" s="10">
        <v>45</v>
      </c>
      <c r="F275" s="41">
        <f t="shared" si="117"/>
        <v>2.2815423226103674E-4</v>
      </c>
      <c r="G275" s="46">
        <f t="shared" si="116"/>
        <v>2.2815423226103672E-2</v>
      </c>
      <c r="H275" s="16">
        <f t="shared" si="118"/>
        <v>0.11000000000001364</v>
      </c>
    </row>
    <row r="276" spans="1:8" ht="16.5" thickBot="1" x14ac:dyDescent="0.3">
      <c r="A276" s="67"/>
      <c r="B276" s="13">
        <v>50</v>
      </c>
      <c r="C276" s="31">
        <v>482</v>
      </c>
      <c r="D276" s="37">
        <v>1.63</v>
      </c>
      <c r="E276" s="10">
        <v>50</v>
      </c>
      <c r="F276" s="41">
        <f t="shared" si="117"/>
        <v>2.6963681994481871E-4</v>
      </c>
      <c r="G276" s="46">
        <f t="shared" si="116"/>
        <v>2.6963681994481872E-2</v>
      </c>
      <c r="H276" s="16">
        <f t="shared" si="118"/>
        <v>0.12999999999999545</v>
      </c>
    </row>
    <row r="277" spans="1:8" ht="15.75" x14ac:dyDescent="0.25">
      <c r="A277" s="66" t="s">
        <v>28</v>
      </c>
      <c r="B277" s="12">
        <v>0</v>
      </c>
      <c r="C277" s="30">
        <v>483.93</v>
      </c>
      <c r="D277" s="37">
        <v>1.63</v>
      </c>
      <c r="E277" s="38">
        <v>0</v>
      </c>
      <c r="F277" s="41">
        <f>+($C$277-C277)/$C$277</f>
        <v>0</v>
      </c>
      <c r="G277" s="46">
        <f t="shared" si="116"/>
        <v>0</v>
      </c>
      <c r="H277" s="16">
        <f>+$C$277-C277</f>
        <v>0</v>
      </c>
    </row>
    <row r="278" spans="1:8" ht="15.75" x14ac:dyDescent="0.25">
      <c r="A278" s="67"/>
      <c r="B278" s="13">
        <v>5</v>
      </c>
      <c r="C278" s="31">
        <v>483.93</v>
      </c>
      <c r="D278" s="37">
        <v>1.63</v>
      </c>
      <c r="E278" s="10">
        <v>5</v>
      </c>
      <c r="F278" s="41">
        <f t="shared" ref="F278:F287" si="119">+($C$277-C278)/$C$277</f>
        <v>0</v>
      </c>
      <c r="G278" s="46">
        <f t="shared" si="116"/>
        <v>0</v>
      </c>
      <c r="H278" s="16">
        <f t="shared" ref="H278:H287" si="120">+$C$277-C278</f>
        <v>0</v>
      </c>
    </row>
    <row r="279" spans="1:8" ht="15.75" x14ac:dyDescent="0.25">
      <c r="A279" s="67"/>
      <c r="B279" s="13">
        <v>10</v>
      </c>
      <c r="C279" s="31">
        <v>483.92</v>
      </c>
      <c r="D279" s="37">
        <v>1.63</v>
      </c>
      <c r="E279" s="10">
        <v>10</v>
      </c>
      <c r="F279" s="41">
        <f t="shared" si="119"/>
        <v>2.0664145640879684E-5</v>
      </c>
      <c r="G279" s="46">
        <f t="shared" si="116"/>
        <v>2.0664145640879685E-3</v>
      </c>
      <c r="H279" s="16">
        <f t="shared" si="120"/>
        <v>9.9999999999909051E-3</v>
      </c>
    </row>
    <row r="280" spans="1:8" ht="15.75" x14ac:dyDescent="0.25">
      <c r="A280" s="67"/>
      <c r="B280" s="13">
        <v>15</v>
      </c>
      <c r="C280" s="31">
        <v>483.91</v>
      </c>
      <c r="D280" s="37">
        <v>1.63</v>
      </c>
      <c r="E280" s="10">
        <v>15</v>
      </c>
      <c r="F280" s="41">
        <f t="shared" si="119"/>
        <v>4.1328291281759368E-5</v>
      </c>
      <c r="G280" s="46">
        <f t="shared" si="116"/>
        <v>4.1328291281759371E-3</v>
      </c>
      <c r="H280" s="16">
        <f t="shared" si="120"/>
        <v>1.999999999998181E-2</v>
      </c>
    </row>
    <row r="281" spans="1:8" ht="15.75" x14ac:dyDescent="0.25">
      <c r="A281" s="67"/>
      <c r="B281" s="13">
        <v>20</v>
      </c>
      <c r="C281" s="31">
        <v>483.89</v>
      </c>
      <c r="D281" s="37">
        <v>1.63</v>
      </c>
      <c r="E281" s="10">
        <v>20</v>
      </c>
      <c r="F281" s="41">
        <f t="shared" si="119"/>
        <v>8.2656582563636196E-5</v>
      </c>
      <c r="G281" s="46">
        <f t="shared" si="116"/>
        <v>8.2656582563636199E-3</v>
      </c>
      <c r="H281" s="16">
        <f t="shared" si="120"/>
        <v>4.0000000000020464E-2</v>
      </c>
    </row>
    <row r="282" spans="1:8" ht="15.75" x14ac:dyDescent="0.25">
      <c r="A282" s="67"/>
      <c r="B282" s="13">
        <v>25</v>
      </c>
      <c r="C282" s="31">
        <v>483.87</v>
      </c>
      <c r="D282" s="37">
        <v>1.63</v>
      </c>
      <c r="E282" s="10">
        <v>25</v>
      </c>
      <c r="F282" s="41">
        <f t="shared" si="119"/>
        <v>1.2398487384539556E-4</v>
      </c>
      <c r="G282" s="46">
        <f t="shared" si="116"/>
        <v>1.2398487384539556E-2</v>
      </c>
      <c r="H282" s="16">
        <f t="shared" si="120"/>
        <v>6.0000000000002274E-2</v>
      </c>
    </row>
    <row r="283" spans="1:8" ht="15.75" x14ac:dyDescent="0.25">
      <c r="A283" s="67"/>
      <c r="B283" s="13">
        <v>30</v>
      </c>
      <c r="C283" s="31">
        <v>483.85</v>
      </c>
      <c r="D283" s="37">
        <v>1.63</v>
      </c>
      <c r="E283" s="10">
        <v>30</v>
      </c>
      <c r="F283" s="41">
        <f t="shared" si="119"/>
        <v>1.6531316512715492E-4</v>
      </c>
      <c r="G283" s="46">
        <f t="shared" si="116"/>
        <v>1.6531316512715492E-2</v>
      </c>
      <c r="H283" s="16">
        <f t="shared" si="120"/>
        <v>7.9999999999984084E-2</v>
      </c>
    </row>
    <row r="284" spans="1:8" ht="15.75" x14ac:dyDescent="0.25">
      <c r="A284" s="67"/>
      <c r="B284" s="13">
        <v>35</v>
      </c>
      <c r="C284" s="31">
        <v>483.83</v>
      </c>
      <c r="D284" s="37">
        <v>1.63</v>
      </c>
      <c r="E284" s="10">
        <v>35</v>
      </c>
      <c r="F284" s="41">
        <f t="shared" si="119"/>
        <v>2.0664145640903175E-4</v>
      </c>
      <c r="G284" s="46">
        <f t="shared" si="116"/>
        <v>2.0664145640903176E-2</v>
      </c>
      <c r="H284" s="16">
        <f t="shared" si="120"/>
        <v>0.10000000000002274</v>
      </c>
    </row>
    <row r="285" spans="1:8" ht="15.75" x14ac:dyDescent="0.25">
      <c r="A285" s="67"/>
      <c r="B285" s="13">
        <v>40</v>
      </c>
      <c r="C285" s="31">
        <v>483.81</v>
      </c>
      <c r="D285" s="37">
        <v>1.63</v>
      </c>
      <c r="E285" s="10">
        <v>40</v>
      </c>
      <c r="F285" s="41">
        <f t="shared" si="119"/>
        <v>2.4796974769079113E-4</v>
      </c>
      <c r="G285" s="46">
        <f t="shared" si="116"/>
        <v>2.4796974769079112E-2</v>
      </c>
      <c r="H285" s="16">
        <f t="shared" si="120"/>
        <v>0.12000000000000455</v>
      </c>
    </row>
    <row r="286" spans="1:8" ht="15.75" x14ac:dyDescent="0.25">
      <c r="A286" s="67"/>
      <c r="B286" s="13">
        <v>45</v>
      </c>
      <c r="C286" s="31">
        <v>483.79</v>
      </c>
      <c r="D286" s="37">
        <v>1.63</v>
      </c>
      <c r="E286" s="10">
        <v>45</v>
      </c>
      <c r="F286" s="41">
        <f t="shared" si="119"/>
        <v>2.8929803897255051E-4</v>
      </c>
      <c r="G286" s="46">
        <f t="shared" si="116"/>
        <v>2.8929803897255052E-2</v>
      </c>
      <c r="H286" s="16">
        <f t="shared" si="120"/>
        <v>0.13999999999998636</v>
      </c>
    </row>
    <row r="287" spans="1:8" ht="16.5" thickBot="1" x14ac:dyDescent="0.3">
      <c r="A287" s="67"/>
      <c r="B287" s="13">
        <v>50</v>
      </c>
      <c r="C287" s="31">
        <v>483.76</v>
      </c>
      <c r="D287" s="37">
        <v>1.63</v>
      </c>
      <c r="E287" s="10">
        <v>50</v>
      </c>
      <c r="F287" s="41">
        <f t="shared" si="119"/>
        <v>3.5129047589530697E-4</v>
      </c>
      <c r="G287" s="46">
        <f t="shared" si="116"/>
        <v>3.5129047589530699E-2</v>
      </c>
      <c r="H287" s="16">
        <f t="shared" si="120"/>
        <v>0.17000000000001592</v>
      </c>
    </row>
    <row r="288" spans="1:8" ht="15.75" x14ac:dyDescent="0.25">
      <c r="A288" s="72" t="s">
        <v>27</v>
      </c>
      <c r="B288" s="12">
        <v>0</v>
      </c>
      <c r="C288" s="30">
        <v>474.86</v>
      </c>
      <c r="D288" s="37">
        <v>1.63</v>
      </c>
      <c r="E288" s="38">
        <v>0</v>
      </c>
      <c r="F288" s="41">
        <f>+($C$288-C288)/$C$288</f>
        <v>0</v>
      </c>
      <c r="G288" s="46">
        <f t="shared" si="116"/>
        <v>0</v>
      </c>
      <c r="H288" s="16">
        <f>+$C$288-C288</f>
        <v>0</v>
      </c>
    </row>
    <row r="289" spans="1:8" ht="15.75" x14ac:dyDescent="0.25">
      <c r="A289" s="73"/>
      <c r="B289" s="13">
        <v>5</v>
      </c>
      <c r="C289" s="31">
        <v>474.86</v>
      </c>
      <c r="D289" s="37">
        <v>1.63</v>
      </c>
      <c r="E289" s="10">
        <v>5</v>
      </c>
      <c r="F289" s="41">
        <f t="shared" ref="F289:F298" si="121">+($C$288-C289)/$C$288</f>
        <v>0</v>
      </c>
      <c r="G289" s="46">
        <f t="shared" si="116"/>
        <v>0</v>
      </c>
      <c r="H289" s="16">
        <f t="shared" ref="H289:H298" si="122">+$C$288-C289</f>
        <v>0</v>
      </c>
    </row>
    <row r="290" spans="1:8" ht="15.75" x14ac:dyDescent="0.25">
      <c r="A290" s="73"/>
      <c r="B290" s="13">
        <v>10</v>
      </c>
      <c r="C290" s="31">
        <v>474.85</v>
      </c>
      <c r="D290" s="37">
        <v>1.63</v>
      </c>
      <c r="E290" s="10">
        <v>10</v>
      </c>
      <c r="F290" s="41">
        <f t="shared" si="121"/>
        <v>2.1058838394455007E-5</v>
      </c>
      <c r="G290" s="46">
        <f t="shared" si="116"/>
        <v>2.1058838394455008E-3</v>
      </c>
      <c r="H290" s="16">
        <f t="shared" si="122"/>
        <v>9.9999999999909051E-3</v>
      </c>
    </row>
    <row r="291" spans="1:8" ht="15.75" x14ac:dyDescent="0.25">
      <c r="A291" s="73"/>
      <c r="B291" s="13">
        <v>15</v>
      </c>
      <c r="C291" s="31">
        <v>474.84</v>
      </c>
      <c r="D291" s="37">
        <v>1.63</v>
      </c>
      <c r="E291" s="10">
        <v>15</v>
      </c>
      <c r="F291" s="41">
        <f t="shared" si="121"/>
        <v>4.2117676789029723E-5</v>
      </c>
      <c r="G291" s="46">
        <f t="shared" si="116"/>
        <v>4.211767678902972E-3</v>
      </c>
      <c r="H291" s="16">
        <f t="shared" si="122"/>
        <v>2.0000000000038654E-2</v>
      </c>
    </row>
    <row r="292" spans="1:8" ht="15.75" x14ac:dyDescent="0.25">
      <c r="A292" s="73"/>
      <c r="B292" s="13">
        <v>20</v>
      </c>
      <c r="C292" s="31">
        <v>474.83</v>
      </c>
      <c r="D292" s="37">
        <v>1.63</v>
      </c>
      <c r="E292" s="10">
        <v>20</v>
      </c>
      <c r="F292" s="41">
        <f t="shared" si="121"/>
        <v>6.3176515183484733E-5</v>
      </c>
      <c r="G292" s="46">
        <f t="shared" si="116"/>
        <v>6.3176515183484732E-3</v>
      </c>
      <c r="H292" s="16">
        <f t="shared" si="122"/>
        <v>3.0000000000029559E-2</v>
      </c>
    </row>
    <row r="293" spans="1:8" ht="15.75" x14ac:dyDescent="0.25">
      <c r="A293" s="73"/>
      <c r="B293" s="13">
        <v>25</v>
      </c>
      <c r="C293" s="31">
        <v>474.81</v>
      </c>
      <c r="D293" s="37">
        <v>1.63</v>
      </c>
      <c r="E293" s="10">
        <v>25</v>
      </c>
      <c r="F293" s="41">
        <f t="shared" si="121"/>
        <v>1.0529419197239474E-4</v>
      </c>
      <c r="G293" s="46">
        <f t="shared" si="116"/>
        <v>1.0529419197239475E-2</v>
      </c>
      <c r="H293" s="16">
        <f t="shared" si="122"/>
        <v>5.0000000000011369E-2</v>
      </c>
    </row>
    <row r="294" spans="1:8" ht="15.75" x14ac:dyDescent="0.25">
      <c r="A294" s="73"/>
      <c r="B294" s="13">
        <v>30</v>
      </c>
      <c r="C294" s="31">
        <v>474.79</v>
      </c>
      <c r="D294" s="37">
        <v>1.63</v>
      </c>
      <c r="E294" s="10">
        <v>30</v>
      </c>
      <c r="F294" s="41">
        <f t="shared" si="121"/>
        <v>1.4741186876130475E-4</v>
      </c>
      <c r="G294" s="46">
        <f t="shared" si="116"/>
        <v>1.4741186876130475E-2</v>
      </c>
      <c r="H294" s="16">
        <f t="shared" si="122"/>
        <v>6.9999999999993179E-2</v>
      </c>
    </row>
    <row r="295" spans="1:8" ht="15.75" x14ac:dyDescent="0.25">
      <c r="A295" s="73"/>
      <c r="B295" s="13">
        <v>35</v>
      </c>
      <c r="C295" s="31">
        <v>474.77</v>
      </c>
      <c r="D295" s="37">
        <v>1.63</v>
      </c>
      <c r="E295" s="10">
        <v>35</v>
      </c>
      <c r="F295" s="41">
        <f t="shared" si="121"/>
        <v>1.8952954555033448E-4</v>
      </c>
      <c r="G295" s="46">
        <f t="shared" si="116"/>
        <v>1.8952954555033447E-2</v>
      </c>
      <c r="H295" s="16">
        <f t="shared" si="122"/>
        <v>9.0000000000031832E-2</v>
      </c>
    </row>
    <row r="296" spans="1:8" ht="15.75" x14ac:dyDescent="0.25">
      <c r="A296" s="73"/>
      <c r="B296" s="13">
        <v>40</v>
      </c>
      <c r="C296" s="31">
        <v>474.76</v>
      </c>
      <c r="D296" s="37">
        <v>1.63</v>
      </c>
      <c r="E296" s="10">
        <v>40</v>
      </c>
      <c r="F296" s="41">
        <f t="shared" si="121"/>
        <v>2.1058838394478948E-4</v>
      </c>
      <c r="G296" s="46">
        <f t="shared" si="116"/>
        <v>2.1058838394478949E-2</v>
      </c>
      <c r="H296" s="16">
        <f t="shared" si="122"/>
        <v>0.10000000000002274</v>
      </c>
    </row>
    <row r="297" spans="1:8" ht="15.75" x14ac:dyDescent="0.25">
      <c r="A297" s="73"/>
      <c r="B297" s="13">
        <v>45</v>
      </c>
      <c r="C297" s="31">
        <v>474.74</v>
      </c>
      <c r="D297" s="37">
        <v>1.63</v>
      </c>
      <c r="E297" s="10">
        <v>45</v>
      </c>
      <c r="F297" s="41">
        <f t="shared" si="121"/>
        <v>2.5270606073369948E-4</v>
      </c>
      <c r="G297" s="46">
        <f t="shared" si="116"/>
        <v>2.527060607336995E-2</v>
      </c>
      <c r="H297" s="16">
        <f t="shared" si="122"/>
        <v>0.12000000000000455</v>
      </c>
    </row>
    <row r="298" spans="1:8" ht="16.5" thickBot="1" x14ac:dyDescent="0.3">
      <c r="A298" s="74"/>
      <c r="B298" s="14">
        <v>50</v>
      </c>
      <c r="C298" s="36">
        <v>474.72</v>
      </c>
      <c r="D298" s="37">
        <v>1.63</v>
      </c>
      <c r="E298" s="10">
        <v>50</v>
      </c>
      <c r="F298" s="41">
        <f t="shared" si="121"/>
        <v>2.9482373752260949E-4</v>
      </c>
      <c r="G298" s="46">
        <f t="shared" si="116"/>
        <v>2.9482373752260951E-2</v>
      </c>
      <c r="H298" s="16">
        <f t="shared" si="122"/>
        <v>0.13999999999998636</v>
      </c>
    </row>
    <row r="299" spans="1:8" ht="15.75" x14ac:dyDescent="0.25">
      <c r="A299" s="66" t="s">
        <v>30</v>
      </c>
      <c r="B299" s="12">
        <v>0</v>
      </c>
      <c r="C299" s="25">
        <v>478.52</v>
      </c>
      <c r="D299" s="37">
        <v>1.63</v>
      </c>
      <c r="E299" s="38">
        <v>0</v>
      </c>
      <c r="F299" s="41">
        <f>+($C$299-C299)/$C$299</f>
        <v>0</v>
      </c>
      <c r="G299" s="46">
        <f t="shared" si="116"/>
        <v>0</v>
      </c>
      <c r="H299" s="16">
        <f>+$C$299-C299</f>
        <v>0</v>
      </c>
    </row>
    <row r="300" spans="1:8" ht="15.75" x14ac:dyDescent="0.25">
      <c r="A300" s="67"/>
      <c r="B300" s="13">
        <v>5</v>
      </c>
      <c r="C300" s="26">
        <v>478.52</v>
      </c>
      <c r="D300" s="37">
        <v>1.63</v>
      </c>
      <c r="E300" s="10">
        <v>5</v>
      </c>
      <c r="F300" s="41">
        <f t="shared" ref="F300:F309" si="123">+($C$299-C300)/$C$299</f>
        <v>0</v>
      </c>
      <c r="G300" s="46">
        <f t="shared" si="116"/>
        <v>0</v>
      </c>
      <c r="H300" s="16">
        <f t="shared" ref="H300:H309" si="124">+$C$299-C300</f>
        <v>0</v>
      </c>
    </row>
    <row r="301" spans="1:8" ht="15.75" x14ac:dyDescent="0.25">
      <c r="A301" s="67"/>
      <c r="B301" s="13">
        <v>10</v>
      </c>
      <c r="C301" s="26">
        <v>478.5</v>
      </c>
      <c r="D301" s="37">
        <v>1.63</v>
      </c>
      <c r="E301" s="10">
        <v>10</v>
      </c>
      <c r="F301" s="41">
        <f t="shared" si="123"/>
        <v>4.1795536236691907E-5</v>
      </c>
      <c r="G301" s="46">
        <f t="shared" si="116"/>
        <v>4.1795536236691909E-3</v>
      </c>
      <c r="H301" s="16">
        <f t="shared" si="124"/>
        <v>1.999999999998181E-2</v>
      </c>
    </row>
    <row r="302" spans="1:8" ht="15.75" x14ac:dyDescent="0.25">
      <c r="A302" s="67"/>
      <c r="B302" s="13">
        <v>15</v>
      </c>
      <c r="C302" s="26">
        <v>478.48</v>
      </c>
      <c r="D302" s="37">
        <v>1.63</v>
      </c>
      <c r="E302" s="10">
        <v>15</v>
      </c>
      <c r="F302" s="41">
        <f t="shared" si="123"/>
        <v>8.3591072473383814E-5</v>
      </c>
      <c r="G302" s="46">
        <f t="shared" si="116"/>
        <v>8.3591072473383817E-3</v>
      </c>
      <c r="H302" s="16">
        <f t="shared" si="124"/>
        <v>3.999999999996362E-2</v>
      </c>
    </row>
    <row r="303" spans="1:8" ht="15.75" x14ac:dyDescent="0.25">
      <c r="A303" s="67"/>
      <c r="B303" s="13">
        <v>20</v>
      </c>
      <c r="C303" s="26">
        <v>478.46</v>
      </c>
      <c r="D303" s="37">
        <v>1.63</v>
      </c>
      <c r="E303" s="10">
        <v>20</v>
      </c>
      <c r="F303" s="41">
        <f t="shared" si="123"/>
        <v>1.2538660871019451E-4</v>
      </c>
      <c r="G303" s="46">
        <f t="shared" si="116"/>
        <v>1.2538660871019451E-2</v>
      </c>
      <c r="H303" s="16">
        <f t="shared" si="124"/>
        <v>6.0000000000002274E-2</v>
      </c>
    </row>
    <row r="304" spans="1:8" ht="15.75" x14ac:dyDescent="0.25">
      <c r="A304" s="67"/>
      <c r="B304" s="13">
        <v>25</v>
      </c>
      <c r="C304" s="26">
        <v>478.44</v>
      </c>
      <c r="D304" s="37">
        <v>1.63</v>
      </c>
      <c r="E304" s="10">
        <v>25</v>
      </c>
      <c r="F304" s="41">
        <f t="shared" si="123"/>
        <v>1.671821449468864E-4</v>
      </c>
      <c r="G304" s="46">
        <f t="shared" si="116"/>
        <v>1.6718214494688639E-2</v>
      </c>
      <c r="H304" s="16">
        <f t="shared" si="124"/>
        <v>7.9999999999984084E-2</v>
      </c>
    </row>
    <row r="305" spans="1:8" ht="15.75" x14ac:dyDescent="0.25">
      <c r="A305" s="67"/>
      <c r="B305" s="13">
        <v>30</v>
      </c>
      <c r="C305" s="26">
        <v>478.41</v>
      </c>
      <c r="D305" s="37">
        <v>1.63</v>
      </c>
      <c r="E305" s="10">
        <v>30</v>
      </c>
      <c r="F305" s="41">
        <f t="shared" si="123"/>
        <v>2.2987544930192427E-4</v>
      </c>
      <c r="G305" s="46">
        <f t="shared" si="116"/>
        <v>2.2987544930192429E-2</v>
      </c>
      <c r="H305" s="16">
        <f t="shared" si="124"/>
        <v>0.1099999999999568</v>
      </c>
    </row>
    <row r="306" spans="1:8" ht="15.75" x14ac:dyDescent="0.25">
      <c r="A306" s="67"/>
      <c r="B306" s="13">
        <v>35</v>
      </c>
      <c r="C306" s="26">
        <v>478.38</v>
      </c>
      <c r="D306" s="37">
        <v>1.63</v>
      </c>
      <c r="E306" s="10">
        <v>35</v>
      </c>
      <c r="F306" s="41">
        <f t="shared" si="123"/>
        <v>2.9256875365708091E-4</v>
      </c>
      <c r="G306" s="46">
        <f t="shared" si="116"/>
        <v>2.925687536570809E-2</v>
      </c>
      <c r="H306" s="16">
        <f t="shared" si="124"/>
        <v>0.13999999999998636</v>
      </c>
    </row>
    <row r="307" spans="1:8" ht="15.75" x14ac:dyDescent="0.25">
      <c r="A307" s="67"/>
      <c r="B307" s="13">
        <v>40</v>
      </c>
      <c r="C307" s="26">
        <v>478.35</v>
      </c>
      <c r="D307" s="37">
        <v>1.63</v>
      </c>
      <c r="E307" s="10">
        <v>40</v>
      </c>
      <c r="F307" s="41">
        <f t="shared" si="123"/>
        <v>3.5526205801211878E-4</v>
      </c>
      <c r="G307" s="46">
        <f t="shared" si="116"/>
        <v>3.552620580121188E-2</v>
      </c>
      <c r="H307" s="16">
        <f t="shared" si="124"/>
        <v>0.16999999999995907</v>
      </c>
    </row>
    <row r="308" spans="1:8" ht="15.75" x14ac:dyDescent="0.25">
      <c r="A308" s="67"/>
      <c r="B308" s="13">
        <v>45</v>
      </c>
      <c r="C308" s="26">
        <v>478.32</v>
      </c>
      <c r="D308" s="37">
        <v>1.63</v>
      </c>
      <c r="E308" s="10">
        <v>45</v>
      </c>
      <c r="F308" s="41">
        <f t="shared" si="123"/>
        <v>4.1795536236727542E-4</v>
      </c>
      <c r="G308" s="46">
        <f t="shared" si="116"/>
        <v>4.1795536236727542E-2</v>
      </c>
      <c r="H308" s="16">
        <f t="shared" si="124"/>
        <v>0.19999999999998863</v>
      </c>
    </row>
    <row r="309" spans="1:8" ht="16.5" thickBot="1" x14ac:dyDescent="0.3">
      <c r="A309" s="67"/>
      <c r="B309" s="13">
        <v>50</v>
      </c>
      <c r="C309" s="26">
        <v>478.28</v>
      </c>
      <c r="D309" s="37">
        <v>1.63</v>
      </c>
      <c r="E309" s="10">
        <v>50</v>
      </c>
      <c r="F309" s="41">
        <f t="shared" si="123"/>
        <v>5.0154643484077804E-4</v>
      </c>
      <c r="G309" s="46">
        <f t="shared" si="116"/>
        <v>5.0154643484077804E-2</v>
      </c>
      <c r="H309" s="16">
        <f t="shared" si="124"/>
        <v>0.24000000000000909</v>
      </c>
    </row>
    <row r="310" spans="1:8" ht="15.75" x14ac:dyDescent="0.25">
      <c r="A310" s="66" t="s">
        <v>31</v>
      </c>
      <c r="B310" s="12">
        <v>0</v>
      </c>
      <c r="C310" s="25">
        <v>484.91</v>
      </c>
      <c r="D310" s="37">
        <v>1.63</v>
      </c>
      <c r="E310" s="38">
        <v>0</v>
      </c>
      <c r="F310" s="41">
        <f>+($C$310-C310)/$C$310</f>
        <v>0</v>
      </c>
      <c r="G310" s="46">
        <f t="shared" si="116"/>
        <v>0</v>
      </c>
      <c r="H310" s="16">
        <f>+$C$310-C310</f>
        <v>0</v>
      </c>
    </row>
    <row r="311" spans="1:8" ht="15.75" x14ac:dyDescent="0.25">
      <c r="A311" s="67"/>
      <c r="B311" s="13">
        <v>5</v>
      </c>
      <c r="C311" s="26">
        <v>484.91</v>
      </c>
      <c r="D311" s="37">
        <v>1.63</v>
      </c>
      <c r="E311" s="10">
        <v>5</v>
      </c>
      <c r="F311" s="41">
        <f t="shared" ref="F311:F320" si="125">+($C$310-C311)/$C$310</f>
        <v>0</v>
      </c>
      <c r="G311" s="46">
        <f t="shared" si="116"/>
        <v>0</v>
      </c>
      <c r="H311" s="16">
        <f t="shared" ref="H311:H320" si="126">+$C$310-C311</f>
        <v>0</v>
      </c>
    </row>
    <row r="312" spans="1:8" ht="15.75" x14ac:dyDescent="0.25">
      <c r="A312" s="67"/>
      <c r="B312" s="13">
        <v>10</v>
      </c>
      <c r="C312" s="27">
        <v>484.89</v>
      </c>
      <c r="D312" s="37">
        <v>1.63</v>
      </c>
      <c r="E312" s="10">
        <v>10</v>
      </c>
      <c r="F312" s="41">
        <f t="shared" si="125"/>
        <v>4.1244767070257681E-5</v>
      </c>
      <c r="G312" s="46">
        <f t="shared" si="116"/>
        <v>4.124476707025768E-3</v>
      </c>
      <c r="H312" s="16">
        <f t="shared" si="126"/>
        <v>2.0000000000038654E-2</v>
      </c>
    </row>
    <row r="313" spans="1:8" ht="15.75" x14ac:dyDescent="0.25">
      <c r="A313" s="67"/>
      <c r="B313" s="13">
        <v>15</v>
      </c>
      <c r="C313" s="27">
        <v>484.87</v>
      </c>
      <c r="D313" s="37">
        <v>1.63</v>
      </c>
      <c r="E313" s="10">
        <v>15</v>
      </c>
      <c r="F313" s="41">
        <f t="shared" si="125"/>
        <v>8.2489534140398133E-5</v>
      </c>
      <c r="G313" s="46">
        <f t="shared" si="116"/>
        <v>8.2489534140398127E-3</v>
      </c>
      <c r="H313" s="16">
        <f t="shared" si="126"/>
        <v>4.0000000000020464E-2</v>
      </c>
    </row>
    <row r="314" spans="1:8" ht="15.75" x14ac:dyDescent="0.25">
      <c r="A314" s="67"/>
      <c r="B314" s="13">
        <v>20</v>
      </c>
      <c r="C314" s="27">
        <v>484.85</v>
      </c>
      <c r="D314" s="37">
        <v>1.63</v>
      </c>
      <c r="E314" s="10">
        <v>20</v>
      </c>
      <c r="F314" s="41">
        <f t="shared" si="125"/>
        <v>1.237343012105386E-4</v>
      </c>
      <c r="G314" s="46">
        <f t="shared" si="116"/>
        <v>1.2373430121053859E-2</v>
      </c>
      <c r="H314" s="16">
        <f t="shared" si="126"/>
        <v>6.0000000000002274E-2</v>
      </c>
    </row>
    <row r="315" spans="1:8" ht="15.75" x14ac:dyDescent="0.25">
      <c r="A315" s="67"/>
      <c r="B315" s="13">
        <v>25</v>
      </c>
      <c r="C315" s="27">
        <v>484.83</v>
      </c>
      <c r="D315" s="37">
        <v>1.63</v>
      </c>
      <c r="E315" s="10">
        <v>25</v>
      </c>
      <c r="F315" s="41">
        <f t="shared" si="125"/>
        <v>1.6497906828079627E-4</v>
      </c>
      <c r="G315" s="46">
        <f t="shared" si="116"/>
        <v>1.6497906828079625E-2</v>
      </c>
      <c r="H315" s="16">
        <f t="shared" si="126"/>
        <v>8.0000000000040927E-2</v>
      </c>
    </row>
    <row r="316" spans="1:8" ht="15.75" x14ac:dyDescent="0.25">
      <c r="A316" s="67"/>
      <c r="B316" s="13">
        <v>30</v>
      </c>
      <c r="C316" s="27">
        <v>484.81</v>
      </c>
      <c r="D316" s="37">
        <v>1.63</v>
      </c>
      <c r="E316" s="10">
        <v>30</v>
      </c>
      <c r="F316" s="41">
        <f t="shared" si="125"/>
        <v>2.0622383535093673E-4</v>
      </c>
      <c r="G316" s="46">
        <f t="shared" si="116"/>
        <v>2.0622383535093672E-2</v>
      </c>
      <c r="H316" s="16">
        <f t="shared" si="126"/>
        <v>0.10000000000002274</v>
      </c>
    </row>
    <row r="317" spans="1:8" ht="15.75" x14ac:dyDescent="0.25">
      <c r="A317" s="67"/>
      <c r="B317" s="13">
        <v>35</v>
      </c>
      <c r="C317" s="27">
        <v>484.79</v>
      </c>
      <c r="D317" s="37">
        <v>1.63</v>
      </c>
      <c r="E317" s="10">
        <v>35</v>
      </c>
      <c r="F317" s="41">
        <f t="shared" si="125"/>
        <v>2.474686024210772E-4</v>
      </c>
      <c r="G317" s="46">
        <f t="shared" si="116"/>
        <v>2.4746860242107718E-2</v>
      </c>
      <c r="H317" s="16">
        <f t="shared" si="126"/>
        <v>0.12000000000000455</v>
      </c>
    </row>
    <row r="318" spans="1:8" ht="15.75" x14ac:dyDescent="0.25">
      <c r="A318" s="67"/>
      <c r="B318" s="13">
        <v>40</v>
      </c>
      <c r="C318" s="27">
        <v>484.77</v>
      </c>
      <c r="D318" s="37">
        <v>1.63</v>
      </c>
      <c r="E318" s="10">
        <v>40</v>
      </c>
      <c r="F318" s="41">
        <f t="shared" si="125"/>
        <v>2.8871336949133489E-4</v>
      </c>
      <c r="G318" s="46">
        <f t="shared" si="116"/>
        <v>2.8871336949133488E-2</v>
      </c>
      <c r="H318" s="16">
        <f t="shared" si="126"/>
        <v>0.1400000000000432</v>
      </c>
    </row>
    <row r="319" spans="1:8" ht="15.75" x14ac:dyDescent="0.25">
      <c r="A319" s="67"/>
      <c r="B319" s="13">
        <v>45</v>
      </c>
      <c r="C319" s="27">
        <v>484.75</v>
      </c>
      <c r="D319" s="37">
        <v>1.63</v>
      </c>
      <c r="E319" s="10">
        <v>45</v>
      </c>
      <c r="F319" s="41">
        <f t="shared" si="125"/>
        <v>3.2995813656147533E-4</v>
      </c>
      <c r="G319" s="46">
        <f t="shared" si="116"/>
        <v>3.2995813656147531E-2</v>
      </c>
      <c r="H319" s="16">
        <f t="shared" si="126"/>
        <v>0.16000000000002501</v>
      </c>
    </row>
    <row r="320" spans="1:8" ht="16.5" thickBot="1" x14ac:dyDescent="0.3">
      <c r="A320" s="67"/>
      <c r="B320" s="13">
        <v>50</v>
      </c>
      <c r="C320" s="27">
        <v>484.72</v>
      </c>
      <c r="D320" s="37">
        <v>1.63</v>
      </c>
      <c r="E320" s="10">
        <v>50</v>
      </c>
      <c r="F320" s="41">
        <f t="shared" si="125"/>
        <v>3.9182528716668604E-4</v>
      </c>
      <c r="G320" s="46">
        <f t="shared" si="116"/>
        <v>3.9182528716668608E-2</v>
      </c>
      <c r="H320" s="16">
        <f t="shared" si="126"/>
        <v>0.18999999999999773</v>
      </c>
    </row>
    <row r="321" spans="1:8" ht="15.75" x14ac:dyDescent="0.25">
      <c r="A321" s="69" t="s">
        <v>32</v>
      </c>
      <c r="B321" s="12">
        <v>0</v>
      </c>
      <c r="C321" s="28">
        <v>472.31</v>
      </c>
      <c r="D321" s="37">
        <v>1.63</v>
      </c>
      <c r="E321" s="38">
        <v>0</v>
      </c>
      <c r="F321" s="41">
        <f>+($C$321-C321)/$C$321</f>
        <v>0</v>
      </c>
      <c r="G321" s="46">
        <f t="shared" si="116"/>
        <v>0</v>
      </c>
      <c r="H321" s="16">
        <f>+$C$321-C321</f>
        <v>0</v>
      </c>
    </row>
    <row r="322" spans="1:8" ht="15.75" x14ac:dyDescent="0.25">
      <c r="A322" s="70"/>
      <c r="B322" s="13">
        <v>5</v>
      </c>
      <c r="C322" s="27">
        <v>472.31</v>
      </c>
      <c r="D322" s="37">
        <v>1.63</v>
      </c>
      <c r="E322" s="10">
        <v>5</v>
      </c>
      <c r="F322" s="41">
        <f t="shared" ref="F322:F331" si="127">+($C$321-C322)/$C$321</f>
        <v>0</v>
      </c>
      <c r="G322" s="46">
        <f t="shared" si="116"/>
        <v>0</v>
      </c>
      <c r="H322" s="16">
        <f t="shared" ref="H322:H331" si="128">+$C$321-C322</f>
        <v>0</v>
      </c>
    </row>
    <row r="323" spans="1:8" ht="15.75" x14ac:dyDescent="0.25">
      <c r="A323" s="70"/>
      <c r="B323" s="13">
        <v>10</v>
      </c>
      <c r="C323" s="27">
        <v>472.29</v>
      </c>
      <c r="D323" s="37">
        <v>1.63</v>
      </c>
      <c r="E323" s="10">
        <v>10</v>
      </c>
      <c r="F323" s="41">
        <f t="shared" si="127"/>
        <v>4.2345069975189619E-5</v>
      </c>
      <c r="G323" s="46">
        <f t="shared" si="116"/>
        <v>4.2345069975189623E-3</v>
      </c>
      <c r="H323" s="16">
        <f t="shared" si="128"/>
        <v>1.999999999998181E-2</v>
      </c>
    </row>
    <row r="324" spans="1:8" ht="15.75" x14ac:dyDescent="0.25">
      <c r="A324" s="70"/>
      <c r="B324" s="13">
        <v>15</v>
      </c>
      <c r="C324" s="27">
        <v>472.27</v>
      </c>
      <c r="D324" s="37">
        <v>1.63</v>
      </c>
      <c r="E324" s="10">
        <v>15</v>
      </c>
      <c r="F324" s="41">
        <f t="shared" si="127"/>
        <v>8.4690139950499598E-5</v>
      </c>
      <c r="G324" s="46">
        <f t="shared" ref="G324:G331" si="129">+F324*100</f>
        <v>8.46901399504996E-3</v>
      </c>
      <c r="H324" s="16">
        <f t="shared" si="128"/>
        <v>4.0000000000020464E-2</v>
      </c>
    </row>
    <row r="325" spans="1:8" ht="15.75" x14ac:dyDescent="0.25">
      <c r="A325" s="70"/>
      <c r="B325" s="13">
        <v>20</v>
      </c>
      <c r="C325" s="27">
        <v>472.25</v>
      </c>
      <c r="D325" s="37">
        <v>1.63</v>
      </c>
      <c r="E325" s="10">
        <v>20</v>
      </c>
      <c r="F325" s="41">
        <f t="shared" si="127"/>
        <v>1.2703520992568922E-4</v>
      </c>
      <c r="G325" s="46">
        <f t="shared" si="129"/>
        <v>1.2703520992568922E-2</v>
      </c>
      <c r="H325" s="16">
        <f t="shared" si="128"/>
        <v>6.0000000000002274E-2</v>
      </c>
    </row>
    <row r="326" spans="1:8" ht="15.75" x14ac:dyDescent="0.25">
      <c r="A326" s="70"/>
      <c r="B326" s="13">
        <v>25</v>
      </c>
      <c r="C326" s="27">
        <v>472.24</v>
      </c>
      <c r="D326" s="37">
        <v>1.63</v>
      </c>
      <c r="E326" s="10">
        <v>25</v>
      </c>
      <c r="F326" s="41">
        <f t="shared" si="127"/>
        <v>1.4820774491328402E-4</v>
      </c>
      <c r="G326" s="46">
        <f t="shared" si="129"/>
        <v>1.4820774491328402E-2</v>
      </c>
      <c r="H326" s="16">
        <f t="shared" si="128"/>
        <v>6.9999999999993179E-2</v>
      </c>
    </row>
    <row r="327" spans="1:8" ht="15.75" x14ac:dyDescent="0.25">
      <c r="A327" s="70"/>
      <c r="B327" s="13">
        <v>30</v>
      </c>
      <c r="C327" s="27">
        <v>472.22</v>
      </c>
      <c r="D327" s="37">
        <v>1.63</v>
      </c>
      <c r="E327" s="10">
        <v>30</v>
      </c>
      <c r="F327" s="41">
        <f t="shared" si="127"/>
        <v>1.9055281488847365E-4</v>
      </c>
      <c r="G327" s="46">
        <f t="shared" si="129"/>
        <v>1.9055281488847366E-2</v>
      </c>
      <c r="H327" s="16">
        <f t="shared" si="128"/>
        <v>8.9999999999974989E-2</v>
      </c>
    </row>
    <row r="328" spans="1:8" ht="15.75" x14ac:dyDescent="0.25">
      <c r="A328" s="70"/>
      <c r="B328" s="13">
        <v>35</v>
      </c>
      <c r="C328" s="27">
        <v>472.19</v>
      </c>
      <c r="D328" s="37">
        <v>1.63</v>
      </c>
      <c r="E328" s="10">
        <v>35</v>
      </c>
      <c r="F328" s="41">
        <f t="shared" si="127"/>
        <v>2.5407041985137845E-4</v>
      </c>
      <c r="G328" s="46">
        <f t="shared" si="129"/>
        <v>2.5407041985137845E-2</v>
      </c>
      <c r="H328" s="16">
        <f t="shared" si="128"/>
        <v>0.12000000000000455</v>
      </c>
    </row>
    <row r="329" spans="1:8" ht="15.75" x14ac:dyDescent="0.25">
      <c r="A329" s="70"/>
      <c r="B329" s="13">
        <v>40</v>
      </c>
      <c r="C329" s="27">
        <v>472.16</v>
      </c>
      <c r="D329" s="37">
        <v>1.63</v>
      </c>
      <c r="E329" s="10">
        <v>40</v>
      </c>
      <c r="F329" s="41">
        <f t="shared" si="127"/>
        <v>3.1758802481416287E-4</v>
      </c>
      <c r="G329" s="46">
        <f t="shared" si="129"/>
        <v>3.1758802481416284E-2</v>
      </c>
      <c r="H329" s="16">
        <f t="shared" si="128"/>
        <v>0.14999999999997726</v>
      </c>
    </row>
    <row r="330" spans="1:8" ht="15.75" x14ac:dyDescent="0.25">
      <c r="A330" s="70"/>
      <c r="B330" s="13">
        <v>45</v>
      </c>
      <c r="C330" s="27">
        <v>472.13</v>
      </c>
      <c r="D330" s="37">
        <v>1.63</v>
      </c>
      <c r="E330" s="10">
        <v>45</v>
      </c>
      <c r="F330" s="41">
        <f t="shared" si="127"/>
        <v>3.8110562977706764E-4</v>
      </c>
      <c r="G330" s="46">
        <f t="shared" si="129"/>
        <v>3.8110562977706763E-2</v>
      </c>
      <c r="H330" s="16">
        <f t="shared" si="128"/>
        <v>0.18000000000000682</v>
      </c>
    </row>
    <row r="331" spans="1:8" ht="16.5" thickBot="1" x14ac:dyDescent="0.3">
      <c r="A331" s="71"/>
      <c r="B331" s="14">
        <v>50</v>
      </c>
      <c r="C331" s="29">
        <v>472.09</v>
      </c>
      <c r="D331" s="37">
        <v>1.63</v>
      </c>
      <c r="E331" s="10">
        <v>50</v>
      </c>
      <c r="F331" s="41">
        <f t="shared" si="127"/>
        <v>4.6579576972756724E-4</v>
      </c>
      <c r="G331" s="46">
        <f t="shared" si="129"/>
        <v>4.6579576972756727E-2</v>
      </c>
      <c r="H331" s="16">
        <f t="shared" si="128"/>
        <v>0.22000000000002728</v>
      </c>
    </row>
    <row r="332" spans="1:8" ht="15.75" x14ac:dyDescent="0.25">
      <c r="F332" s="45"/>
      <c r="G332" s="45"/>
    </row>
  </sheetData>
  <mergeCells count="24">
    <mergeCell ref="A321:A331"/>
    <mergeCell ref="A200:A210"/>
    <mergeCell ref="A211:A221"/>
    <mergeCell ref="A222:A232"/>
    <mergeCell ref="A233:A243"/>
    <mergeCell ref="A244:A254"/>
    <mergeCell ref="A255:A265"/>
    <mergeCell ref="A266:A276"/>
    <mergeCell ref="A277:A287"/>
    <mergeCell ref="A288:A298"/>
    <mergeCell ref="A299:A309"/>
    <mergeCell ref="A310:A320"/>
    <mergeCell ref="A123:A133"/>
    <mergeCell ref="A2:A12"/>
    <mergeCell ref="A13:A23"/>
    <mergeCell ref="A24:A34"/>
    <mergeCell ref="A35:A45"/>
    <mergeCell ref="A46:A56"/>
    <mergeCell ref="A57:A67"/>
    <mergeCell ref="A68:A78"/>
    <mergeCell ref="A79:A89"/>
    <mergeCell ref="A90:A100"/>
    <mergeCell ref="A101:A111"/>
    <mergeCell ref="A112:A1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9"/>
  <sheetViews>
    <sheetView topLeftCell="O1" workbookViewId="0">
      <selection activeCell="AG3" sqref="AG3:AG24"/>
    </sheetView>
  </sheetViews>
  <sheetFormatPr defaultRowHeight="15" x14ac:dyDescent="0.25"/>
  <sheetData>
    <row r="1" spans="1:33" x14ac:dyDescent="0.25">
      <c r="A1" s="17"/>
      <c r="B1" s="17"/>
      <c r="C1" s="17"/>
      <c r="D1" s="17" t="s">
        <v>51</v>
      </c>
      <c r="E1" s="17"/>
      <c r="F1" s="17"/>
      <c r="L1" s="17" t="s">
        <v>54</v>
      </c>
      <c r="S1" s="17"/>
      <c r="T1" s="17"/>
      <c r="U1" s="17"/>
      <c r="V1" s="17" t="s">
        <v>51</v>
      </c>
      <c r="W1" s="17"/>
      <c r="X1" s="17"/>
      <c r="AC1" s="17" t="s">
        <v>54</v>
      </c>
    </row>
    <row r="2" spans="1:33" x14ac:dyDescent="0.25">
      <c r="A2" s="17"/>
      <c r="B2" s="17" t="s">
        <v>35</v>
      </c>
      <c r="C2" s="17" t="s">
        <v>33</v>
      </c>
      <c r="D2" s="17" t="s">
        <v>38</v>
      </c>
      <c r="E2" s="17" t="s">
        <v>39</v>
      </c>
      <c r="F2" s="17" t="s">
        <v>40</v>
      </c>
      <c r="G2" s="17" t="s">
        <v>43</v>
      </c>
      <c r="H2" s="17" t="s">
        <v>81</v>
      </c>
      <c r="J2" s="17" t="s">
        <v>35</v>
      </c>
      <c r="K2" s="17" t="s">
        <v>33</v>
      </c>
      <c r="L2" s="17" t="s">
        <v>38</v>
      </c>
      <c r="M2" s="17" t="s">
        <v>39</v>
      </c>
      <c r="N2" s="17" t="s">
        <v>40</v>
      </c>
      <c r="O2" s="17" t="s">
        <v>43</v>
      </c>
      <c r="P2" s="17" t="s">
        <v>82</v>
      </c>
      <c r="Q2" s="17" t="s">
        <v>83</v>
      </c>
      <c r="R2" s="17" t="s">
        <v>84</v>
      </c>
      <c r="S2" s="17"/>
      <c r="T2" s="17" t="s">
        <v>35</v>
      </c>
      <c r="U2" s="17" t="s">
        <v>33</v>
      </c>
      <c r="V2" s="17" t="s">
        <v>38</v>
      </c>
      <c r="W2" s="17" t="s">
        <v>39</v>
      </c>
      <c r="X2" s="17" t="s">
        <v>40</v>
      </c>
      <c r="Y2" s="17" t="s">
        <v>43</v>
      </c>
      <c r="AA2" s="17" t="s">
        <v>35</v>
      </c>
      <c r="AB2" s="17" t="s">
        <v>33</v>
      </c>
      <c r="AC2" s="17" t="s">
        <v>38</v>
      </c>
      <c r="AD2" s="17" t="s">
        <v>39</v>
      </c>
      <c r="AE2" s="17" t="s">
        <v>40</v>
      </c>
      <c r="AF2" s="17" t="s">
        <v>43</v>
      </c>
      <c r="AG2" s="17" t="s">
        <v>85</v>
      </c>
    </row>
    <row r="3" spans="1:33" x14ac:dyDescent="0.25">
      <c r="A3" t="s">
        <v>36</v>
      </c>
      <c r="B3">
        <v>0.87</v>
      </c>
      <c r="C3">
        <v>0</v>
      </c>
      <c r="D3" s="39">
        <v>0</v>
      </c>
      <c r="E3" s="39">
        <v>0</v>
      </c>
      <c r="F3" s="39">
        <v>0</v>
      </c>
      <c r="G3" s="42">
        <v>0</v>
      </c>
      <c r="H3" s="42">
        <f>+G3^0.5</f>
        <v>0</v>
      </c>
      <c r="J3">
        <v>0.87</v>
      </c>
      <c r="K3">
        <v>0</v>
      </c>
      <c r="L3" s="39">
        <v>0</v>
      </c>
      <c r="M3" s="39">
        <v>0</v>
      </c>
      <c r="N3" s="39">
        <v>0</v>
      </c>
      <c r="O3" s="39">
        <v>1E-4</v>
      </c>
      <c r="P3">
        <f>+O3^0.5</f>
        <v>0.01</v>
      </c>
      <c r="Q3">
        <f>+LN(O3)</f>
        <v>-9.2103403719761818</v>
      </c>
      <c r="R3">
        <f>+LOG(O3)</f>
        <v>-4</v>
      </c>
      <c r="S3" s="17" t="s">
        <v>37</v>
      </c>
      <c r="T3" s="17">
        <v>0.87</v>
      </c>
      <c r="U3" s="17">
        <v>0</v>
      </c>
      <c r="V3" s="40">
        <v>0</v>
      </c>
      <c r="W3" s="40">
        <v>0</v>
      </c>
      <c r="X3" s="40">
        <v>0</v>
      </c>
      <c r="Y3" s="43">
        <v>0</v>
      </c>
      <c r="AA3" s="17">
        <v>0.87</v>
      </c>
      <c r="AB3" s="17">
        <v>0</v>
      </c>
      <c r="AC3" s="40">
        <v>0</v>
      </c>
      <c r="AD3" s="40">
        <v>0</v>
      </c>
      <c r="AE3" s="40">
        <v>0</v>
      </c>
      <c r="AF3" s="43">
        <v>0</v>
      </c>
      <c r="AG3">
        <f>+AF3^0.5</f>
        <v>0</v>
      </c>
    </row>
    <row r="4" spans="1:33" x14ac:dyDescent="0.25">
      <c r="A4" t="s">
        <v>36</v>
      </c>
      <c r="B4">
        <v>0.87</v>
      </c>
      <c r="C4">
        <v>5</v>
      </c>
      <c r="D4" s="39">
        <v>6.1504397564369918E-3</v>
      </c>
      <c r="E4" s="39">
        <v>4.1084634346833715E-3</v>
      </c>
      <c r="F4" s="39">
        <v>4.1137027438359888E-3</v>
      </c>
      <c r="G4" s="42">
        <v>4.7908686449854507E-3</v>
      </c>
      <c r="H4" s="42">
        <f t="shared" ref="H4:H24" si="0">+G4^0.5</f>
        <v>6.921610105304582E-2</v>
      </c>
      <c r="J4">
        <v>0.87</v>
      </c>
      <c r="K4">
        <v>5</v>
      </c>
      <c r="L4" s="39">
        <v>2.9999999999972715E-2</v>
      </c>
      <c r="M4" s="39">
        <v>2.0000000000038654E-2</v>
      </c>
      <c r="N4" s="39">
        <v>1.999999999998181E-2</v>
      </c>
      <c r="O4" s="39">
        <v>2.3333333333331058E-2</v>
      </c>
      <c r="P4">
        <f t="shared" ref="P4:P24" si="1">+O4^0.5</f>
        <v>0.15275252316518723</v>
      </c>
      <c r="Q4">
        <f t="shared" ref="Q4:Q24" si="2">+LN(O4)</f>
        <v>-3.7578723256009852</v>
      </c>
      <c r="R4">
        <f t="shared" ref="R4:R24" si="3">+LOG(O4)</f>
        <v>-1.6320232147054479</v>
      </c>
      <c r="S4" s="17" t="s">
        <v>37</v>
      </c>
      <c r="T4" s="17">
        <v>0.87</v>
      </c>
      <c r="U4" s="17">
        <v>5</v>
      </c>
      <c r="V4" s="40">
        <v>2.0506510817165807E-3</v>
      </c>
      <c r="W4" s="40">
        <v>2.0339258837505083E-3</v>
      </c>
      <c r="X4" s="40">
        <v>2.051997619680895E-3</v>
      </c>
      <c r="Y4" s="43">
        <v>2.045524861715995E-3</v>
      </c>
      <c r="AA4" s="17">
        <v>0.87</v>
      </c>
      <c r="AB4" s="17">
        <v>5</v>
      </c>
      <c r="AC4" s="40">
        <v>9.9999999999909051E-3</v>
      </c>
      <c r="AD4" s="40">
        <v>1.0000000000047748E-2</v>
      </c>
      <c r="AE4" s="40">
        <v>9.9999999999909051E-3</v>
      </c>
      <c r="AF4" s="43">
        <v>1.0000000000009853E-2</v>
      </c>
      <c r="AG4">
        <f t="shared" ref="AG4:AG24" si="4">+AF4^0.5</f>
        <v>0.10000000000004927</v>
      </c>
    </row>
    <row r="5" spans="1:33" x14ac:dyDescent="0.25">
      <c r="A5" t="s">
        <v>36</v>
      </c>
      <c r="B5">
        <v>0.87</v>
      </c>
      <c r="C5">
        <v>10</v>
      </c>
      <c r="D5" s="39">
        <v>1.0250732927394986E-2</v>
      </c>
      <c r="E5" s="39">
        <v>8.2169268693550665E-3</v>
      </c>
      <c r="F5" s="39">
        <v>8.2274054876836696E-3</v>
      </c>
      <c r="G5" s="42">
        <v>8.8983550948112406E-3</v>
      </c>
      <c r="H5" s="42">
        <f t="shared" si="0"/>
        <v>9.4331092937648298E-2</v>
      </c>
      <c r="J5">
        <v>0.87</v>
      </c>
      <c r="K5">
        <v>10</v>
      </c>
      <c r="L5" s="39">
        <v>4.9999999999954525E-2</v>
      </c>
      <c r="M5" s="39">
        <v>4.0000000000020464E-2</v>
      </c>
      <c r="N5" s="39">
        <v>4.0000000000020464E-2</v>
      </c>
      <c r="O5" s="39">
        <v>4.3333333333331815E-2</v>
      </c>
      <c r="P5">
        <f t="shared" si="1"/>
        <v>0.20816659994660963</v>
      </c>
      <c r="Q5">
        <f t="shared" si="2"/>
        <v>-3.1388331171946993</v>
      </c>
      <c r="R5">
        <f t="shared" si="3"/>
        <v>-1.363177902412841</v>
      </c>
      <c r="S5" s="17" t="s">
        <v>37</v>
      </c>
      <c r="T5" s="17">
        <v>0.87</v>
      </c>
      <c r="U5" s="17">
        <v>10</v>
      </c>
      <c r="V5" s="40">
        <v>6.1519532451497425E-3</v>
      </c>
      <c r="W5" s="40">
        <v>6.1017776512284011E-3</v>
      </c>
      <c r="X5" s="40">
        <v>6.155992859042685E-3</v>
      </c>
      <c r="Y5" s="43">
        <v>6.1365745851402753E-3</v>
      </c>
      <c r="AA5" s="17">
        <v>0.87</v>
      </c>
      <c r="AB5" s="17">
        <v>10</v>
      </c>
      <c r="AC5" s="40">
        <v>2.9999999999972715E-2</v>
      </c>
      <c r="AD5" s="40">
        <v>3.0000000000029559E-2</v>
      </c>
      <c r="AE5" s="40">
        <v>2.9999999999972715E-2</v>
      </c>
      <c r="AF5" s="43">
        <v>2.9999999999991662E-2</v>
      </c>
      <c r="AG5">
        <f t="shared" si="4"/>
        <v>0.17320508075686367</v>
      </c>
    </row>
    <row r="6" spans="1:33" x14ac:dyDescent="0.25">
      <c r="A6" t="s">
        <v>36</v>
      </c>
      <c r="B6">
        <v>0.87</v>
      </c>
      <c r="C6">
        <v>15</v>
      </c>
      <c r="D6" s="39">
        <v>1.4351026098364635E-2</v>
      </c>
      <c r="E6" s="39">
        <v>1.2325390304026761E-2</v>
      </c>
      <c r="F6" s="39">
        <v>1.2341108231519658E-2</v>
      </c>
      <c r="G6" s="42">
        <v>1.3005841544637018E-2</v>
      </c>
      <c r="H6" s="42">
        <f t="shared" si="0"/>
        <v>0.11404315650067311</v>
      </c>
      <c r="J6">
        <v>0.87</v>
      </c>
      <c r="K6">
        <v>15</v>
      </c>
      <c r="L6" s="39">
        <v>6.9999999999993179E-2</v>
      </c>
      <c r="M6" s="39">
        <v>6.0000000000002274E-2</v>
      </c>
      <c r="N6" s="39">
        <v>6.0000000000002274E-2</v>
      </c>
      <c r="O6" s="39">
        <v>6.3333333333332575E-2</v>
      </c>
      <c r="P6">
        <f t="shared" si="1"/>
        <v>0.25166114784235682</v>
      </c>
      <c r="Q6">
        <f t="shared" si="2"/>
        <v>-2.7593434954897726</v>
      </c>
      <c r="R6">
        <f t="shared" si="3"/>
        <v>-1.1983676537668386</v>
      </c>
      <c r="S6" s="17" t="s">
        <v>37</v>
      </c>
      <c r="T6" s="17">
        <v>0.87</v>
      </c>
      <c r="U6" s="17">
        <v>15</v>
      </c>
      <c r="V6" s="40">
        <v>1.0253255408582903E-2</v>
      </c>
      <c r="W6" s="40">
        <v>1.0169629418706295E-2</v>
      </c>
      <c r="X6" s="40">
        <v>1.0259988098416139E-2</v>
      </c>
      <c r="Y6" s="43">
        <v>1.0227624308568446E-2</v>
      </c>
      <c r="AA6" s="17">
        <v>0.87</v>
      </c>
      <c r="AB6" s="17">
        <v>15</v>
      </c>
      <c r="AC6" s="40">
        <v>4.9999999999954525E-2</v>
      </c>
      <c r="AD6" s="40">
        <v>5.0000000000011369E-2</v>
      </c>
      <c r="AE6" s="40">
        <v>5.0000000000011369E-2</v>
      </c>
      <c r="AF6" s="43">
        <v>4.9999999999992419E-2</v>
      </c>
      <c r="AG6">
        <f t="shared" si="4"/>
        <v>0.22360679774996201</v>
      </c>
    </row>
    <row r="7" spans="1:33" x14ac:dyDescent="0.25">
      <c r="A7" t="s">
        <v>36</v>
      </c>
      <c r="B7">
        <v>0.87</v>
      </c>
      <c r="C7">
        <v>20</v>
      </c>
      <c r="D7" s="39">
        <v>2.0501465854801629E-2</v>
      </c>
      <c r="E7" s="39">
        <v>1.848808545604598E-2</v>
      </c>
      <c r="F7" s="39">
        <v>1.8511662347285331E-2</v>
      </c>
      <c r="G7" s="42">
        <v>1.9167071219377645E-2</v>
      </c>
      <c r="H7" s="42">
        <f t="shared" si="0"/>
        <v>0.1384451921136218</v>
      </c>
      <c r="J7">
        <v>0.87</v>
      </c>
      <c r="K7">
        <v>20</v>
      </c>
      <c r="L7" s="39">
        <v>9.9999999999965894E-2</v>
      </c>
      <c r="M7" s="39">
        <v>9.0000000000031832E-2</v>
      </c>
      <c r="N7" s="39">
        <v>9.0000000000031832E-2</v>
      </c>
      <c r="O7" s="39">
        <v>9.3333333333343191E-2</v>
      </c>
      <c r="P7">
        <f t="shared" si="1"/>
        <v>0.30550504633040548</v>
      </c>
      <c r="Q7">
        <f t="shared" si="2"/>
        <v>-2.3715779644808914</v>
      </c>
      <c r="R7">
        <f t="shared" si="3"/>
        <v>-1.0299632233773974</v>
      </c>
      <c r="S7" s="17" t="s">
        <v>37</v>
      </c>
      <c r="T7" s="17">
        <v>0.87</v>
      </c>
      <c r="U7" s="17">
        <v>20</v>
      </c>
      <c r="V7" s="40">
        <v>1.6405208653744303E-2</v>
      </c>
      <c r="W7" s="40">
        <v>1.6271407069934695E-2</v>
      </c>
      <c r="X7" s="40">
        <v>1.6415980957458824E-2</v>
      </c>
      <c r="Y7" s="43">
        <v>1.6364198893712607E-2</v>
      </c>
      <c r="AA7" s="17">
        <v>0.87</v>
      </c>
      <c r="AB7" s="17">
        <v>20</v>
      </c>
      <c r="AC7" s="40">
        <v>7.9999999999984084E-2</v>
      </c>
      <c r="AD7" s="40">
        <v>8.0000000000040927E-2</v>
      </c>
      <c r="AE7" s="40">
        <v>7.9999999999984084E-2</v>
      </c>
      <c r="AF7" s="43">
        <v>8.0000000000003027E-2</v>
      </c>
      <c r="AG7">
        <f t="shared" si="4"/>
        <v>0.28284271247462434</v>
      </c>
    </row>
    <row r="8" spans="1:33" x14ac:dyDescent="0.25">
      <c r="A8" t="s">
        <v>36</v>
      </c>
      <c r="B8">
        <v>0.87</v>
      </c>
      <c r="C8">
        <v>25</v>
      </c>
      <c r="D8" s="39">
        <v>2.6651905611250273E-2</v>
      </c>
      <c r="E8" s="39">
        <v>2.4650780608053521E-2</v>
      </c>
      <c r="F8" s="39">
        <v>2.6739067834957313E-2</v>
      </c>
      <c r="G8" s="42">
        <v>2.6013918018087039E-2</v>
      </c>
      <c r="H8" s="42">
        <f t="shared" si="0"/>
        <v>0.16128830713380013</v>
      </c>
      <c r="J8">
        <v>0.87</v>
      </c>
      <c r="K8">
        <v>25</v>
      </c>
      <c r="L8" s="39">
        <v>0.12999999999999545</v>
      </c>
      <c r="M8" s="39">
        <v>0.12000000000000455</v>
      </c>
      <c r="N8" s="39">
        <v>0.12999999999999545</v>
      </c>
      <c r="O8" s="39">
        <v>0.12666666666666515</v>
      </c>
      <c r="P8">
        <f t="shared" si="1"/>
        <v>0.3559026084010416</v>
      </c>
      <c r="Q8">
        <f t="shared" si="2"/>
        <v>-2.0661963149298272</v>
      </c>
      <c r="R8">
        <f t="shared" si="3"/>
        <v>-0.89733765810285748</v>
      </c>
      <c r="S8" s="17" t="s">
        <v>37</v>
      </c>
      <c r="T8" s="17">
        <v>0.87</v>
      </c>
      <c r="U8" s="17">
        <v>25</v>
      </c>
      <c r="V8" s="40">
        <v>2.2557161898894045E-2</v>
      </c>
      <c r="W8" s="40">
        <v>2.2373184721151535E-2</v>
      </c>
      <c r="X8" s="40">
        <v>2.4623971436194068E-2</v>
      </c>
      <c r="Y8" s="43">
        <v>2.3184772685413219E-2</v>
      </c>
      <c r="AA8" s="17">
        <v>0.87</v>
      </c>
      <c r="AB8" s="17">
        <v>25</v>
      </c>
      <c r="AC8" s="40">
        <v>0.1099999999999568</v>
      </c>
      <c r="AD8" s="40">
        <v>0.11000000000001364</v>
      </c>
      <c r="AE8" s="40">
        <v>0.12000000000000455</v>
      </c>
      <c r="AF8" s="43">
        <v>0.113333333333325</v>
      </c>
      <c r="AG8">
        <f t="shared" si="4"/>
        <v>0.33665016461205688</v>
      </c>
    </row>
    <row r="9" spans="1:33" x14ac:dyDescent="0.25">
      <c r="A9" t="s">
        <v>36</v>
      </c>
      <c r="B9">
        <v>0.87</v>
      </c>
      <c r="C9">
        <v>30</v>
      </c>
      <c r="D9" s="39">
        <v>3.4852491953166261E-2</v>
      </c>
      <c r="E9" s="39">
        <v>3.2867707477408588E-2</v>
      </c>
      <c r="F9" s="39">
        <v>3.7023324694558969E-2</v>
      </c>
      <c r="G9" s="42">
        <v>3.4914508041711277E-2</v>
      </c>
      <c r="H9" s="42">
        <f t="shared" si="0"/>
        <v>0.18685424277150164</v>
      </c>
      <c r="J9">
        <v>0.87</v>
      </c>
      <c r="K9">
        <v>30</v>
      </c>
      <c r="L9" s="39">
        <v>0.16999999999995907</v>
      </c>
      <c r="M9" s="39">
        <v>0.16000000000002501</v>
      </c>
      <c r="N9" s="39">
        <v>0.18000000000000682</v>
      </c>
      <c r="O9" s="39">
        <v>0.16999999999999696</v>
      </c>
      <c r="P9">
        <f t="shared" si="1"/>
        <v>0.41231056256176235</v>
      </c>
      <c r="Q9">
        <f t="shared" si="2"/>
        <v>-1.7719568419318932</v>
      </c>
      <c r="R9">
        <f t="shared" si="3"/>
        <v>-0.76955107862173389</v>
      </c>
      <c r="S9" s="17" t="s">
        <v>37</v>
      </c>
      <c r="T9" s="17">
        <v>0.87</v>
      </c>
      <c r="U9" s="17">
        <v>30</v>
      </c>
      <c r="V9" s="40">
        <v>2.8709115144055445E-2</v>
      </c>
      <c r="W9" s="40">
        <v>3.0508888256118881E-2</v>
      </c>
      <c r="X9" s="40">
        <v>3.4883959534598545E-2</v>
      </c>
      <c r="Y9" s="43">
        <v>3.1367320978257625E-2</v>
      </c>
      <c r="AA9" s="17">
        <v>0.87</v>
      </c>
      <c r="AB9" s="17">
        <v>30</v>
      </c>
      <c r="AC9" s="40">
        <v>0.13999999999998636</v>
      </c>
      <c r="AD9" s="40">
        <v>0.15000000000003411</v>
      </c>
      <c r="AE9" s="40">
        <v>0.16999999999995907</v>
      </c>
      <c r="AF9" s="43">
        <v>0.15333333333332652</v>
      </c>
      <c r="AG9">
        <f t="shared" si="4"/>
        <v>0.39157800414901567</v>
      </c>
    </row>
    <row r="10" spans="1:33" x14ac:dyDescent="0.25">
      <c r="A10" t="s">
        <v>36</v>
      </c>
      <c r="B10">
        <v>0.87</v>
      </c>
      <c r="C10">
        <v>35</v>
      </c>
      <c r="D10" s="39">
        <v>4.3053078295093902E-2</v>
      </c>
      <c r="E10" s="39">
        <v>4.1084634346751976E-2</v>
      </c>
      <c r="F10" s="39">
        <v>4.936443292607863E-2</v>
      </c>
      <c r="G10" s="42">
        <v>4.450071518930817E-2</v>
      </c>
      <c r="H10" s="42">
        <f t="shared" si="0"/>
        <v>0.21095192625171302</v>
      </c>
      <c r="J10">
        <v>0.87</v>
      </c>
      <c r="K10">
        <v>35</v>
      </c>
      <c r="L10" s="39">
        <v>0.20999999999997954</v>
      </c>
      <c r="M10" s="39">
        <v>0.19999999999998863</v>
      </c>
      <c r="N10" s="39">
        <v>0.24000000000000909</v>
      </c>
      <c r="O10" s="39">
        <v>0.2166666666666591</v>
      </c>
      <c r="P10">
        <f t="shared" si="1"/>
        <v>0.46547466812562321</v>
      </c>
      <c r="Q10">
        <f t="shared" si="2"/>
        <v>-1.529395204760599</v>
      </c>
      <c r="R10">
        <f t="shared" si="3"/>
        <v>-0.66420789807682201</v>
      </c>
      <c r="S10" s="17" t="s">
        <v>37</v>
      </c>
      <c r="T10" s="17">
        <v>0.87</v>
      </c>
      <c r="U10" s="17">
        <v>35</v>
      </c>
      <c r="V10" s="40">
        <v>3.6911719470921762E-2</v>
      </c>
      <c r="W10" s="40">
        <v>3.864459179107467E-2</v>
      </c>
      <c r="X10" s="40">
        <v>4.7195945252695576E-2</v>
      </c>
      <c r="Y10" s="43">
        <v>4.0917418838230669E-2</v>
      </c>
      <c r="AA10" s="17">
        <v>0.87</v>
      </c>
      <c r="AB10" s="17">
        <v>35</v>
      </c>
      <c r="AC10" s="40">
        <v>0.17999999999994998</v>
      </c>
      <c r="AD10" s="40">
        <v>0.18999999999999773</v>
      </c>
      <c r="AE10" s="40">
        <v>0.22999999999996135</v>
      </c>
      <c r="AF10" s="43">
        <v>0.19999999999996967</v>
      </c>
      <c r="AG10">
        <f t="shared" si="4"/>
        <v>0.44721359549992401</v>
      </c>
    </row>
    <row r="11" spans="1:33" x14ac:dyDescent="0.25">
      <c r="A11" t="s">
        <v>36</v>
      </c>
      <c r="B11">
        <v>0.87</v>
      </c>
      <c r="C11">
        <v>40</v>
      </c>
      <c r="D11" s="39">
        <v>5.3303811222500545E-2</v>
      </c>
      <c r="E11" s="39">
        <v>5.1355792933442897E-2</v>
      </c>
      <c r="F11" s="39">
        <v>6.1705541157598284E-2</v>
      </c>
      <c r="G11" s="42">
        <v>5.5455048437847244E-2</v>
      </c>
      <c r="H11" s="42">
        <f t="shared" si="0"/>
        <v>0.23548895608466916</v>
      </c>
      <c r="J11">
        <v>0.87</v>
      </c>
      <c r="K11">
        <v>40</v>
      </c>
      <c r="L11" s="39">
        <v>0.25999999999999091</v>
      </c>
      <c r="M11" s="39">
        <v>0.25</v>
      </c>
      <c r="N11" s="39">
        <v>0.30000000000001137</v>
      </c>
      <c r="O11" s="39">
        <v>0.27000000000000074</v>
      </c>
      <c r="P11">
        <f t="shared" si="1"/>
        <v>0.51961524227066391</v>
      </c>
      <c r="Q11">
        <f t="shared" si="2"/>
        <v>-1.3093333199837596</v>
      </c>
      <c r="R11">
        <f t="shared" si="3"/>
        <v>-0.56863623584101153</v>
      </c>
      <c r="S11" s="17" t="s">
        <v>37</v>
      </c>
      <c r="T11" s="17">
        <v>0.87</v>
      </c>
      <c r="U11" s="17">
        <v>40</v>
      </c>
      <c r="V11" s="40">
        <v>4.7164974879516319E-2</v>
      </c>
      <c r="W11" s="40">
        <v>4.8814221209780961E-2</v>
      </c>
      <c r="X11" s="40">
        <v>5.9507930970792607E-2</v>
      </c>
      <c r="Y11" s="43">
        <v>5.1829042353363296E-2</v>
      </c>
      <c r="AA11" s="17">
        <v>0.87</v>
      </c>
      <c r="AB11" s="17">
        <v>40</v>
      </c>
      <c r="AC11" s="40">
        <v>0.22999999999996135</v>
      </c>
      <c r="AD11" s="40">
        <v>0.24000000000000909</v>
      </c>
      <c r="AE11" s="40">
        <v>0.28999999999996362</v>
      </c>
      <c r="AF11" s="43">
        <v>0.25333333333331137</v>
      </c>
      <c r="AG11">
        <f t="shared" si="4"/>
        <v>0.50332229568469478</v>
      </c>
    </row>
    <row r="12" spans="1:33" x14ac:dyDescent="0.25">
      <c r="A12" t="s">
        <v>36</v>
      </c>
      <c r="B12">
        <v>0.87</v>
      </c>
      <c r="C12">
        <v>45</v>
      </c>
      <c r="D12" s="39">
        <v>6.7654837320865177E-2</v>
      </c>
      <c r="E12" s="39">
        <v>6.5735414954805504E-2</v>
      </c>
      <c r="F12" s="39">
        <v>7.8160352132953942E-2</v>
      </c>
      <c r="G12" s="42">
        <v>7.0516868136208208E-2</v>
      </c>
      <c r="H12" s="42">
        <f t="shared" si="0"/>
        <v>0.2655501235853755</v>
      </c>
      <c r="J12">
        <v>0.87</v>
      </c>
      <c r="K12">
        <v>45</v>
      </c>
      <c r="L12" s="39">
        <v>0.32999999999998408</v>
      </c>
      <c r="M12" s="39">
        <v>0.31999999999999318</v>
      </c>
      <c r="N12" s="39">
        <v>0.37999999999999545</v>
      </c>
      <c r="O12" s="39">
        <v>0.34333333333332422</v>
      </c>
      <c r="P12">
        <f t="shared" si="1"/>
        <v>0.58594652770822375</v>
      </c>
      <c r="Q12">
        <f t="shared" si="2"/>
        <v>-1.0690534864265919</v>
      </c>
      <c r="R12">
        <f t="shared" si="3"/>
        <v>-0.46428403001450175</v>
      </c>
      <c r="S12" s="17" t="s">
        <v>37</v>
      </c>
      <c r="T12" s="17">
        <v>0.87</v>
      </c>
      <c r="U12" s="17">
        <v>45</v>
      </c>
      <c r="V12" s="40">
        <v>6.1519532451544047E-2</v>
      </c>
      <c r="W12" s="40">
        <v>6.3051702395965151E-2</v>
      </c>
      <c r="X12" s="40">
        <v>7.5923911928263102E-2</v>
      </c>
      <c r="Y12" s="43">
        <v>6.6831715591924093E-2</v>
      </c>
      <c r="AA12" s="17">
        <v>0.87</v>
      </c>
      <c r="AB12" s="17">
        <v>45</v>
      </c>
      <c r="AC12" s="40">
        <v>0.29999999999995453</v>
      </c>
      <c r="AD12" s="40">
        <v>0.31000000000000227</v>
      </c>
      <c r="AE12" s="40">
        <v>0.37000000000000455</v>
      </c>
      <c r="AF12" s="43">
        <v>0.32666666666665378</v>
      </c>
      <c r="AG12">
        <f t="shared" si="4"/>
        <v>0.57154760664939697</v>
      </c>
    </row>
    <row r="13" spans="1:33" s="50" customFormat="1" x14ac:dyDescent="0.25">
      <c r="A13" s="50" t="s">
        <v>36</v>
      </c>
      <c r="B13" s="50">
        <v>0.87</v>
      </c>
      <c r="C13" s="50">
        <v>50</v>
      </c>
      <c r="D13" s="51">
        <v>8.2005863419229816E-2</v>
      </c>
      <c r="E13" s="51">
        <v>8.0115036976168105E-2</v>
      </c>
      <c r="F13" s="51">
        <v>9.6672014480239266E-2</v>
      </c>
      <c r="G13" s="52">
        <v>8.6264304958545715E-2</v>
      </c>
      <c r="H13" s="42">
        <f t="shared" si="0"/>
        <v>0.29370785648079917</v>
      </c>
      <c r="J13" s="50">
        <v>0.87</v>
      </c>
      <c r="K13" s="50">
        <v>50</v>
      </c>
      <c r="L13" s="51">
        <v>0.39999999999997726</v>
      </c>
      <c r="M13" s="51">
        <v>0.38999999999998636</v>
      </c>
      <c r="N13" s="51">
        <v>0.47000000000002728</v>
      </c>
      <c r="O13" s="51">
        <v>0.41999999999999699</v>
      </c>
      <c r="P13">
        <f t="shared" si="1"/>
        <v>0.64807406984078375</v>
      </c>
      <c r="Q13">
        <f t="shared" si="2"/>
        <v>-0.86750056770473027</v>
      </c>
      <c r="R13">
        <f t="shared" si="3"/>
        <v>-0.37675070960210266</v>
      </c>
      <c r="S13" s="53" t="s">
        <v>37</v>
      </c>
      <c r="T13" s="53">
        <v>0.87</v>
      </c>
      <c r="U13" s="53">
        <v>50</v>
      </c>
      <c r="V13" s="54">
        <v>7.5874090023583432E-2</v>
      </c>
      <c r="W13" s="54">
        <v>7.72891835821609E-2</v>
      </c>
      <c r="X13" s="54">
        <v>9.4391890505402823E-2</v>
      </c>
      <c r="Y13" s="55">
        <v>8.2518388037049042E-2</v>
      </c>
      <c r="AA13" s="53">
        <v>0.87</v>
      </c>
      <c r="AB13" s="53">
        <v>50</v>
      </c>
      <c r="AC13" s="54">
        <v>0.37000000000000455</v>
      </c>
      <c r="AD13" s="54">
        <v>0.3800000000000523</v>
      </c>
      <c r="AE13" s="54">
        <v>0.45999999999997954</v>
      </c>
      <c r="AF13" s="55">
        <v>0.40333333333334548</v>
      </c>
      <c r="AG13">
        <f t="shared" si="4"/>
        <v>0.63508529610859787</v>
      </c>
    </row>
    <row r="14" spans="1:33" x14ac:dyDescent="0.25">
      <c r="A14" t="s">
        <v>36</v>
      </c>
      <c r="B14">
        <v>1.63</v>
      </c>
      <c r="C14">
        <v>0</v>
      </c>
      <c r="D14">
        <v>0</v>
      </c>
      <c r="E14">
        <v>0</v>
      </c>
      <c r="F14">
        <v>0</v>
      </c>
      <c r="G14">
        <v>0</v>
      </c>
      <c r="H14" s="42">
        <f t="shared" si="0"/>
        <v>0</v>
      </c>
      <c r="J14">
        <v>1.63</v>
      </c>
      <c r="K14">
        <v>0</v>
      </c>
      <c r="L14" s="42">
        <v>0</v>
      </c>
      <c r="M14" s="42">
        <v>0</v>
      </c>
      <c r="N14" s="42">
        <v>0</v>
      </c>
      <c r="O14" s="39">
        <v>1E-4</v>
      </c>
      <c r="P14">
        <f t="shared" si="1"/>
        <v>0.01</v>
      </c>
      <c r="Q14">
        <f t="shared" si="2"/>
        <v>-9.2103403719761818</v>
      </c>
      <c r="R14">
        <f t="shared" si="3"/>
        <v>-4</v>
      </c>
      <c r="S14" s="17" t="s">
        <v>37</v>
      </c>
      <c r="T14" s="17">
        <v>1.63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AA14" s="17">
        <v>1.63</v>
      </c>
      <c r="AB14" s="17">
        <v>0</v>
      </c>
      <c r="AC14" s="43">
        <v>0</v>
      </c>
      <c r="AD14" s="43">
        <v>0</v>
      </c>
      <c r="AE14" s="43">
        <v>0</v>
      </c>
      <c r="AF14" s="43">
        <v>0</v>
      </c>
      <c r="AG14">
        <f t="shared" si="4"/>
        <v>0</v>
      </c>
    </row>
    <row r="15" spans="1:33" x14ac:dyDescent="0.25">
      <c r="A15" t="s">
        <v>36</v>
      </c>
      <c r="B15">
        <v>1.63</v>
      </c>
      <c r="C15">
        <v>5</v>
      </c>
      <c r="D15">
        <v>1.641463364589205E-2</v>
      </c>
      <c r="E15">
        <v>1.6447030283102921E-2</v>
      </c>
      <c r="F15">
        <v>1.4411891869632739E-2</v>
      </c>
      <c r="G15">
        <v>1.5757851932875901E-2</v>
      </c>
      <c r="H15" s="42">
        <f t="shared" si="0"/>
        <v>0.12553028293155361</v>
      </c>
      <c r="J15">
        <v>1.63</v>
      </c>
      <c r="K15">
        <v>5</v>
      </c>
      <c r="L15" s="42">
        <v>7.9999999999984084E-2</v>
      </c>
      <c r="M15" s="42">
        <v>8.0000000000040927E-2</v>
      </c>
      <c r="N15" s="42">
        <v>6.9999999999993179E-2</v>
      </c>
      <c r="O15" s="42">
        <v>7.6666666666672725E-2</v>
      </c>
      <c r="P15">
        <f t="shared" si="1"/>
        <v>0.2768874620972801</v>
      </c>
      <c r="Q15">
        <f t="shared" si="2"/>
        <v>-2.5682882587269722</v>
      </c>
      <c r="R15">
        <f t="shared" si="3"/>
        <v>-1.1153934187020353</v>
      </c>
      <c r="S15" s="17" t="s">
        <v>37</v>
      </c>
      <c r="T15" s="17">
        <v>1.63</v>
      </c>
      <c r="U15" s="17">
        <v>5</v>
      </c>
      <c r="V15" s="17">
        <v>1.4365457231980213E-2</v>
      </c>
      <c r="W15" s="17">
        <v>1.8319491939418456E-2</v>
      </c>
      <c r="X15" s="17">
        <v>1.6431490952407025E-2</v>
      </c>
      <c r="Y15" s="17">
        <v>1.6372146707935232E-2</v>
      </c>
      <c r="AA15" s="17">
        <v>1.63</v>
      </c>
      <c r="AB15" s="17">
        <v>5</v>
      </c>
      <c r="AC15" s="43">
        <v>6.9999999999993179E-2</v>
      </c>
      <c r="AD15" s="43">
        <v>8.9999999999974989E-2</v>
      </c>
      <c r="AE15" s="43">
        <v>7.9999999999984084E-2</v>
      </c>
      <c r="AF15" s="43">
        <v>7.9999999999984084E-2</v>
      </c>
      <c r="AG15">
        <f t="shared" si="4"/>
        <v>0.28284271247459086</v>
      </c>
    </row>
    <row r="16" spans="1:33" x14ac:dyDescent="0.25">
      <c r="A16" t="s">
        <v>36</v>
      </c>
      <c r="B16">
        <v>1.63</v>
      </c>
      <c r="C16">
        <v>10</v>
      </c>
      <c r="D16">
        <v>4.7192071731952764E-2</v>
      </c>
      <c r="E16">
        <v>4.9341090849285396E-2</v>
      </c>
      <c r="F16">
        <v>4.7353359000218517E-2</v>
      </c>
      <c r="G16">
        <v>4.7962173860485562E-2</v>
      </c>
      <c r="H16" s="42">
        <f t="shared" si="0"/>
        <v>0.21900268003037215</v>
      </c>
      <c r="J16">
        <v>1.63</v>
      </c>
      <c r="K16">
        <v>10</v>
      </c>
      <c r="L16" s="42">
        <v>0.23000000000001819</v>
      </c>
      <c r="M16" s="42">
        <v>0.24000000000000909</v>
      </c>
      <c r="N16" s="42">
        <v>0.22999999999996135</v>
      </c>
      <c r="O16" s="42">
        <v>0.23333333333332953</v>
      </c>
      <c r="P16">
        <f t="shared" si="1"/>
        <v>0.483045891539644</v>
      </c>
      <c r="Q16">
        <f t="shared" si="2"/>
        <v>-1.4552872326068584</v>
      </c>
      <c r="R16">
        <f t="shared" si="3"/>
        <v>-0.63202321470541267</v>
      </c>
      <c r="S16" s="17" t="s">
        <v>37</v>
      </c>
      <c r="T16" s="17">
        <v>1.63</v>
      </c>
      <c r="U16" s="17">
        <v>10</v>
      </c>
      <c r="V16" s="17">
        <v>4.309637169594064E-2</v>
      </c>
      <c r="W16" s="17">
        <v>4.8851978505119742E-2</v>
      </c>
      <c r="X16" s="17">
        <v>4.7240536488183334E-2</v>
      </c>
      <c r="Y16" s="17">
        <v>4.6396295563081232E-2</v>
      </c>
      <c r="AA16" s="17">
        <v>1.63</v>
      </c>
      <c r="AB16" s="17">
        <v>10</v>
      </c>
      <c r="AC16" s="43">
        <v>0.20999999999997954</v>
      </c>
      <c r="AD16" s="43">
        <v>0.23999999999995225</v>
      </c>
      <c r="AE16" s="43">
        <v>0.23000000000001819</v>
      </c>
      <c r="AF16" s="43">
        <v>0.22666666666665</v>
      </c>
      <c r="AG16">
        <f t="shared" si="4"/>
        <v>0.47609522856950581</v>
      </c>
    </row>
    <row r="17" spans="1:33" x14ac:dyDescent="0.25">
      <c r="A17" t="s">
        <v>36</v>
      </c>
      <c r="B17">
        <v>1.63</v>
      </c>
      <c r="C17">
        <v>15</v>
      </c>
      <c r="D17">
        <v>8.4124997435218618E-2</v>
      </c>
      <c r="E17">
        <v>8.6346908986249429E-2</v>
      </c>
      <c r="F17">
        <v>8.4412509522136289E-2</v>
      </c>
      <c r="G17">
        <v>8.496147198120145E-2</v>
      </c>
      <c r="H17" s="42">
        <f t="shared" si="0"/>
        <v>0.29148151224597668</v>
      </c>
      <c r="J17">
        <v>1.63</v>
      </c>
      <c r="K17">
        <v>15</v>
      </c>
      <c r="L17" s="42">
        <v>0.41000000000002501</v>
      </c>
      <c r="M17" s="42">
        <v>0.42000000000001592</v>
      </c>
      <c r="N17" s="42">
        <v>0.40999999999996817</v>
      </c>
      <c r="O17" s="42">
        <v>0.41333333333333638</v>
      </c>
      <c r="P17">
        <f t="shared" si="1"/>
        <v>0.642910050732866</v>
      </c>
      <c r="Q17">
        <f t="shared" si="2"/>
        <v>-0.88350090905115686</v>
      </c>
      <c r="R17">
        <f t="shared" si="3"/>
        <v>-0.38369956955742418</v>
      </c>
      <c r="S17" s="17" t="s">
        <v>37</v>
      </c>
      <c r="T17" s="17">
        <v>1.63</v>
      </c>
      <c r="U17" s="17">
        <v>15</v>
      </c>
      <c r="V17" s="17">
        <v>8.208832703989026E-2</v>
      </c>
      <c r="W17" s="17">
        <v>8.7526461488346766E-2</v>
      </c>
      <c r="X17" s="17">
        <v>8.6265327500157321E-2</v>
      </c>
      <c r="Y17" s="17">
        <v>8.5293372009464782E-2</v>
      </c>
      <c r="AA17" s="17">
        <v>1.63</v>
      </c>
      <c r="AB17" s="17">
        <v>15</v>
      </c>
      <c r="AC17" s="43">
        <v>0.39999999999997726</v>
      </c>
      <c r="AD17" s="43">
        <v>0.42999999999994998</v>
      </c>
      <c r="AE17" s="43">
        <v>0.42000000000001592</v>
      </c>
      <c r="AF17" s="43">
        <v>0.4166666666666477</v>
      </c>
      <c r="AG17">
        <f t="shared" si="4"/>
        <v>0.64549722436788814</v>
      </c>
    </row>
    <row r="18" spans="1:33" x14ac:dyDescent="0.25">
      <c r="A18" t="s">
        <v>36</v>
      </c>
      <c r="B18">
        <v>1.63</v>
      </c>
      <c r="C18">
        <v>20</v>
      </c>
      <c r="D18">
        <v>0.12926523996142467</v>
      </c>
      <c r="E18">
        <v>0.13157624226476494</v>
      </c>
      <c r="F18">
        <v>0.12970702682670637</v>
      </c>
      <c r="G18">
        <v>0.13018283635096534</v>
      </c>
      <c r="H18" s="42">
        <f t="shared" si="0"/>
        <v>0.36080858685869066</v>
      </c>
      <c r="J18">
        <v>1.63</v>
      </c>
      <c r="K18">
        <v>20</v>
      </c>
      <c r="L18" s="42">
        <v>0.62999999999999545</v>
      </c>
      <c r="M18" s="42">
        <v>0.6400000000000432</v>
      </c>
      <c r="N18" s="42">
        <v>0.62999999999999545</v>
      </c>
      <c r="O18" s="42">
        <v>0.63333333333334474</v>
      </c>
      <c r="P18">
        <f t="shared" si="1"/>
        <v>0.79582242575422868</v>
      </c>
      <c r="Q18">
        <f t="shared" si="2"/>
        <v>-0.45675840249569688</v>
      </c>
      <c r="R18">
        <f t="shared" si="3"/>
        <v>-0.19836765376682566</v>
      </c>
      <c r="S18" s="17" t="s">
        <v>37</v>
      </c>
      <c r="T18" s="17">
        <v>1.63</v>
      </c>
      <c r="U18" s="17">
        <v>20</v>
      </c>
      <c r="V18" s="17">
        <v>0.12928911508783358</v>
      </c>
      <c r="W18" s="17">
        <v>0.13434294088909954</v>
      </c>
      <c r="X18" s="17">
        <v>0.13350586398832898</v>
      </c>
      <c r="Y18" s="17">
        <v>0.13237930665508738</v>
      </c>
      <c r="AA18" s="17">
        <v>1.63</v>
      </c>
      <c r="AB18" s="17">
        <v>20</v>
      </c>
      <c r="AC18" s="43">
        <v>0.62999999999999545</v>
      </c>
      <c r="AD18" s="43">
        <v>0.65999999999996817</v>
      </c>
      <c r="AE18" s="43">
        <v>0.64999999999997726</v>
      </c>
      <c r="AF18" s="43">
        <v>0.64666666666664696</v>
      </c>
      <c r="AG18">
        <f t="shared" si="4"/>
        <v>0.80415587212097561</v>
      </c>
    </row>
    <row r="19" spans="1:33" x14ac:dyDescent="0.25">
      <c r="A19" t="s">
        <v>36</v>
      </c>
      <c r="B19">
        <v>1.63</v>
      </c>
      <c r="C19">
        <v>25</v>
      </c>
      <c r="D19">
        <v>0.18671645772206433</v>
      </c>
      <c r="E19">
        <v>0.18708496947020517</v>
      </c>
      <c r="F19">
        <v>0.18529575260957717</v>
      </c>
      <c r="G19">
        <v>0.18636572660061557</v>
      </c>
      <c r="H19" s="42">
        <f t="shared" si="0"/>
        <v>0.4317009689595514</v>
      </c>
      <c r="J19">
        <v>1.63</v>
      </c>
      <c r="K19">
        <v>25</v>
      </c>
      <c r="L19" s="42">
        <v>0.91000000000002501</v>
      </c>
      <c r="M19" s="42">
        <v>0.91000000000002501</v>
      </c>
      <c r="N19" s="42">
        <v>0.89999999999997726</v>
      </c>
      <c r="O19" s="42">
        <v>0.90666666666667572</v>
      </c>
      <c r="P19">
        <f t="shared" si="1"/>
        <v>0.95219045713905137</v>
      </c>
      <c r="Q19">
        <f t="shared" si="2"/>
        <v>-9.7980408360193755E-2</v>
      </c>
      <c r="R19">
        <f t="shared" si="3"/>
        <v>-4.2552350685459386E-2</v>
      </c>
      <c r="S19" s="17" t="s">
        <v>37</v>
      </c>
      <c r="T19" s="17">
        <v>1.63</v>
      </c>
      <c r="U19" s="17">
        <v>25</v>
      </c>
      <c r="V19" s="17">
        <v>0.18675094401575443</v>
      </c>
      <c r="W19" s="17">
        <v>0.19337241491613513</v>
      </c>
      <c r="X19" s="17">
        <v>0.19101608232177109</v>
      </c>
      <c r="Y19" s="17">
        <v>0.19037981375122018</v>
      </c>
      <c r="AA19" s="17">
        <v>1.63</v>
      </c>
      <c r="AB19" s="17">
        <v>25</v>
      </c>
      <c r="AC19" s="43">
        <v>0.90999999999996817</v>
      </c>
      <c r="AD19" s="43">
        <v>0.94999999999998863</v>
      </c>
      <c r="AE19" s="43">
        <v>0.93000000000000682</v>
      </c>
      <c r="AF19" s="43">
        <v>0.92999999999998784</v>
      </c>
      <c r="AG19">
        <f t="shared" si="4"/>
        <v>0.96436507609928923</v>
      </c>
    </row>
    <row r="20" spans="1:33" x14ac:dyDescent="0.25">
      <c r="A20" t="s">
        <v>36</v>
      </c>
      <c r="B20">
        <v>1.63</v>
      </c>
      <c r="C20">
        <v>30</v>
      </c>
      <c r="D20">
        <v>0.25853047992284933</v>
      </c>
      <c r="E20">
        <v>0.2672642421002881</v>
      </c>
      <c r="F20">
        <v>0.25735521195775257</v>
      </c>
      <c r="G20">
        <v>0.26104997799363</v>
      </c>
      <c r="H20" s="42">
        <f t="shared" si="0"/>
        <v>0.51093050211709812</v>
      </c>
      <c r="J20">
        <v>1.63</v>
      </c>
      <c r="K20">
        <v>30</v>
      </c>
      <c r="L20" s="42">
        <v>1.2599999999999909</v>
      </c>
      <c r="M20" s="42">
        <v>1.3000000000000114</v>
      </c>
      <c r="N20" s="42">
        <v>1.25</v>
      </c>
      <c r="O20" s="42">
        <v>1.2700000000000007</v>
      </c>
      <c r="P20">
        <f t="shared" si="1"/>
        <v>1.1269427669584648</v>
      </c>
      <c r="Q20">
        <f t="shared" si="2"/>
        <v>0.23901690047050045</v>
      </c>
      <c r="R20">
        <f t="shared" si="3"/>
        <v>0.10380372095595709</v>
      </c>
      <c r="S20" s="17" t="s">
        <v>37</v>
      </c>
      <c r="T20" s="17">
        <v>1.63</v>
      </c>
      <c r="U20" s="17">
        <v>30</v>
      </c>
      <c r="V20" s="17">
        <v>0.25857823017566717</v>
      </c>
      <c r="W20" s="17">
        <v>0.26868588177821068</v>
      </c>
      <c r="X20" s="17">
        <v>0.26290385523857079</v>
      </c>
      <c r="Y20" s="17">
        <v>0.26338932239748286</v>
      </c>
      <c r="AA20" s="17">
        <v>1.63</v>
      </c>
      <c r="AB20" s="17">
        <v>30</v>
      </c>
      <c r="AC20" s="43">
        <v>1.2599999999999909</v>
      </c>
      <c r="AD20" s="43">
        <v>1.3199999999999932</v>
      </c>
      <c r="AE20" s="43">
        <v>1.2800000000000296</v>
      </c>
      <c r="AF20" s="43">
        <v>1.2866666666666713</v>
      </c>
      <c r="AG20">
        <f t="shared" si="4"/>
        <v>1.1343133018115723</v>
      </c>
    </row>
    <row r="21" spans="1:33" x14ac:dyDescent="0.25">
      <c r="A21" t="s">
        <v>36</v>
      </c>
      <c r="B21">
        <v>1.63</v>
      </c>
      <c r="C21">
        <v>35</v>
      </c>
      <c r="D21">
        <v>0.34470730656380305</v>
      </c>
      <c r="E21">
        <v>0.35361115108653751</v>
      </c>
      <c r="F21">
        <v>0.347944246566881</v>
      </c>
      <c r="G21">
        <v>0.3487542347390738</v>
      </c>
      <c r="H21" s="42">
        <f t="shared" si="0"/>
        <v>0.59055417595600301</v>
      </c>
      <c r="J21">
        <v>1.63</v>
      </c>
      <c r="K21">
        <v>35</v>
      </c>
      <c r="L21" s="42">
        <v>1.6800000000000068</v>
      </c>
      <c r="M21" s="42">
        <v>1.7200000000000273</v>
      </c>
      <c r="N21" s="42">
        <v>1.6899999999999977</v>
      </c>
      <c r="O21" s="42">
        <v>1.6966666666666772</v>
      </c>
      <c r="P21">
        <f t="shared" si="1"/>
        <v>1.3025615788386655</v>
      </c>
      <c r="Q21">
        <f t="shared" si="2"/>
        <v>0.52866554189432791</v>
      </c>
      <c r="R21">
        <f t="shared" si="3"/>
        <v>0.22959652761709901</v>
      </c>
      <c r="S21" s="17" t="s">
        <v>37</v>
      </c>
      <c r="T21" s="17">
        <v>1.63</v>
      </c>
      <c r="U21" s="17">
        <v>35</v>
      </c>
      <c r="V21" s="17">
        <v>0.34887538991955114</v>
      </c>
      <c r="W21" s="17">
        <v>0.36028334147532604</v>
      </c>
      <c r="X21" s="17">
        <v>0.35533099184587635</v>
      </c>
      <c r="Y21" s="17">
        <v>0.35482990774691786</v>
      </c>
      <c r="AA21" s="17">
        <v>1.63</v>
      </c>
      <c r="AB21" s="17">
        <v>35</v>
      </c>
      <c r="AC21" s="43">
        <v>1.6999999999999886</v>
      </c>
      <c r="AD21" s="43">
        <v>1.7699999999999818</v>
      </c>
      <c r="AE21" s="43">
        <v>1.7300000000000182</v>
      </c>
      <c r="AF21" s="43">
        <v>1.7333333333333296</v>
      </c>
      <c r="AG21">
        <f t="shared" si="4"/>
        <v>1.3165611772087651</v>
      </c>
    </row>
    <row r="22" spans="1:33" x14ac:dyDescent="0.25">
      <c r="A22" t="s">
        <v>36</v>
      </c>
      <c r="B22">
        <v>1.63</v>
      </c>
      <c r="C22">
        <v>40</v>
      </c>
      <c r="D22">
        <v>0.45345425446785392</v>
      </c>
      <c r="E22">
        <v>0.46257272671203309</v>
      </c>
      <c r="F22">
        <v>0.45912169813262266</v>
      </c>
      <c r="G22">
        <v>0.45838289310416985</v>
      </c>
      <c r="H22" s="42">
        <f t="shared" si="0"/>
        <v>0.67703980171343681</v>
      </c>
      <c r="J22">
        <v>1.63</v>
      </c>
      <c r="K22">
        <v>40</v>
      </c>
      <c r="L22" s="42">
        <v>2.2099999999999795</v>
      </c>
      <c r="M22" s="42">
        <v>2.25</v>
      </c>
      <c r="N22" s="42">
        <v>2.2299999999999613</v>
      </c>
      <c r="O22" s="42">
        <v>2.2299999999999804</v>
      </c>
      <c r="P22">
        <f t="shared" si="1"/>
        <v>1.4933184523068013</v>
      </c>
      <c r="Q22">
        <f t="shared" si="2"/>
        <v>0.80200158547201861</v>
      </c>
      <c r="R22">
        <f t="shared" si="3"/>
        <v>0.34830486304815689</v>
      </c>
      <c r="S22" s="17" t="s">
        <v>37</v>
      </c>
      <c r="T22" s="17">
        <v>1.63</v>
      </c>
      <c r="U22" s="17">
        <v>40</v>
      </c>
      <c r="V22" s="17">
        <v>0.46379904777540454</v>
      </c>
      <c r="W22" s="17">
        <v>0.47630679042500718</v>
      </c>
      <c r="X22" s="17">
        <v>0.47240536488179824</v>
      </c>
      <c r="Y22" s="17">
        <v>0.47083706769407002</v>
      </c>
      <c r="AA22" s="17">
        <v>1.63</v>
      </c>
      <c r="AB22" s="17">
        <v>40</v>
      </c>
      <c r="AC22" s="43">
        <v>2.2599999999999909</v>
      </c>
      <c r="AD22" s="43">
        <v>2.339999999999975</v>
      </c>
      <c r="AE22" s="43">
        <v>2.3000000000000114</v>
      </c>
      <c r="AF22" s="43">
        <v>2.2999999999999923</v>
      </c>
      <c r="AG22">
        <f t="shared" si="4"/>
        <v>1.5165750888103076</v>
      </c>
    </row>
    <row r="23" spans="1:33" x14ac:dyDescent="0.25">
      <c r="A23" t="s">
        <v>36</v>
      </c>
      <c r="B23">
        <v>1.63</v>
      </c>
      <c r="C23">
        <v>45</v>
      </c>
      <c r="D23">
        <v>0.57861583601780853</v>
      </c>
      <c r="E23">
        <v>0.58798133262063146</v>
      </c>
      <c r="F23">
        <v>0.58471104156800868</v>
      </c>
      <c r="G23">
        <v>0.58376940340214956</v>
      </c>
      <c r="H23" s="42">
        <f t="shared" si="0"/>
        <v>0.76404803736555049</v>
      </c>
      <c r="J23">
        <v>1.63</v>
      </c>
      <c r="K23">
        <v>45</v>
      </c>
      <c r="L23" s="42">
        <v>2.8199999999999932</v>
      </c>
      <c r="M23" s="42">
        <v>2.8600000000000136</v>
      </c>
      <c r="N23" s="42">
        <v>2.839999999999975</v>
      </c>
      <c r="O23" s="42">
        <v>2.8399999999999941</v>
      </c>
      <c r="P23">
        <f t="shared" si="1"/>
        <v>1.68522995463527</v>
      </c>
      <c r="Q23">
        <f t="shared" si="2"/>
        <v>1.0438040521731127</v>
      </c>
      <c r="R23">
        <f t="shared" si="3"/>
        <v>0.45331834004703675</v>
      </c>
      <c r="S23" s="17" t="s">
        <v>37</v>
      </c>
      <c r="T23" s="17">
        <v>1.63</v>
      </c>
      <c r="U23" s="17">
        <v>45</v>
      </c>
      <c r="V23" s="17">
        <v>0.58898374651123542</v>
      </c>
      <c r="W23" s="17">
        <v>0.59843673668783537</v>
      </c>
      <c r="X23" s="17">
        <v>0.59564154702486849</v>
      </c>
      <c r="Y23" s="17">
        <v>0.5943540100746465</v>
      </c>
      <c r="AA23" s="17">
        <v>1.63</v>
      </c>
      <c r="AB23" s="17">
        <v>45</v>
      </c>
      <c r="AC23" s="43">
        <v>2.8699999999999477</v>
      </c>
      <c r="AD23" s="43">
        <v>2.9399999999999977</v>
      </c>
      <c r="AE23" s="43">
        <v>2.8999999999999773</v>
      </c>
      <c r="AF23" s="43">
        <v>2.9033333333333076</v>
      </c>
      <c r="AG23">
        <f t="shared" si="4"/>
        <v>1.7039170558842669</v>
      </c>
    </row>
    <row r="24" spans="1:33" s="50" customFormat="1" x14ac:dyDescent="0.25">
      <c r="A24" s="50" t="s">
        <v>36</v>
      </c>
      <c r="B24" s="50">
        <v>1.63</v>
      </c>
      <c r="C24" s="50">
        <v>50</v>
      </c>
      <c r="D24" s="50">
        <v>0.72224388041939014</v>
      </c>
      <c r="E24" s="50">
        <v>0.73189284759770601</v>
      </c>
      <c r="F24" s="50">
        <v>0.72882996026434788</v>
      </c>
      <c r="G24" s="50">
        <v>0.72765556276048127</v>
      </c>
      <c r="H24" s="42">
        <f t="shared" si="0"/>
        <v>0.85302729309236125</v>
      </c>
      <c r="J24" s="50">
        <v>1.63</v>
      </c>
      <c r="K24" s="50">
        <v>50</v>
      </c>
      <c r="L24" s="52">
        <v>3.5199999999999818</v>
      </c>
      <c r="M24" s="52">
        <v>3.5600000000000023</v>
      </c>
      <c r="N24" s="52">
        <v>3.5399999999999636</v>
      </c>
      <c r="O24" s="52">
        <v>3.5399999999999827</v>
      </c>
      <c r="P24">
        <f t="shared" si="1"/>
        <v>1.8814887722226734</v>
      </c>
      <c r="Q24">
        <f t="shared" si="2"/>
        <v>1.2641267271456782</v>
      </c>
      <c r="R24">
        <f t="shared" si="3"/>
        <v>0.54900326202578575</v>
      </c>
      <c r="S24" s="53" t="s">
        <v>37</v>
      </c>
      <c r="T24" s="53">
        <v>1.63</v>
      </c>
      <c r="U24" s="53">
        <v>50</v>
      </c>
      <c r="V24" s="53">
        <v>0.7326383188310609</v>
      </c>
      <c r="W24" s="53">
        <v>0.74092167399446074</v>
      </c>
      <c r="X24" s="53">
        <v>0.74147102922751729</v>
      </c>
      <c r="Y24" s="53">
        <v>0.73834367401767975</v>
      </c>
      <c r="AA24" s="53">
        <v>1.63</v>
      </c>
      <c r="AB24" s="53">
        <v>50</v>
      </c>
      <c r="AC24" s="55">
        <v>3.5699999999999932</v>
      </c>
      <c r="AD24" s="55">
        <v>3.6399999999999864</v>
      </c>
      <c r="AE24" s="55">
        <v>3.6100000000000136</v>
      </c>
      <c r="AF24" s="55">
        <v>3.6066666666666642</v>
      </c>
      <c r="AG24">
        <f t="shared" si="4"/>
        <v>1.899122604432548</v>
      </c>
    </row>
    <row r="27" spans="1:33" x14ac:dyDescent="0.25">
      <c r="A27" t="s">
        <v>55</v>
      </c>
      <c r="M27" t="s">
        <v>55</v>
      </c>
      <c r="AA27" t="s">
        <v>55</v>
      </c>
    </row>
    <row r="28" spans="1:33" ht="15.75" thickBot="1" x14ac:dyDescent="0.3"/>
    <row r="29" spans="1:33" x14ac:dyDescent="0.25">
      <c r="A29" s="60" t="s">
        <v>56</v>
      </c>
      <c r="B29" s="60"/>
      <c r="M29" s="60" t="s">
        <v>56</v>
      </c>
      <c r="N29" s="60"/>
      <c r="AA29" s="60" t="s">
        <v>56</v>
      </c>
      <c r="AB29" s="60"/>
    </row>
    <row r="30" spans="1:33" x14ac:dyDescent="0.25">
      <c r="A30" t="s">
        <v>57</v>
      </c>
      <c r="B30">
        <v>0.84091295262293675</v>
      </c>
      <c r="M30" t="s">
        <v>57</v>
      </c>
      <c r="N30">
        <v>0.84051896189281461</v>
      </c>
      <c r="AA30" t="s">
        <v>57</v>
      </c>
      <c r="AB30">
        <v>0.96370863582404009</v>
      </c>
    </row>
    <row r="31" spans="1:33" x14ac:dyDescent="0.25">
      <c r="A31" t="s">
        <v>58</v>
      </c>
      <c r="B31">
        <v>0.70713459388902544</v>
      </c>
      <c r="M31" t="s">
        <v>58</v>
      </c>
      <c r="N31">
        <v>0.70647212530137471</v>
      </c>
      <c r="AA31" t="s">
        <v>58</v>
      </c>
      <c r="AB31">
        <v>0.92873433476183231</v>
      </c>
    </row>
    <row r="32" spans="1:33" x14ac:dyDescent="0.25">
      <c r="A32" t="s">
        <v>59</v>
      </c>
      <c r="B32">
        <v>0.67630665640365972</v>
      </c>
      <c r="M32" t="s">
        <v>59</v>
      </c>
      <c r="N32">
        <v>0.67557445428046681</v>
      </c>
      <c r="AA32" t="s">
        <v>59</v>
      </c>
      <c r="AB32">
        <v>0.80970481640203595</v>
      </c>
    </row>
    <row r="33" spans="1:35" x14ac:dyDescent="0.25">
      <c r="A33" t="s">
        <v>60</v>
      </c>
      <c r="B33">
        <v>0.11671170433169092</v>
      </c>
      <c r="M33" t="s">
        <v>60</v>
      </c>
      <c r="N33">
        <v>0.11947353398530436</v>
      </c>
      <c r="AA33" t="s">
        <v>60</v>
      </c>
      <c r="AB33">
        <v>0.34176875373934973</v>
      </c>
    </row>
    <row r="34" spans="1:35" ht="15.75" thickBot="1" x14ac:dyDescent="0.3">
      <c r="A34" s="58" t="s">
        <v>61</v>
      </c>
      <c r="B34" s="58">
        <v>22</v>
      </c>
      <c r="M34" s="58" t="s">
        <v>61</v>
      </c>
      <c r="N34" s="58">
        <v>22</v>
      </c>
      <c r="AA34" s="58" t="s">
        <v>61</v>
      </c>
      <c r="AB34" s="58">
        <v>11</v>
      </c>
    </row>
    <row r="36" spans="1:35" ht="15.75" thickBot="1" x14ac:dyDescent="0.3">
      <c r="A36" t="s">
        <v>62</v>
      </c>
      <c r="M36" t="s">
        <v>62</v>
      </c>
      <c r="AA36" t="s">
        <v>62</v>
      </c>
    </row>
    <row r="37" spans="1:35" x14ac:dyDescent="0.25">
      <c r="A37" s="59"/>
      <c r="B37" s="59" t="s">
        <v>67</v>
      </c>
      <c r="C37" s="59" t="s">
        <v>68</v>
      </c>
      <c r="D37" s="59" t="s">
        <v>69</v>
      </c>
      <c r="E37" s="59" t="s">
        <v>70</v>
      </c>
      <c r="F37" s="59" t="s">
        <v>71</v>
      </c>
      <c r="M37" s="59"/>
      <c r="N37" s="59" t="s">
        <v>67</v>
      </c>
      <c r="O37" s="59" t="s">
        <v>68</v>
      </c>
      <c r="P37" s="59" t="s">
        <v>69</v>
      </c>
      <c r="Q37" s="59"/>
      <c r="R37" s="59"/>
      <c r="S37" s="59" t="s">
        <v>70</v>
      </c>
      <c r="T37" s="59" t="s">
        <v>71</v>
      </c>
      <c r="AA37" s="59"/>
      <c r="AB37" s="59" t="s">
        <v>67</v>
      </c>
      <c r="AC37" s="59" t="s">
        <v>68</v>
      </c>
      <c r="AD37" s="59" t="s">
        <v>69</v>
      </c>
      <c r="AE37" s="59" t="s">
        <v>70</v>
      </c>
      <c r="AF37" s="59" t="s">
        <v>71</v>
      </c>
    </row>
    <row r="38" spans="1:35" x14ac:dyDescent="0.25">
      <c r="A38" t="s">
        <v>63</v>
      </c>
      <c r="B38">
        <v>2</v>
      </c>
      <c r="C38">
        <v>0.62490850026826128</v>
      </c>
      <c r="D38">
        <v>0.31245425013413064</v>
      </c>
      <c r="E38">
        <v>22.938109116923819</v>
      </c>
      <c r="F38">
        <v>8.5772232019136551E-6</v>
      </c>
      <c r="M38" t="s">
        <v>63</v>
      </c>
      <c r="N38">
        <v>2</v>
      </c>
      <c r="O38">
        <v>0.65274371990465796</v>
      </c>
      <c r="P38">
        <v>0.32637185995232898</v>
      </c>
      <c r="S38">
        <v>22.864898937635701</v>
      </c>
      <c r="T38">
        <v>8.7633231262554303E-6</v>
      </c>
      <c r="AA38" t="s">
        <v>63</v>
      </c>
      <c r="AB38">
        <v>2</v>
      </c>
      <c r="AC38">
        <v>13.699930909090931</v>
      </c>
      <c r="AD38">
        <v>6.8499654545454653</v>
      </c>
      <c r="AE38">
        <v>117.28802341102504</v>
      </c>
      <c r="AF38">
        <v>1.1829551820067786E-6</v>
      </c>
    </row>
    <row r="39" spans="1:35" x14ac:dyDescent="0.25">
      <c r="A39" t="s">
        <v>64</v>
      </c>
      <c r="B39">
        <v>19</v>
      </c>
      <c r="C39">
        <v>0.25881081663215277</v>
      </c>
      <c r="D39">
        <v>1.3621621928008041E-2</v>
      </c>
      <c r="M39" t="s">
        <v>64</v>
      </c>
      <c r="N39">
        <v>19</v>
      </c>
      <c r="O39">
        <v>0.27120458113581586</v>
      </c>
      <c r="P39">
        <v>1.4273925322937676E-2</v>
      </c>
      <c r="AA39" t="s">
        <v>64</v>
      </c>
      <c r="AB39">
        <v>9</v>
      </c>
      <c r="AC39">
        <v>1.0512529292929347</v>
      </c>
      <c r="AD39">
        <v>0.1168058810325483</v>
      </c>
    </row>
    <row r="40" spans="1:35" ht="15.75" thickBot="1" x14ac:dyDescent="0.3">
      <c r="A40" s="58" t="s">
        <v>65</v>
      </c>
      <c r="B40" s="58">
        <v>21</v>
      </c>
      <c r="C40" s="58">
        <v>0.88371931690041405</v>
      </c>
      <c r="D40" s="58"/>
      <c r="E40" s="58"/>
      <c r="F40" s="58"/>
      <c r="M40" s="58" t="s">
        <v>65</v>
      </c>
      <c r="N40" s="58">
        <v>21</v>
      </c>
      <c r="O40" s="58">
        <v>0.92394830104047387</v>
      </c>
      <c r="P40" s="58"/>
      <c r="Q40" s="58"/>
      <c r="R40" s="58"/>
      <c r="S40" s="58"/>
      <c r="T40" s="58"/>
      <c r="AA40" s="58" t="s">
        <v>65</v>
      </c>
      <c r="AB40" s="58">
        <v>11</v>
      </c>
      <c r="AC40" s="58">
        <v>14.751183838383865</v>
      </c>
      <c r="AD40" s="58"/>
      <c r="AE40" s="58"/>
      <c r="AF40" s="58"/>
    </row>
    <row r="41" spans="1:35" ht="15.75" thickBot="1" x14ac:dyDescent="0.3"/>
    <row r="42" spans="1:35" x14ac:dyDescent="0.25">
      <c r="A42" s="59"/>
      <c r="B42" s="59" t="s">
        <v>72</v>
      </c>
      <c r="C42" s="59" t="s">
        <v>60</v>
      </c>
      <c r="D42" s="59" t="s">
        <v>73</v>
      </c>
      <c r="E42" s="59" t="s">
        <v>74</v>
      </c>
      <c r="F42" s="59" t="s">
        <v>75</v>
      </c>
      <c r="G42" s="59" t="s">
        <v>76</v>
      </c>
      <c r="H42" s="59"/>
      <c r="I42" s="59" t="s">
        <v>77</v>
      </c>
      <c r="J42" s="59" t="s">
        <v>78</v>
      </c>
      <c r="M42" s="59"/>
      <c r="N42" s="59" t="s">
        <v>72</v>
      </c>
      <c r="O42" s="59" t="s">
        <v>60</v>
      </c>
      <c r="P42" s="59" t="s">
        <v>73</v>
      </c>
      <c r="Q42" s="59"/>
      <c r="R42" s="59"/>
      <c r="S42" s="59" t="s">
        <v>74</v>
      </c>
      <c r="T42" s="59" t="s">
        <v>75</v>
      </c>
      <c r="U42" s="59" t="s">
        <v>76</v>
      </c>
      <c r="V42" s="59" t="s">
        <v>77</v>
      </c>
      <c r="W42" s="59" t="s">
        <v>78</v>
      </c>
      <c r="AA42" s="59"/>
      <c r="AB42" s="59" t="s">
        <v>72</v>
      </c>
      <c r="AC42" s="59" t="s">
        <v>60</v>
      </c>
      <c r="AD42" s="59" t="s">
        <v>73</v>
      </c>
      <c r="AE42" s="59" t="s">
        <v>74</v>
      </c>
      <c r="AF42" s="59" t="s">
        <v>75</v>
      </c>
      <c r="AG42" s="59" t="s">
        <v>76</v>
      </c>
      <c r="AH42" s="59" t="s">
        <v>77</v>
      </c>
      <c r="AI42" s="59" t="s">
        <v>78</v>
      </c>
    </row>
    <row r="43" spans="1:35" x14ac:dyDescent="0.25">
      <c r="A43" t="s">
        <v>66</v>
      </c>
      <c r="B43">
        <v>-0.42319024421228674</v>
      </c>
      <c r="C43">
        <v>9.4163857331192855E-2</v>
      </c>
      <c r="D43">
        <v>-4.4941897688392602</v>
      </c>
      <c r="E43">
        <v>2.4843880992990729E-4</v>
      </c>
      <c r="F43">
        <v>-0.62027746266234562</v>
      </c>
      <c r="G43">
        <v>-0.22610302576222785</v>
      </c>
      <c r="I43">
        <v>-0.62027746266234562</v>
      </c>
      <c r="J43">
        <v>-0.22610302576222785</v>
      </c>
      <c r="M43" t="s">
        <v>66</v>
      </c>
      <c r="N43">
        <v>-0.43713498788357918</v>
      </c>
      <c r="O43">
        <v>9.6392121711060194E-2</v>
      </c>
      <c r="P43">
        <v>-4.5349659300363916</v>
      </c>
      <c r="S43">
        <v>2.264897280536073E-4</v>
      </c>
      <c r="T43">
        <v>-0.6388860172802816</v>
      </c>
      <c r="U43">
        <v>-0.23538395848687674</v>
      </c>
      <c r="V43">
        <v>-0.6388860172802816</v>
      </c>
      <c r="W43">
        <v>-0.23538395848687674</v>
      </c>
      <c r="AA43" t="s">
        <v>66</v>
      </c>
      <c r="AB43">
        <v>-0.48000000000001197</v>
      </c>
      <c r="AC43">
        <v>0.19278357710465216</v>
      </c>
      <c r="AD43">
        <v>-2.4898386429433508</v>
      </c>
      <c r="AE43">
        <v>3.4431122452056054E-2</v>
      </c>
      <c r="AF43">
        <v>-0.91610674981716089</v>
      </c>
      <c r="AG43">
        <v>-4.3893250182862997E-2</v>
      </c>
      <c r="AH43">
        <v>-0.91610674981716089</v>
      </c>
      <c r="AI43">
        <v>-4.3893250182862997E-2</v>
      </c>
    </row>
    <row r="44" spans="1:35" x14ac:dyDescent="0.25">
      <c r="A44" t="s">
        <v>79</v>
      </c>
      <c r="B44">
        <v>0.2968079705071926</v>
      </c>
      <c r="C44">
        <v>6.5481628870001862E-2</v>
      </c>
      <c r="D44">
        <v>4.5326907046926692</v>
      </c>
      <c r="E44">
        <v>2.2766113968453064E-4</v>
      </c>
      <c r="F44">
        <v>0.15975334616044107</v>
      </c>
      <c r="G44">
        <v>0.43386259485394413</v>
      </c>
      <c r="I44">
        <v>0.15975334616044107</v>
      </c>
      <c r="J44">
        <v>0.43386259485394413</v>
      </c>
      <c r="M44" t="s">
        <v>79</v>
      </c>
      <c r="N44">
        <v>0.3063579348665324</v>
      </c>
      <c r="O44">
        <v>6.7031165871587528E-2</v>
      </c>
      <c r="P44">
        <v>4.570380522001158</v>
      </c>
      <c r="S44">
        <v>2.0902238888813768E-4</v>
      </c>
      <c r="T44">
        <v>0.16606009230226637</v>
      </c>
      <c r="U44">
        <v>0.44665577743079843</v>
      </c>
      <c r="V44">
        <v>0.16606009230226637</v>
      </c>
      <c r="W44">
        <v>0.44665577743079843</v>
      </c>
      <c r="AA44" t="s">
        <v>79</v>
      </c>
      <c r="AB44">
        <v>0</v>
      </c>
      <c r="AC44">
        <v>0</v>
      </c>
      <c r="AD44">
        <v>65535</v>
      </c>
      <c r="AE44" t="e">
        <v>#NUM!</v>
      </c>
      <c r="AF44">
        <v>0</v>
      </c>
      <c r="AG44">
        <v>0</v>
      </c>
      <c r="AH44">
        <v>0</v>
      </c>
      <c r="AI44">
        <v>0</v>
      </c>
    </row>
    <row r="45" spans="1:35" ht="15.75" thickBot="1" x14ac:dyDescent="0.3">
      <c r="A45" s="58" t="s">
        <v>80</v>
      </c>
      <c r="B45" s="58">
        <v>7.9206105740612411E-3</v>
      </c>
      <c r="C45" s="58">
        <v>1.5737403001655319E-3</v>
      </c>
      <c r="D45" s="58">
        <v>5.032984523067829</v>
      </c>
      <c r="E45" s="58">
        <v>7.3858493268398292E-5</v>
      </c>
      <c r="F45" s="58">
        <v>4.6267342704230299E-3</v>
      </c>
      <c r="G45" s="58">
        <v>1.1214486877699452E-2</v>
      </c>
      <c r="H45" s="58"/>
      <c r="I45" s="58">
        <v>4.6267342704230299E-3</v>
      </c>
      <c r="J45" s="58">
        <v>1.1214486877699452E-2</v>
      </c>
      <c r="M45" s="58" t="s">
        <v>80</v>
      </c>
      <c r="N45" s="58">
        <v>8.0293164042910259E-3</v>
      </c>
      <c r="O45" s="58">
        <v>1.6109808036177938E-3</v>
      </c>
      <c r="P45" s="58">
        <v>4.9841167481695123</v>
      </c>
      <c r="Q45" s="58"/>
      <c r="R45" s="58"/>
      <c r="S45" s="58">
        <v>8.2370797095571581E-5</v>
      </c>
      <c r="T45" s="58">
        <v>4.6574948311289537E-3</v>
      </c>
      <c r="U45" s="58">
        <v>1.1401137977453098E-2</v>
      </c>
      <c r="V45" s="58">
        <v>4.6574948311289537E-3</v>
      </c>
      <c r="W45" s="58">
        <v>1.1401137977453098E-2</v>
      </c>
      <c r="AA45" s="58" t="s">
        <v>80</v>
      </c>
      <c r="AB45" s="58">
        <v>7.0581818181818232E-2</v>
      </c>
      <c r="AC45" s="58">
        <v>6.5172744172711924E-3</v>
      </c>
      <c r="AD45" s="58">
        <v>10.829959529519259</v>
      </c>
      <c r="AE45" s="58" t="e">
        <v>#NUM!</v>
      </c>
      <c r="AF45" s="58">
        <v>5.5838719176866704E-2</v>
      </c>
      <c r="AG45" s="58">
        <v>8.5324917186769766E-2</v>
      </c>
      <c r="AH45" s="58">
        <v>5.5838719176866704E-2</v>
      </c>
      <c r="AI45" s="58">
        <v>8.5324917186769766E-2</v>
      </c>
    </row>
    <row r="51" spans="2:7" x14ac:dyDescent="0.25">
      <c r="B51" t="s">
        <v>55</v>
      </c>
    </row>
    <row r="52" spans="2:7" ht="15.75" thickBot="1" x14ac:dyDescent="0.3"/>
    <row r="53" spans="2:7" x14ac:dyDescent="0.25">
      <c r="B53" s="60" t="s">
        <v>56</v>
      </c>
      <c r="C53" s="60"/>
    </row>
    <row r="54" spans="2:7" x14ac:dyDescent="0.25">
      <c r="B54" t="s">
        <v>57</v>
      </c>
      <c r="C54">
        <v>0.92911701609833441</v>
      </c>
    </row>
    <row r="55" spans="2:7" x14ac:dyDescent="0.25">
      <c r="B55" t="s">
        <v>58</v>
      </c>
      <c r="C55">
        <v>0.86325842960347265</v>
      </c>
    </row>
    <row r="56" spans="2:7" x14ac:dyDescent="0.25">
      <c r="B56" t="s">
        <v>59</v>
      </c>
      <c r="C56">
        <v>0.84886458008804877</v>
      </c>
    </row>
    <row r="57" spans="2:7" x14ac:dyDescent="0.25">
      <c r="B57" t="s">
        <v>60</v>
      </c>
      <c r="C57">
        <v>9.4161443986731638E-2</v>
      </c>
    </row>
    <row r="58" spans="2:7" ht="15.75" thickBot="1" x14ac:dyDescent="0.3">
      <c r="B58" s="58" t="s">
        <v>61</v>
      </c>
      <c r="C58" s="58">
        <v>22</v>
      </c>
    </row>
    <row r="60" spans="2:7" ht="15.75" thickBot="1" x14ac:dyDescent="0.3">
      <c r="B60" t="s">
        <v>62</v>
      </c>
    </row>
    <row r="61" spans="2:7" x14ac:dyDescent="0.25">
      <c r="B61" s="59"/>
      <c r="C61" s="59" t="s">
        <v>67</v>
      </c>
      <c r="D61" s="59" t="s">
        <v>68</v>
      </c>
      <c r="E61" s="59" t="s">
        <v>69</v>
      </c>
      <c r="F61" s="59" t="s">
        <v>70</v>
      </c>
      <c r="G61" s="59" t="s">
        <v>71</v>
      </c>
    </row>
    <row r="62" spans="2:7" x14ac:dyDescent="0.25">
      <c r="B62" t="s">
        <v>63</v>
      </c>
      <c r="C62">
        <v>2</v>
      </c>
      <c r="D62">
        <v>1.0635063452320574</v>
      </c>
      <c r="E62">
        <v>0.53175317261602872</v>
      </c>
      <c r="F62">
        <v>59.974118020230485</v>
      </c>
      <c r="G62">
        <v>6.180951708609254E-9</v>
      </c>
    </row>
    <row r="63" spans="2:7" x14ac:dyDescent="0.25">
      <c r="B63" t="s">
        <v>64</v>
      </c>
      <c r="C63">
        <v>19</v>
      </c>
      <c r="D63">
        <v>0.16846117313966158</v>
      </c>
      <c r="E63">
        <v>8.8663775336663992E-3</v>
      </c>
    </row>
    <row r="64" spans="2:7" ht="15.75" thickBot="1" x14ac:dyDescent="0.3">
      <c r="B64" s="58" t="s">
        <v>65</v>
      </c>
      <c r="C64" s="58">
        <v>21</v>
      </c>
      <c r="D64" s="58">
        <v>1.2319675183717189</v>
      </c>
      <c r="E64" s="58"/>
      <c r="F64" s="58"/>
      <c r="G64" s="58"/>
    </row>
    <row r="65" spans="2:10" ht="15.75" thickBot="1" x14ac:dyDescent="0.3"/>
    <row r="66" spans="2:10" x14ac:dyDescent="0.25">
      <c r="B66" s="59"/>
      <c r="C66" s="59" t="s">
        <v>72</v>
      </c>
      <c r="D66" s="59" t="s">
        <v>60</v>
      </c>
      <c r="E66" s="59" t="s">
        <v>73</v>
      </c>
      <c r="F66" s="59" t="s">
        <v>74</v>
      </c>
      <c r="G66" s="59" t="s">
        <v>75</v>
      </c>
      <c r="H66" s="59" t="s">
        <v>76</v>
      </c>
      <c r="I66" s="59" t="s">
        <v>77</v>
      </c>
      <c r="J66" s="59" t="s">
        <v>78</v>
      </c>
    </row>
    <row r="67" spans="2:10" x14ac:dyDescent="0.25">
      <c r="B67" t="s">
        <v>66</v>
      </c>
      <c r="C67">
        <v>-0.4265202174137363</v>
      </c>
      <c r="D67">
        <v>7.597014222727054E-2</v>
      </c>
      <c r="E67">
        <v>-5.614313793671311</v>
      </c>
      <c r="F67">
        <v>2.0547451574138188E-5</v>
      </c>
      <c r="G67">
        <v>-0.58552755251223398</v>
      </c>
      <c r="H67">
        <v>-0.26751288231523862</v>
      </c>
      <c r="I67">
        <v>-0.58552755251223398</v>
      </c>
      <c r="J67">
        <v>-0.26751288231523862</v>
      </c>
    </row>
    <row r="68" spans="2:10" x14ac:dyDescent="0.25">
      <c r="B68" t="s">
        <v>79</v>
      </c>
      <c r="C68">
        <v>0.36534053664566363</v>
      </c>
      <c r="D68">
        <v>5.282970345013125E-2</v>
      </c>
      <c r="E68">
        <v>6.9154379598312126</v>
      </c>
      <c r="F68">
        <v>1.3581514344270139E-6</v>
      </c>
      <c r="G68">
        <v>0.25476669653728123</v>
      </c>
      <c r="H68">
        <v>0.47591437675404602</v>
      </c>
      <c r="I68">
        <v>0.25476669653728123</v>
      </c>
      <c r="J68">
        <v>0.47591437675404602</v>
      </c>
    </row>
    <row r="69" spans="2:10" ht="15.75" thickBot="1" x14ac:dyDescent="0.3">
      <c r="B69" s="58" t="s">
        <v>80</v>
      </c>
      <c r="C69" s="58">
        <v>1.0782874220963443E-2</v>
      </c>
      <c r="D69" s="58">
        <v>1.269672651703895E-3</v>
      </c>
      <c r="E69" s="58">
        <v>8.4926411595090077</v>
      </c>
      <c r="F69" s="58">
        <v>6.8222841173504026E-8</v>
      </c>
      <c r="G69" s="58">
        <v>8.1254188197228076E-3</v>
      </c>
      <c r="H69" s="58">
        <v>1.3440329622204079E-2</v>
      </c>
      <c r="I69" s="58">
        <v>8.1254188197228076E-3</v>
      </c>
      <c r="J69" s="58">
        <v>1.3440329622204079E-2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"/>
  <sheetViews>
    <sheetView topLeftCell="Y7" workbookViewId="0">
      <selection activeCell="Z19" sqref="Z19:AH19"/>
    </sheetView>
  </sheetViews>
  <sheetFormatPr defaultRowHeight="15" x14ac:dyDescent="0.25"/>
  <cols>
    <col min="12" max="15" width="10.5703125" bestFit="1" customWidth="1"/>
  </cols>
  <sheetData>
    <row r="1" spans="1:34" x14ac:dyDescent="0.25">
      <c r="A1" s="17"/>
      <c r="B1" s="17"/>
      <c r="C1" s="17"/>
      <c r="D1" s="17" t="s">
        <v>51</v>
      </c>
      <c r="E1" s="17"/>
      <c r="F1" s="17"/>
      <c r="L1" s="17" t="s">
        <v>54</v>
      </c>
      <c r="R1" s="17"/>
      <c r="S1" s="17"/>
      <c r="T1" s="17"/>
      <c r="U1" s="17" t="s">
        <v>51</v>
      </c>
      <c r="V1" s="17"/>
      <c r="W1" s="17"/>
      <c r="AB1" s="17" t="s">
        <v>54</v>
      </c>
    </row>
    <row r="2" spans="1:34" x14ac:dyDescent="0.25">
      <c r="A2" s="17"/>
      <c r="B2" s="17" t="s">
        <v>35</v>
      </c>
      <c r="C2" s="17" t="s">
        <v>33</v>
      </c>
      <c r="D2" s="17" t="s">
        <v>38</v>
      </c>
      <c r="E2" s="17" t="s">
        <v>39</v>
      </c>
      <c r="F2" s="17" t="s">
        <v>40</v>
      </c>
      <c r="G2" s="17" t="s">
        <v>43</v>
      </c>
      <c r="H2" s="17"/>
      <c r="J2" s="17" t="s">
        <v>35</v>
      </c>
      <c r="K2" s="17" t="s">
        <v>33</v>
      </c>
      <c r="L2" s="17" t="s">
        <v>38</v>
      </c>
      <c r="M2" s="17" t="s">
        <v>39</v>
      </c>
      <c r="N2" s="17" t="s">
        <v>40</v>
      </c>
      <c r="O2" s="17" t="s">
        <v>43</v>
      </c>
      <c r="P2" s="17" t="s">
        <v>86</v>
      </c>
      <c r="R2" s="17"/>
      <c r="S2" s="17" t="s">
        <v>35</v>
      </c>
      <c r="T2" s="17" t="s">
        <v>33</v>
      </c>
      <c r="U2" s="17" t="s">
        <v>38</v>
      </c>
      <c r="V2" s="17" t="s">
        <v>39</v>
      </c>
      <c r="W2" s="17" t="s">
        <v>40</v>
      </c>
      <c r="X2" s="17" t="s">
        <v>43</v>
      </c>
      <c r="Z2" s="17" t="s">
        <v>35</v>
      </c>
      <c r="AA2" s="17" t="s">
        <v>33</v>
      </c>
      <c r="AB2" s="17" t="s">
        <v>38</v>
      </c>
      <c r="AC2" s="17" t="s">
        <v>39</v>
      </c>
      <c r="AD2" s="17" t="s">
        <v>40</v>
      </c>
      <c r="AE2" s="17" t="s">
        <v>43</v>
      </c>
      <c r="AF2" s="17" t="s">
        <v>85</v>
      </c>
      <c r="AG2" s="17" t="s">
        <v>88</v>
      </c>
      <c r="AH2" s="17" t="s">
        <v>89</v>
      </c>
    </row>
    <row r="3" spans="1:34" x14ac:dyDescent="0.25">
      <c r="A3" t="s">
        <v>41</v>
      </c>
      <c r="B3">
        <v>0.87</v>
      </c>
      <c r="C3">
        <v>0</v>
      </c>
      <c r="D3" s="39">
        <v>0</v>
      </c>
      <c r="E3" s="39">
        <v>0</v>
      </c>
      <c r="F3" s="39">
        <v>0</v>
      </c>
      <c r="G3" s="42">
        <v>0</v>
      </c>
      <c r="H3" s="42"/>
      <c r="J3">
        <v>0.87</v>
      </c>
      <c r="K3">
        <v>0</v>
      </c>
      <c r="L3" s="42">
        <v>0</v>
      </c>
      <c r="M3" s="42">
        <v>0</v>
      </c>
      <c r="N3" s="42">
        <v>0</v>
      </c>
      <c r="O3" s="42">
        <v>0</v>
      </c>
      <c r="P3">
        <f>+O3^0.5</f>
        <v>0</v>
      </c>
      <c r="R3" s="17" t="s">
        <v>42</v>
      </c>
      <c r="S3" s="17">
        <v>0.87</v>
      </c>
      <c r="T3" s="17">
        <v>0</v>
      </c>
      <c r="U3" s="40">
        <v>0</v>
      </c>
      <c r="V3" s="40">
        <v>0</v>
      </c>
      <c r="W3" s="40">
        <v>0</v>
      </c>
      <c r="X3" s="43">
        <v>0</v>
      </c>
      <c r="Z3" s="17">
        <v>0.87</v>
      </c>
      <c r="AA3" s="17">
        <v>0</v>
      </c>
      <c r="AB3" s="48">
        <v>0</v>
      </c>
      <c r="AC3" s="48">
        <v>0</v>
      </c>
      <c r="AD3" s="48">
        <v>0</v>
      </c>
      <c r="AE3" s="48">
        <v>0</v>
      </c>
      <c r="AF3">
        <f>+AE3^0.5</f>
        <v>0</v>
      </c>
      <c r="AG3">
        <f>-0.2903+0.2438*Z3+0.004174*AA3</f>
        <v>-7.8194000000000013E-2</v>
      </c>
      <c r="AH3">
        <f>+AG3^2</f>
        <v>6.1143016360000017E-3</v>
      </c>
    </row>
    <row r="4" spans="1:34" x14ac:dyDescent="0.25">
      <c r="A4" t="s">
        <v>41</v>
      </c>
      <c r="B4">
        <v>0.87</v>
      </c>
      <c r="C4">
        <v>5</v>
      </c>
      <c r="D4" s="39">
        <v>0</v>
      </c>
      <c r="E4" s="39">
        <v>0</v>
      </c>
      <c r="F4" s="39">
        <v>0</v>
      </c>
      <c r="G4" s="42">
        <v>0</v>
      </c>
      <c r="H4" s="42"/>
      <c r="J4">
        <v>0.87</v>
      </c>
      <c r="K4">
        <v>5</v>
      </c>
      <c r="L4" s="42">
        <v>0</v>
      </c>
      <c r="M4" s="42">
        <v>0</v>
      </c>
      <c r="N4" s="42">
        <v>0</v>
      </c>
      <c r="O4" s="42">
        <v>0</v>
      </c>
      <c r="P4">
        <f t="shared" ref="P4:P24" si="0">+O4^0.5</f>
        <v>0</v>
      </c>
      <c r="R4" s="17" t="s">
        <v>42</v>
      </c>
      <c r="S4" s="17">
        <v>0.87</v>
      </c>
      <c r="T4" s="17">
        <v>5</v>
      </c>
      <c r="U4" s="40">
        <v>0</v>
      </c>
      <c r="V4" s="40">
        <v>0</v>
      </c>
      <c r="W4" s="40">
        <v>0</v>
      </c>
      <c r="X4" s="43">
        <v>0</v>
      </c>
      <c r="Z4" s="17">
        <v>0.87</v>
      </c>
      <c r="AA4" s="17">
        <v>5</v>
      </c>
      <c r="AB4" s="48">
        <v>0</v>
      </c>
      <c r="AC4" s="48">
        <v>0</v>
      </c>
      <c r="AD4" s="48">
        <v>0</v>
      </c>
      <c r="AE4" s="48">
        <v>0</v>
      </c>
      <c r="AF4">
        <f t="shared" ref="AF4:AF24" si="1">+AE4^0.5</f>
        <v>0</v>
      </c>
      <c r="AG4">
        <f t="shared" ref="AG4:AG24" si="2">-0.2903+0.2438*Z4+0.004174*AA4</f>
        <v>-5.7324000000000014E-2</v>
      </c>
      <c r="AH4">
        <f t="shared" ref="AH4:AH24" si="3">+AG4^2</f>
        <v>3.2860409760000018E-3</v>
      </c>
    </row>
    <row r="5" spans="1:34" x14ac:dyDescent="0.25">
      <c r="A5" t="s">
        <v>41</v>
      </c>
      <c r="B5">
        <v>0.87</v>
      </c>
      <c r="C5">
        <v>10</v>
      </c>
      <c r="D5" s="39">
        <v>0</v>
      </c>
      <c r="E5" s="39">
        <v>0</v>
      </c>
      <c r="F5" s="39">
        <v>0</v>
      </c>
      <c r="G5" s="42">
        <v>0</v>
      </c>
      <c r="H5" s="42"/>
      <c r="J5">
        <v>0.87</v>
      </c>
      <c r="K5">
        <v>10</v>
      </c>
      <c r="L5" s="42">
        <v>0</v>
      </c>
      <c r="M5" s="42">
        <v>0</v>
      </c>
      <c r="N5" s="42">
        <v>0</v>
      </c>
      <c r="O5" s="42">
        <v>0</v>
      </c>
      <c r="P5">
        <f t="shared" si="0"/>
        <v>0</v>
      </c>
      <c r="R5" s="17" t="s">
        <v>42</v>
      </c>
      <c r="S5" s="17">
        <v>0.87</v>
      </c>
      <c r="T5" s="17">
        <v>10</v>
      </c>
      <c r="U5" s="40">
        <v>0</v>
      </c>
      <c r="V5" s="40">
        <v>0</v>
      </c>
      <c r="W5" s="40">
        <v>0</v>
      </c>
      <c r="X5" s="43">
        <v>0</v>
      </c>
      <c r="Z5" s="17">
        <v>0.87</v>
      </c>
      <c r="AA5" s="17">
        <v>10</v>
      </c>
      <c r="AB5" s="48">
        <v>0</v>
      </c>
      <c r="AC5" s="48">
        <v>0</v>
      </c>
      <c r="AD5" s="48">
        <v>0</v>
      </c>
      <c r="AE5" s="48">
        <v>0</v>
      </c>
      <c r="AF5">
        <f t="shared" si="1"/>
        <v>0</v>
      </c>
      <c r="AG5">
        <f t="shared" si="2"/>
        <v>-3.6454000000000014E-2</v>
      </c>
      <c r="AH5">
        <f t="shared" si="3"/>
        <v>1.328894116000001E-3</v>
      </c>
    </row>
    <row r="6" spans="1:34" x14ac:dyDescent="0.25">
      <c r="A6" t="s">
        <v>41</v>
      </c>
      <c r="B6">
        <v>0.87</v>
      </c>
      <c r="C6">
        <v>15</v>
      </c>
      <c r="D6" s="39">
        <v>0</v>
      </c>
      <c r="E6" s="39">
        <v>0</v>
      </c>
      <c r="F6" s="39">
        <v>0</v>
      </c>
      <c r="G6" s="42">
        <v>0</v>
      </c>
      <c r="H6" s="42"/>
      <c r="J6">
        <v>0.87</v>
      </c>
      <c r="K6">
        <v>15</v>
      </c>
      <c r="L6" s="42">
        <v>0</v>
      </c>
      <c r="M6" s="42">
        <v>0</v>
      </c>
      <c r="N6" s="42">
        <v>0</v>
      </c>
      <c r="O6" s="42">
        <v>0</v>
      </c>
      <c r="P6">
        <f t="shared" si="0"/>
        <v>0</v>
      </c>
      <c r="R6" s="17" t="s">
        <v>42</v>
      </c>
      <c r="S6" s="17">
        <v>0.87</v>
      </c>
      <c r="T6" s="17">
        <v>15</v>
      </c>
      <c r="U6" s="40">
        <v>0</v>
      </c>
      <c r="V6" s="40">
        <v>0</v>
      </c>
      <c r="W6" s="40">
        <v>0</v>
      </c>
      <c r="X6" s="43">
        <v>0</v>
      </c>
      <c r="Z6" s="17">
        <v>0.87</v>
      </c>
      <c r="AA6" s="17">
        <v>15</v>
      </c>
      <c r="AB6" s="48">
        <v>0</v>
      </c>
      <c r="AC6" s="48">
        <v>0</v>
      </c>
      <c r="AD6" s="48">
        <v>0</v>
      </c>
      <c r="AE6" s="48">
        <v>0</v>
      </c>
      <c r="AF6">
        <f t="shared" si="1"/>
        <v>0</v>
      </c>
      <c r="AG6">
        <f t="shared" si="2"/>
        <v>-1.5584000000000015E-2</v>
      </c>
      <c r="AH6">
        <f t="shared" si="3"/>
        <v>2.4286105600000046E-4</v>
      </c>
    </row>
    <row r="7" spans="1:34" x14ac:dyDescent="0.25">
      <c r="A7" t="s">
        <v>41</v>
      </c>
      <c r="B7">
        <v>0.87</v>
      </c>
      <c r="C7">
        <v>20</v>
      </c>
      <c r="D7" s="39">
        <v>0</v>
      </c>
      <c r="E7" s="39">
        <v>0</v>
      </c>
      <c r="F7" s="39">
        <v>0</v>
      </c>
      <c r="G7" s="42">
        <v>0</v>
      </c>
      <c r="H7" s="42"/>
      <c r="J7">
        <v>0.87</v>
      </c>
      <c r="K7">
        <v>20</v>
      </c>
      <c r="L7" s="42">
        <v>0</v>
      </c>
      <c r="M7" s="42">
        <v>0</v>
      </c>
      <c r="N7" s="42">
        <v>0</v>
      </c>
      <c r="O7" s="42">
        <v>0</v>
      </c>
      <c r="P7">
        <f t="shared" si="0"/>
        <v>0</v>
      </c>
      <c r="R7" s="17" t="s">
        <v>42</v>
      </c>
      <c r="S7" s="17">
        <v>0.87</v>
      </c>
      <c r="T7" s="17">
        <v>20</v>
      </c>
      <c r="U7" s="40">
        <v>0</v>
      </c>
      <c r="V7" s="40">
        <v>0</v>
      </c>
      <c r="W7" s="40">
        <v>0</v>
      </c>
      <c r="X7" s="43">
        <v>0</v>
      </c>
      <c r="Z7" s="17">
        <v>0.87</v>
      </c>
      <c r="AA7" s="17">
        <v>20</v>
      </c>
      <c r="AB7" s="48">
        <v>0</v>
      </c>
      <c r="AC7" s="48">
        <v>0</v>
      </c>
      <c r="AD7" s="48">
        <v>0</v>
      </c>
      <c r="AE7" s="48">
        <v>0</v>
      </c>
      <c r="AF7">
        <f t="shared" si="1"/>
        <v>0</v>
      </c>
      <c r="AG7">
        <f t="shared" si="2"/>
        <v>5.2859999999999852E-3</v>
      </c>
      <c r="AH7">
        <f t="shared" si="3"/>
        <v>2.7941795999999844E-5</v>
      </c>
    </row>
    <row r="8" spans="1:34" x14ac:dyDescent="0.25">
      <c r="A8" t="s">
        <v>41</v>
      </c>
      <c r="B8">
        <v>0.87</v>
      </c>
      <c r="C8">
        <v>25</v>
      </c>
      <c r="D8" s="39">
        <v>0</v>
      </c>
      <c r="E8" s="39">
        <v>0</v>
      </c>
      <c r="F8" s="39">
        <v>0</v>
      </c>
      <c r="G8" s="42">
        <v>0</v>
      </c>
      <c r="H8" s="42"/>
      <c r="J8">
        <v>0.87</v>
      </c>
      <c r="K8">
        <v>25</v>
      </c>
      <c r="L8" s="42">
        <v>0</v>
      </c>
      <c r="M8" s="42">
        <v>0</v>
      </c>
      <c r="N8" s="42">
        <v>0</v>
      </c>
      <c r="O8" s="42">
        <v>0</v>
      </c>
      <c r="P8">
        <f t="shared" si="0"/>
        <v>0</v>
      </c>
      <c r="R8" s="17" t="s">
        <v>42</v>
      </c>
      <c r="S8" s="17">
        <v>0.87</v>
      </c>
      <c r="T8" s="17">
        <v>25</v>
      </c>
      <c r="U8" s="40">
        <v>0</v>
      </c>
      <c r="V8" s="40">
        <v>0</v>
      </c>
      <c r="W8" s="40">
        <v>0</v>
      </c>
      <c r="X8" s="43">
        <v>0</v>
      </c>
      <c r="Z8" s="17">
        <v>0.87</v>
      </c>
      <c r="AA8" s="17">
        <v>25</v>
      </c>
      <c r="AB8" s="48">
        <v>0</v>
      </c>
      <c r="AC8" s="48">
        <v>0</v>
      </c>
      <c r="AD8" s="48">
        <v>0</v>
      </c>
      <c r="AE8" s="48">
        <v>0</v>
      </c>
      <c r="AF8">
        <f t="shared" si="1"/>
        <v>0</v>
      </c>
      <c r="AG8">
        <f t="shared" si="2"/>
        <v>2.6155999999999985E-2</v>
      </c>
      <c r="AH8">
        <f t="shared" si="3"/>
        <v>6.8413633599999921E-4</v>
      </c>
    </row>
    <row r="9" spans="1:34" x14ac:dyDescent="0.25">
      <c r="A9" t="s">
        <v>41</v>
      </c>
      <c r="B9">
        <v>0.87</v>
      </c>
      <c r="C9">
        <v>30</v>
      </c>
      <c r="D9" s="39">
        <v>0</v>
      </c>
      <c r="E9" s="39">
        <v>0</v>
      </c>
      <c r="F9" s="39">
        <v>0</v>
      </c>
      <c r="G9" s="42">
        <v>0</v>
      </c>
      <c r="H9" s="42"/>
      <c r="J9">
        <v>0.87</v>
      </c>
      <c r="K9">
        <v>30</v>
      </c>
      <c r="L9" s="42">
        <v>0</v>
      </c>
      <c r="M9" s="42">
        <v>0</v>
      </c>
      <c r="N9" s="42">
        <v>0</v>
      </c>
      <c r="O9" s="42">
        <v>0</v>
      </c>
      <c r="P9">
        <f t="shared" si="0"/>
        <v>0</v>
      </c>
      <c r="R9" s="17" t="s">
        <v>42</v>
      </c>
      <c r="S9" s="17">
        <v>0.87</v>
      </c>
      <c r="T9" s="17">
        <v>30</v>
      </c>
      <c r="U9" s="40">
        <v>0</v>
      </c>
      <c r="V9" s="40">
        <v>0</v>
      </c>
      <c r="W9" s="40">
        <v>0</v>
      </c>
      <c r="X9" s="43">
        <v>0</v>
      </c>
      <c r="Z9" s="17">
        <v>0.87</v>
      </c>
      <c r="AA9" s="17">
        <v>30</v>
      </c>
      <c r="AB9" s="48">
        <v>0</v>
      </c>
      <c r="AC9" s="48">
        <v>0</v>
      </c>
      <c r="AD9" s="48">
        <v>0</v>
      </c>
      <c r="AE9" s="48">
        <v>0</v>
      </c>
      <c r="AF9">
        <f t="shared" si="1"/>
        <v>0</v>
      </c>
      <c r="AG9">
        <f t="shared" si="2"/>
        <v>4.7025999999999984E-2</v>
      </c>
      <c r="AH9">
        <f t="shared" si="3"/>
        <v>2.2114446759999985E-3</v>
      </c>
    </row>
    <row r="10" spans="1:34" x14ac:dyDescent="0.25">
      <c r="A10" t="s">
        <v>41</v>
      </c>
      <c r="B10">
        <v>0.87</v>
      </c>
      <c r="C10">
        <v>35</v>
      </c>
      <c r="D10" s="39">
        <v>0</v>
      </c>
      <c r="E10" s="39">
        <v>0</v>
      </c>
      <c r="F10" s="39">
        <v>0</v>
      </c>
      <c r="G10" s="42">
        <v>0</v>
      </c>
      <c r="H10" s="42"/>
      <c r="J10">
        <v>0.87</v>
      </c>
      <c r="K10">
        <v>35</v>
      </c>
      <c r="L10" s="42">
        <v>0</v>
      </c>
      <c r="M10" s="42">
        <v>0</v>
      </c>
      <c r="N10" s="42">
        <v>0</v>
      </c>
      <c r="O10" s="42">
        <v>0</v>
      </c>
      <c r="P10">
        <f t="shared" si="0"/>
        <v>0</v>
      </c>
      <c r="R10" s="17" t="s">
        <v>42</v>
      </c>
      <c r="S10" s="17">
        <v>0.87</v>
      </c>
      <c r="T10" s="17">
        <v>35</v>
      </c>
      <c r="U10" s="40">
        <v>0</v>
      </c>
      <c r="V10" s="40">
        <v>0</v>
      </c>
      <c r="W10" s="40">
        <v>0</v>
      </c>
      <c r="X10" s="43">
        <v>0</v>
      </c>
      <c r="Z10" s="17">
        <v>0.87</v>
      </c>
      <c r="AA10" s="17">
        <v>35</v>
      </c>
      <c r="AB10" s="48">
        <v>0</v>
      </c>
      <c r="AC10" s="48">
        <v>0</v>
      </c>
      <c r="AD10" s="48">
        <v>0</v>
      </c>
      <c r="AE10" s="48">
        <v>0</v>
      </c>
      <c r="AF10">
        <f t="shared" si="1"/>
        <v>0</v>
      </c>
      <c r="AG10">
        <f t="shared" si="2"/>
        <v>6.7895999999999984E-2</v>
      </c>
      <c r="AH10">
        <f t="shared" si="3"/>
        <v>4.6098668159999983E-3</v>
      </c>
    </row>
    <row r="11" spans="1:34" x14ac:dyDescent="0.25">
      <c r="A11" t="s">
        <v>41</v>
      </c>
      <c r="B11">
        <v>0.87</v>
      </c>
      <c r="C11">
        <v>40</v>
      </c>
      <c r="D11" s="39">
        <v>2.1223762124054808E-3</v>
      </c>
      <c r="E11" s="39">
        <v>0</v>
      </c>
      <c r="F11" s="39">
        <v>0</v>
      </c>
      <c r="G11" s="42">
        <v>7.0745873746849361E-4</v>
      </c>
      <c r="H11" s="42"/>
      <c r="J11">
        <v>0.87</v>
      </c>
      <c r="K11">
        <v>40</v>
      </c>
      <c r="L11" s="42">
        <v>9.9999999999909051E-3</v>
      </c>
      <c r="M11" s="42">
        <v>0</v>
      </c>
      <c r="N11" s="42">
        <v>0</v>
      </c>
      <c r="O11" s="42">
        <v>3.3333333333303017E-3</v>
      </c>
      <c r="P11">
        <f t="shared" si="0"/>
        <v>5.7735026918936325E-2</v>
      </c>
      <c r="R11" s="17" t="s">
        <v>42</v>
      </c>
      <c r="S11" s="17">
        <v>0.87</v>
      </c>
      <c r="T11" s="17">
        <v>40</v>
      </c>
      <c r="U11" s="40">
        <v>2.1208008143855841E-3</v>
      </c>
      <c r="V11" s="40">
        <v>0</v>
      </c>
      <c r="W11" s="40">
        <v>0</v>
      </c>
      <c r="X11" s="43">
        <v>7.0693360479519469E-4</v>
      </c>
      <c r="Z11" s="17">
        <v>0.87</v>
      </c>
      <c r="AA11" s="17">
        <v>40</v>
      </c>
      <c r="AB11" s="48">
        <v>9.9999999999909051E-3</v>
      </c>
      <c r="AC11" s="48">
        <v>0</v>
      </c>
      <c r="AD11" s="48">
        <v>0</v>
      </c>
      <c r="AE11" s="48">
        <v>3.3333333333303017E-3</v>
      </c>
      <c r="AF11">
        <f t="shared" si="1"/>
        <v>5.7735026918936325E-2</v>
      </c>
      <c r="AG11">
        <f t="shared" si="2"/>
        <v>8.8765999999999984E-2</v>
      </c>
      <c r="AH11">
        <f t="shared" si="3"/>
        <v>7.8794027559999976E-3</v>
      </c>
    </row>
    <row r="12" spans="1:34" x14ac:dyDescent="0.25">
      <c r="A12" t="s">
        <v>41</v>
      </c>
      <c r="B12">
        <v>0.87</v>
      </c>
      <c r="C12">
        <v>45</v>
      </c>
      <c r="D12" s="39">
        <v>2.1223762124054808E-3</v>
      </c>
      <c r="E12" s="39">
        <v>2.1190032208829685E-3</v>
      </c>
      <c r="F12" s="39">
        <v>0</v>
      </c>
      <c r="G12" s="42">
        <v>1.4137931444294831E-3</v>
      </c>
      <c r="H12" s="42"/>
      <c r="J12">
        <v>0.87</v>
      </c>
      <c r="K12">
        <v>45</v>
      </c>
      <c r="L12" s="42">
        <v>9.9999999999909051E-3</v>
      </c>
      <c r="M12" s="42">
        <v>9.9999999999909051E-3</v>
      </c>
      <c r="N12" s="42">
        <v>0</v>
      </c>
      <c r="O12" s="42">
        <v>6.6666666666606034E-3</v>
      </c>
      <c r="P12">
        <f t="shared" si="0"/>
        <v>8.1649658092735472E-2</v>
      </c>
      <c r="R12" s="17" t="s">
        <v>42</v>
      </c>
      <c r="S12" s="17">
        <v>0.87</v>
      </c>
      <c r="T12" s="17">
        <v>45</v>
      </c>
      <c r="U12" s="40">
        <v>4.2416016287711682E-3</v>
      </c>
      <c r="V12" s="40">
        <v>2.1236833163419352E-3</v>
      </c>
      <c r="W12" s="40">
        <v>0</v>
      </c>
      <c r="X12" s="43">
        <v>2.1217616483710342E-3</v>
      </c>
      <c r="Z12" s="17">
        <v>0.87</v>
      </c>
      <c r="AA12" s="17">
        <v>45</v>
      </c>
      <c r="AB12" s="48">
        <v>1.999999999998181E-2</v>
      </c>
      <c r="AC12" s="48">
        <v>9.9999999999909051E-3</v>
      </c>
      <c r="AD12" s="48">
        <v>0</v>
      </c>
      <c r="AE12" s="48">
        <v>9.9999999999909051E-3</v>
      </c>
      <c r="AF12">
        <f t="shared" si="1"/>
        <v>9.9999999999954528E-2</v>
      </c>
      <c r="AG12">
        <f t="shared" si="2"/>
        <v>0.10963599999999998</v>
      </c>
      <c r="AH12">
        <f t="shared" si="3"/>
        <v>1.2020052495999996E-2</v>
      </c>
    </row>
    <row r="13" spans="1:34" s="50" customFormat="1" x14ac:dyDescent="0.25">
      <c r="A13" s="50" t="s">
        <v>41</v>
      </c>
      <c r="B13" s="50">
        <v>0.87</v>
      </c>
      <c r="C13" s="50">
        <v>50</v>
      </c>
      <c r="D13" s="51">
        <v>2.1223762124054808E-3</v>
      </c>
      <c r="E13" s="51">
        <v>2.1190032208829685E-3</v>
      </c>
      <c r="F13" s="51">
        <v>0</v>
      </c>
      <c r="G13" s="52">
        <v>1.4137931444294831E-3</v>
      </c>
      <c r="H13" s="52"/>
      <c r="J13" s="50">
        <v>0.87</v>
      </c>
      <c r="K13" s="50">
        <v>50</v>
      </c>
      <c r="L13" s="52">
        <v>9.9999999999909051E-3</v>
      </c>
      <c r="M13" s="52">
        <v>9.9999999999909051E-3</v>
      </c>
      <c r="N13" s="52">
        <v>0</v>
      </c>
      <c r="O13" s="52">
        <v>6.6666666666606034E-3</v>
      </c>
      <c r="P13">
        <f t="shared" si="0"/>
        <v>8.1649658092735472E-2</v>
      </c>
      <c r="R13" s="53" t="s">
        <v>42</v>
      </c>
      <c r="S13" s="53">
        <v>0.87</v>
      </c>
      <c r="T13" s="53">
        <v>50</v>
      </c>
      <c r="U13" s="54">
        <v>6.3624024431567514E-3</v>
      </c>
      <c r="V13" s="54">
        <v>4.2473666326838704E-3</v>
      </c>
      <c r="W13" s="54">
        <v>0</v>
      </c>
      <c r="X13" s="55">
        <v>3.5365896919468741E-3</v>
      </c>
      <c r="Z13" s="53">
        <v>0.87</v>
      </c>
      <c r="AA13" s="53">
        <v>50</v>
      </c>
      <c r="AB13" s="57">
        <v>2.9999999999972715E-2</v>
      </c>
      <c r="AC13" s="57">
        <v>1.999999999998181E-2</v>
      </c>
      <c r="AD13" s="57">
        <v>0</v>
      </c>
      <c r="AE13" s="57">
        <v>1.6666666666651508E-2</v>
      </c>
      <c r="AF13">
        <f t="shared" si="1"/>
        <v>0.12909944487352185</v>
      </c>
      <c r="AG13">
        <f t="shared" si="2"/>
        <v>0.13050599999999998</v>
      </c>
      <c r="AH13">
        <f t="shared" si="3"/>
        <v>1.7031816035999996E-2</v>
      </c>
    </row>
    <row r="14" spans="1:34" x14ac:dyDescent="0.25">
      <c r="A14" t="s">
        <v>41</v>
      </c>
      <c r="B14">
        <v>1.63</v>
      </c>
      <c r="C14">
        <v>0</v>
      </c>
      <c r="D14">
        <v>0</v>
      </c>
      <c r="E14">
        <v>0</v>
      </c>
      <c r="F14">
        <v>0</v>
      </c>
      <c r="G14">
        <v>0</v>
      </c>
      <c r="J14">
        <v>1.63</v>
      </c>
      <c r="K14">
        <v>0</v>
      </c>
      <c r="L14" s="56">
        <v>0</v>
      </c>
      <c r="M14" s="56">
        <v>0</v>
      </c>
      <c r="N14" s="56">
        <v>0</v>
      </c>
      <c r="O14" s="56">
        <v>0</v>
      </c>
      <c r="P14">
        <f t="shared" si="0"/>
        <v>0</v>
      </c>
      <c r="R14" s="17" t="s">
        <v>42</v>
      </c>
      <c r="S14" s="17">
        <v>1.63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Z14" s="17">
        <v>1.63</v>
      </c>
      <c r="AA14" s="17">
        <v>0</v>
      </c>
      <c r="AB14" s="48">
        <v>0</v>
      </c>
      <c r="AC14" s="48">
        <v>0</v>
      </c>
      <c r="AD14" s="48">
        <v>0</v>
      </c>
      <c r="AE14" s="48">
        <v>0</v>
      </c>
      <c r="AF14">
        <f t="shared" si="1"/>
        <v>0</v>
      </c>
      <c r="AG14">
        <f t="shared" si="2"/>
        <v>0.10709399999999997</v>
      </c>
      <c r="AH14">
        <f t="shared" si="3"/>
        <v>1.1469124835999992E-2</v>
      </c>
    </row>
    <row r="15" spans="1:34" x14ac:dyDescent="0.25">
      <c r="A15" t="s">
        <v>41</v>
      </c>
      <c r="B15">
        <v>1.63</v>
      </c>
      <c r="C15">
        <v>5</v>
      </c>
      <c r="D15">
        <v>2.122421258181456E-3</v>
      </c>
      <c r="E15">
        <v>2.1190481235930044E-3</v>
      </c>
      <c r="F15">
        <v>2.1218358123549722E-3</v>
      </c>
      <c r="G15">
        <v>2.1211017313764774E-3</v>
      </c>
      <c r="J15">
        <v>1.63</v>
      </c>
      <c r="K15">
        <v>5</v>
      </c>
      <c r="L15" s="42">
        <v>1.0000000000047748E-2</v>
      </c>
      <c r="M15" s="42">
        <v>1.0000000000047748E-2</v>
      </c>
      <c r="N15" s="42">
        <v>1.0000000000047748E-2</v>
      </c>
      <c r="O15" s="42">
        <v>1.0000000000047748E-2</v>
      </c>
      <c r="P15">
        <f t="shared" si="0"/>
        <v>0.10000000000023875</v>
      </c>
      <c r="R15" s="17" t="s">
        <v>42</v>
      </c>
      <c r="S15" s="17">
        <v>1.63</v>
      </c>
      <c r="T15" s="17">
        <v>5</v>
      </c>
      <c r="U15" s="17">
        <v>2.1209357568539957E-3</v>
      </c>
      <c r="V15" s="17">
        <v>2.1237735207898113E-3</v>
      </c>
      <c r="W15" s="17">
        <v>2.1208457933004402E-3</v>
      </c>
      <c r="X15" s="17">
        <v>2.1218516903147491E-3</v>
      </c>
      <c r="Z15" s="17">
        <v>1.63</v>
      </c>
      <c r="AA15" s="17">
        <v>5</v>
      </c>
      <c r="AB15" s="48">
        <v>9.9999999999909051E-3</v>
      </c>
      <c r="AC15" s="48">
        <v>9.9999999999909051E-3</v>
      </c>
      <c r="AD15" s="48">
        <v>9.9999999999909051E-3</v>
      </c>
      <c r="AE15" s="48">
        <v>9.9999999999909051E-3</v>
      </c>
      <c r="AF15">
        <f t="shared" si="1"/>
        <v>9.9999999999954528E-2</v>
      </c>
      <c r="AG15">
        <f t="shared" si="2"/>
        <v>0.12796399999999997</v>
      </c>
      <c r="AH15">
        <f t="shared" si="3"/>
        <v>1.6374785295999991E-2</v>
      </c>
    </row>
    <row r="16" spans="1:34" x14ac:dyDescent="0.25">
      <c r="A16" t="s">
        <v>41</v>
      </c>
      <c r="B16">
        <v>1.63</v>
      </c>
      <c r="C16">
        <v>10</v>
      </c>
      <c r="D16">
        <v>4.2448425163508479E-3</v>
      </c>
      <c r="E16">
        <v>4.2380962471739638E-3</v>
      </c>
      <c r="F16">
        <v>4.2436716246978829E-3</v>
      </c>
      <c r="G16">
        <v>4.2422034627408985E-3</v>
      </c>
      <c r="J16">
        <v>1.63</v>
      </c>
      <c r="K16">
        <v>10</v>
      </c>
      <c r="L16" s="42">
        <v>2.0000000000038654E-2</v>
      </c>
      <c r="M16" s="42">
        <v>2.0000000000038654E-2</v>
      </c>
      <c r="N16" s="42">
        <v>2.0000000000038654E-2</v>
      </c>
      <c r="O16" s="42">
        <v>2.0000000000038654E-2</v>
      </c>
      <c r="P16">
        <f t="shared" si="0"/>
        <v>0.14142135623744617</v>
      </c>
      <c r="R16" s="17" t="s">
        <v>42</v>
      </c>
      <c r="S16" s="17">
        <v>1.63</v>
      </c>
      <c r="T16" s="17">
        <v>10</v>
      </c>
      <c r="U16" s="17">
        <v>4.2418715137079914E-3</v>
      </c>
      <c r="V16" s="17">
        <v>4.2475470415916945E-3</v>
      </c>
      <c r="W16" s="17">
        <v>4.2416915866008804E-3</v>
      </c>
      <c r="X16" s="17">
        <v>4.2437033806335227E-3</v>
      </c>
      <c r="Z16" s="17">
        <v>1.63</v>
      </c>
      <c r="AA16" s="17">
        <v>10</v>
      </c>
      <c r="AB16" s="48">
        <v>1.999999999998181E-2</v>
      </c>
      <c r="AC16" s="48">
        <v>2.0000000000038654E-2</v>
      </c>
      <c r="AD16" s="48">
        <v>1.999999999998181E-2</v>
      </c>
      <c r="AE16" s="48">
        <v>2.0000000000000757E-2</v>
      </c>
      <c r="AF16">
        <f t="shared" si="1"/>
        <v>0.14142135623731217</v>
      </c>
      <c r="AG16">
        <f t="shared" si="2"/>
        <v>0.14883399999999997</v>
      </c>
      <c r="AH16">
        <f t="shared" si="3"/>
        <v>2.215155955599999E-2</v>
      </c>
    </row>
    <row r="17" spans="1:42" x14ac:dyDescent="0.25">
      <c r="A17" t="s">
        <v>41</v>
      </c>
      <c r="B17">
        <v>1.63</v>
      </c>
      <c r="C17">
        <v>15</v>
      </c>
      <c r="D17">
        <v>6.3672637745202385E-3</v>
      </c>
      <c r="E17">
        <v>6.3571443707549219E-3</v>
      </c>
      <c r="F17">
        <v>6.3655074370407945E-3</v>
      </c>
      <c r="G17">
        <v>6.3633051941053183E-3</v>
      </c>
      <c r="J17">
        <v>1.63</v>
      </c>
      <c r="K17">
        <v>15</v>
      </c>
      <c r="L17" s="42">
        <v>3.0000000000029559E-2</v>
      </c>
      <c r="M17" s="42">
        <v>3.0000000000029559E-2</v>
      </c>
      <c r="N17" s="42">
        <v>3.0000000000029559E-2</v>
      </c>
      <c r="O17" s="42">
        <v>3.0000000000029559E-2</v>
      </c>
      <c r="P17">
        <f t="shared" si="0"/>
        <v>0.17320508075697305</v>
      </c>
      <c r="R17" s="17" t="s">
        <v>42</v>
      </c>
      <c r="S17" s="17">
        <v>1.63</v>
      </c>
      <c r="T17" s="17">
        <v>15</v>
      </c>
      <c r="U17" s="17">
        <v>6.362807270574043E-3</v>
      </c>
      <c r="V17" s="17">
        <v>6.3713205623815057E-3</v>
      </c>
      <c r="W17" s="17">
        <v>6.3625373799013202E-3</v>
      </c>
      <c r="X17" s="17">
        <v>6.3655550709522902E-3</v>
      </c>
      <c r="Z17" s="17">
        <v>1.63</v>
      </c>
      <c r="AA17" s="17">
        <v>15</v>
      </c>
      <c r="AB17" s="48">
        <v>3.0000000000029559E-2</v>
      </c>
      <c r="AC17" s="48">
        <v>3.0000000000029559E-2</v>
      </c>
      <c r="AD17" s="48">
        <v>2.9999999999972715E-2</v>
      </c>
      <c r="AE17" s="48">
        <v>3.0000000000010612E-2</v>
      </c>
      <c r="AF17">
        <f t="shared" si="1"/>
        <v>0.17320508075691837</v>
      </c>
      <c r="AG17">
        <f t="shared" si="2"/>
        <v>0.16970399999999997</v>
      </c>
      <c r="AH17">
        <f t="shared" si="3"/>
        <v>2.8799447615999989E-2</v>
      </c>
    </row>
    <row r="18" spans="1:42" x14ac:dyDescent="0.25">
      <c r="A18" t="s">
        <v>41</v>
      </c>
      <c r="B18">
        <v>1.63</v>
      </c>
      <c r="C18">
        <v>20</v>
      </c>
      <c r="D18">
        <v>8.4896850326896308E-3</v>
      </c>
      <c r="E18">
        <v>8.4761924943358834E-3</v>
      </c>
      <c r="F18">
        <v>8.4873432493837043E-3</v>
      </c>
      <c r="G18">
        <v>8.4844069254697407E-3</v>
      </c>
      <c r="J18">
        <v>1.63</v>
      </c>
      <c r="K18">
        <v>20</v>
      </c>
      <c r="L18" s="42">
        <v>4.0000000000020464E-2</v>
      </c>
      <c r="M18" s="42">
        <v>4.0000000000020464E-2</v>
      </c>
      <c r="N18" s="42">
        <v>4.0000000000020464E-2</v>
      </c>
      <c r="O18" s="42">
        <v>4.0000000000020464E-2</v>
      </c>
      <c r="P18">
        <f t="shared" si="0"/>
        <v>0.20000000000005116</v>
      </c>
      <c r="R18" s="17" t="s">
        <v>42</v>
      </c>
      <c r="S18" s="17">
        <v>1.63</v>
      </c>
      <c r="T18" s="17">
        <v>20</v>
      </c>
      <c r="U18" s="17">
        <v>8.4837430274280392E-3</v>
      </c>
      <c r="V18" s="17">
        <v>8.495094083171317E-3</v>
      </c>
      <c r="W18" s="17">
        <v>8.4833831732017608E-3</v>
      </c>
      <c r="X18" s="17">
        <v>8.4874067612670384E-3</v>
      </c>
      <c r="Z18" s="17">
        <v>1.63</v>
      </c>
      <c r="AA18" s="17">
        <v>20</v>
      </c>
      <c r="AB18" s="48">
        <v>4.0000000000020464E-2</v>
      </c>
      <c r="AC18" s="48">
        <v>4.0000000000020464E-2</v>
      </c>
      <c r="AD18" s="48">
        <v>3.999999999996362E-2</v>
      </c>
      <c r="AE18" s="48">
        <v>4.0000000000001514E-2</v>
      </c>
      <c r="AF18">
        <f t="shared" si="1"/>
        <v>0.20000000000000379</v>
      </c>
      <c r="AG18">
        <f t="shared" si="2"/>
        <v>0.19057399999999997</v>
      </c>
      <c r="AH18">
        <f t="shared" si="3"/>
        <v>3.6318449475999985E-2</v>
      </c>
    </row>
    <row r="19" spans="1:42" x14ac:dyDescent="0.25">
      <c r="A19" t="s">
        <v>41</v>
      </c>
      <c r="B19">
        <v>1.63</v>
      </c>
      <c r="C19">
        <v>25</v>
      </c>
      <c r="D19">
        <v>1.0612106290859021E-2</v>
      </c>
      <c r="E19">
        <v>1.0595240617916842E-2</v>
      </c>
      <c r="F19">
        <v>1.0609179061726615E-2</v>
      </c>
      <c r="G19">
        <v>1.0605508656834158E-2</v>
      </c>
      <c r="J19">
        <v>1.63</v>
      </c>
      <c r="K19">
        <v>25</v>
      </c>
      <c r="L19" s="42">
        <v>5.0000000000011369E-2</v>
      </c>
      <c r="M19" s="42">
        <v>5.0000000000011369E-2</v>
      </c>
      <c r="N19" s="42">
        <v>5.0000000000011369E-2</v>
      </c>
      <c r="O19" s="42">
        <v>5.0000000000011369E-2</v>
      </c>
      <c r="P19">
        <f t="shared" si="0"/>
        <v>0.22360679775000439</v>
      </c>
      <c r="R19" s="17" t="s">
        <v>42</v>
      </c>
      <c r="S19" s="17">
        <v>1.63</v>
      </c>
      <c r="T19" s="17">
        <v>25</v>
      </c>
      <c r="U19" s="17">
        <v>1.0604678784282036E-2</v>
      </c>
      <c r="V19" s="17">
        <v>1.0618867603961128E-2</v>
      </c>
      <c r="W19" s="17">
        <v>1.0604228966514256E-2</v>
      </c>
      <c r="X19" s="17">
        <v>1.0609258451585807E-2</v>
      </c>
      <c r="Z19" s="17">
        <v>1.63</v>
      </c>
      <c r="AA19" s="17">
        <v>25</v>
      </c>
      <c r="AB19" s="48">
        <v>5.0000000000011369E-2</v>
      </c>
      <c r="AC19" s="48">
        <v>5.0000000000011369E-2</v>
      </c>
      <c r="AD19" s="48">
        <v>5.0000000000011369E-2</v>
      </c>
      <c r="AE19" s="48">
        <v>5.0000000000011369E-2</v>
      </c>
      <c r="AF19">
        <f t="shared" si="1"/>
        <v>0.22360679775000439</v>
      </c>
      <c r="AG19">
        <f t="shared" si="2"/>
        <v>0.21144399999999997</v>
      </c>
      <c r="AH19">
        <f t="shared" si="3"/>
        <v>4.4708565135999988E-2</v>
      </c>
    </row>
    <row r="20" spans="1:42" x14ac:dyDescent="0.25">
      <c r="A20" t="s">
        <v>41</v>
      </c>
      <c r="B20">
        <v>1.63</v>
      </c>
      <c r="C20">
        <v>30</v>
      </c>
      <c r="D20">
        <v>1.2734527549028414E-2</v>
      </c>
      <c r="E20">
        <v>1.2714288741497801E-2</v>
      </c>
      <c r="F20">
        <v>1.2731014874069527E-2</v>
      </c>
      <c r="G20">
        <v>1.2726610388198578E-2</v>
      </c>
      <c r="J20">
        <v>1.63</v>
      </c>
      <c r="K20">
        <v>30</v>
      </c>
      <c r="L20" s="42">
        <v>6.0000000000002274E-2</v>
      </c>
      <c r="M20" s="42">
        <v>6.0000000000002274E-2</v>
      </c>
      <c r="N20" s="42">
        <v>6.0000000000002274E-2</v>
      </c>
      <c r="O20" s="42">
        <v>6.0000000000002274E-2</v>
      </c>
      <c r="P20">
        <f t="shared" si="0"/>
        <v>0.24494897427832246</v>
      </c>
      <c r="R20" s="17" t="s">
        <v>42</v>
      </c>
      <c r="S20" s="17">
        <v>1.63</v>
      </c>
      <c r="T20" s="17">
        <v>30</v>
      </c>
      <c r="U20" s="17">
        <v>1.272561454113603E-2</v>
      </c>
      <c r="V20" s="17">
        <v>1.2742641124750939E-2</v>
      </c>
      <c r="W20" s="17">
        <v>1.2725074759814697E-2</v>
      </c>
      <c r="X20" s="17">
        <v>1.2731110141900556E-2</v>
      </c>
      <c r="Z20" s="17">
        <v>1.63</v>
      </c>
      <c r="AA20" s="17">
        <v>30</v>
      </c>
      <c r="AB20" s="48">
        <v>6.0000000000002274E-2</v>
      </c>
      <c r="AC20" s="48">
        <v>6.0000000000002274E-2</v>
      </c>
      <c r="AD20" s="48">
        <v>6.0000000000002274E-2</v>
      </c>
      <c r="AE20" s="48">
        <v>6.0000000000002274E-2</v>
      </c>
      <c r="AF20">
        <f t="shared" si="1"/>
        <v>0.24494897427832246</v>
      </c>
      <c r="AG20">
        <f t="shared" si="2"/>
        <v>0.23231399999999996</v>
      </c>
      <c r="AH20">
        <f t="shared" si="3"/>
        <v>5.3969794595999987E-2</v>
      </c>
    </row>
    <row r="21" spans="1:42" x14ac:dyDescent="0.25">
      <c r="A21" t="s">
        <v>41</v>
      </c>
      <c r="B21">
        <v>1.63</v>
      </c>
      <c r="C21">
        <v>35</v>
      </c>
      <c r="D21">
        <v>1.6979370065379262E-2</v>
      </c>
      <c r="E21">
        <v>1.6952384988671767E-2</v>
      </c>
      <c r="F21">
        <v>1.6974686498767409E-2</v>
      </c>
      <c r="G21">
        <v>1.6968813850939481E-2</v>
      </c>
      <c r="J21">
        <v>1.63</v>
      </c>
      <c r="K21">
        <v>35</v>
      </c>
      <c r="L21" s="42">
        <v>8.0000000000040927E-2</v>
      </c>
      <c r="M21" s="42">
        <v>8.0000000000040927E-2</v>
      </c>
      <c r="N21" s="42">
        <v>8.0000000000040927E-2</v>
      </c>
      <c r="O21" s="42">
        <v>8.0000000000040927E-2</v>
      </c>
      <c r="P21">
        <f t="shared" si="0"/>
        <v>0.28284271247469134</v>
      </c>
      <c r="R21" s="17" t="s">
        <v>42</v>
      </c>
      <c r="S21" s="17">
        <v>1.63</v>
      </c>
      <c r="T21" s="17">
        <v>35</v>
      </c>
      <c r="U21" s="17">
        <v>1.4846550297990027E-2</v>
      </c>
      <c r="V21" s="17">
        <v>1.4866414645540749E-2</v>
      </c>
      <c r="W21" s="17">
        <v>1.4845920553115136E-2</v>
      </c>
      <c r="X21" s="17">
        <v>1.4852961832215303E-2</v>
      </c>
      <c r="Z21" s="17">
        <v>1.63</v>
      </c>
      <c r="AA21" s="17">
        <v>35</v>
      </c>
      <c r="AB21" s="48">
        <v>6.9999999999993179E-2</v>
      </c>
      <c r="AC21" s="48">
        <v>6.9999999999993179E-2</v>
      </c>
      <c r="AD21" s="48">
        <v>6.9999999999993179E-2</v>
      </c>
      <c r="AE21" s="48">
        <v>6.9999999999993179E-2</v>
      </c>
      <c r="AF21">
        <f t="shared" si="1"/>
        <v>0.26457513110644615</v>
      </c>
      <c r="AG21">
        <f t="shared" si="2"/>
        <v>0.25318399999999996</v>
      </c>
      <c r="AH21">
        <f t="shared" si="3"/>
        <v>6.4102137855999983E-2</v>
      </c>
    </row>
    <row r="22" spans="1:42" x14ac:dyDescent="0.25">
      <c r="A22" t="s">
        <v>41</v>
      </c>
      <c r="B22">
        <v>1.63</v>
      </c>
      <c r="C22">
        <v>40</v>
      </c>
      <c r="D22">
        <v>1.910179132354865E-2</v>
      </c>
      <c r="E22">
        <v>1.9071433112252723E-2</v>
      </c>
      <c r="F22">
        <v>2.121835812345323E-2</v>
      </c>
      <c r="G22">
        <v>1.9797194186418201E-2</v>
      </c>
      <c r="J22">
        <v>1.63</v>
      </c>
      <c r="K22">
        <v>40</v>
      </c>
      <c r="L22" s="42">
        <v>9.0000000000031832E-2</v>
      </c>
      <c r="M22" s="42">
        <v>9.0000000000031832E-2</v>
      </c>
      <c r="N22" s="42">
        <v>0.10000000000002274</v>
      </c>
      <c r="O22" s="42">
        <v>9.3333333333362134E-2</v>
      </c>
      <c r="P22">
        <f t="shared" si="0"/>
        <v>0.30550504633043646</v>
      </c>
      <c r="R22" s="17" t="s">
        <v>42</v>
      </c>
      <c r="S22" s="17">
        <v>1.63</v>
      </c>
      <c r="T22" s="17">
        <v>40</v>
      </c>
      <c r="U22" s="17">
        <v>1.9088421811710075E-2</v>
      </c>
      <c r="V22" s="17">
        <v>1.9113961687132443E-2</v>
      </c>
      <c r="W22" s="17">
        <v>1.6966766346415578E-2</v>
      </c>
      <c r="X22" s="17">
        <v>1.8389716615086031E-2</v>
      </c>
      <c r="Z22" s="17">
        <v>1.63</v>
      </c>
      <c r="AA22" s="17">
        <v>40</v>
      </c>
      <c r="AB22" s="48">
        <v>9.0000000000031832E-2</v>
      </c>
      <c r="AC22" s="48">
        <v>9.0000000000031832E-2</v>
      </c>
      <c r="AD22" s="48">
        <v>7.9999999999984084E-2</v>
      </c>
      <c r="AE22" s="48">
        <v>8.6666666666682587E-2</v>
      </c>
      <c r="AF22">
        <f t="shared" si="1"/>
        <v>0.29439202887762195</v>
      </c>
      <c r="AG22">
        <f t="shared" si="2"/>
        <v>0.27405399999999996</v>
      </c>
      <c r="AH22">
        <f t="shared" si="3"/>
        <v>7.5105594915999982E-2</v>
      </c>
    </row>
    <row r="23" spans="1:42" x14ac:dyDescent="0.25">
      <c r="A23" t="s">
        <v>41</v>
      </c>
      <c r="B23">
        <v>1.63</v>
      </c>
      <c r="C23">
        <v>45</v>
      </c>
      <c r="D23">
        <v>2.3346633839887436E-2</v>
      </c>
      <c r="E23">
        <v>2.1190481235833683E-2</v>
      </c>
      <c r="F23">
        <v>2.3340193935796141E-2</v>
      </c>
      <c r="G23">
        <v>2.2625769670505752E-2</v>
      </c>
      <c r="J23">
        <v>1.63</v>
      </c>
      <c r="K23">
        <v>45</v>
      </c>
      <c r="L23" s="42">
        <v>0.11000000000001364</v>
      </c>
      <c r="M23" s="42">
        <v>0.10000000000002274</v>
      </c>
      <c r="N23" s="42">
        <v>0.11000000000001364</v>
      </c>
      <c r="O23" s="42">
        <v>0.10666666666668334</v>
      </c>
      <c r="P23">
        <f t="shared" si="0"/>
        <v>0.32659863237111592</v>
      </c>
      <c r="R23" s="17" t="s">
        <v>42</v>
      </c>
      <c r="S23" s="17">
        <v>1.63</v>
      </c>
      <c r="T23" s="17">
        <v>45</v>
      </c>
      <c r="U23" s="17">
        <v>2.3330293325418066E-2</v>
      </c>
      <c r="V23" s="17">
        <v>2.3361508728712069E-2</v>
      </c>
      <c r="W23" s="17">
        <v>2.1208457933016456E-2</v>
      </c>
      <c r="X23" s="17">
        <v>2.2633419995715529E-2</v>
      </c>
      <c r="Z23" s="17">
        <v>1.63</v>
      </c>
      <c r="AA23" s="17">
        <v>45</v>
      </c>
      <c r="AB23" s="48">
        <v>0.11000000000001364</v>
      </c>
      <c r="AC23" s="48">
        <v>0.11000000000001364</v>
      </c>
      <c r="AD23" s="48">
        <v>9.9999999999965894E-2</v>
      </c>
      <c r="AE23" s="48">
        <v>0.1066666666666644</v>
      </c>
      <c r="AF23">
        <f t="shared" si="1"/>
        <v>0.32659863237108694</v>
      </c>
      <c r="AG23">
        <f t="shared" si="2"/>
        <v>0.29492399999999996</v>
      </c>
      <c r="AH23">
        <f t="shared" si="3"/>
        <v>8.6980165775999985E-2</v>
      </c>
    </row>
    <row r="24" spans="1:42" x14ac:dyDescent="0.25">
      <c r="A24" t="s">
        <v>41</v>
      </c>
      <c r="B24">
        <v>1.63</v>
      </c>
      <c r="C24">
        <v>50</v>
      </c>
      <c r="D24">
        <v>2.7591476356238279E-2</v>
      </c>
      <c r="E24">
        <v>2.5428577482995603E-2</v>
      </c>
      <c r="F24">
        <v>2.7583865560481965E-2</v>
      </c>
      <c r="G24">
        <v>2.6867973133238614E-2</v>
      </c>
      <c r="J24">
        <v>1.63</v>
      </c>
      <c r="K24">
        <v>50</v>
      </c>
      <c r="L24" s="42">
        <v>0.1300000000000523</v>
      </c>
      <c r="M24" s="42">
        <v>0.12000000000000455</v>
      </c>
      <c r="N24" s="42">
        <v>0.12999999999999545</v>
      </c>
      <c r="O24" s="42">
        <v>0.12666666666668411</v>
      </c>
      <c r="P24">
        <f t="shared" si="0"/>
        <v>0.35590260840106819</v>
      </c>
      <c r="R24" s="17" t="s">
        <v>42</v>
      </c>
      <c r="S24" s="17">
        <v>1.63</v>
      </c>
      <c r="T24" s="17">
        <v>50</v>
      </c>
      <c r="U24" s="17">
        <v>2.757216483912606E-2</v>
      </c>
      <c r="V24" s="17">
        <v>2.7609055770291688E-2</v>
      </c>
      <c r="W24" s="17">
        <v>2.5450149519629393E-2</v>
      </c>
      <c r="X24" s="17">
        <v>2.6877123376349048E-2</v>
      </c>
      <c r="Z24" s="17">
        <v>1.63</v>
      </c>
      <c r="AA24" s="17">
        <v>50</v>
      </c>
      <c r="AB24" s="48">
        <v>0.12999999999999545</v>
      </c>
      <c r="AC24" s="48">
        <v>0.12999999999999545</v>
      </c>
      <c r="AD24" s="48">
        <v>0.12000000000000455</v>
      </c>
      <c r="AE24" s="48">
        <v>0.12666666666666515</v>
      </c>
      <c r="AF24">
        <f t="shared" si="1"/>
        <v>0.3559026084010416</v>
      </c>
      <c r="AG24">
        <f t="shared" si="2"/>
        <v>0.31579399999999996</v>
      </c>
      <c r="AH24">
        <f t="shared" si="3"/>
        <v>9.9725850435999977E-2</v>
      </c>
    </row>
    <row r="25" spans="1:42" x14ac:dyDescent="0.25">
      <c r="Z25" s="17">
        <v>2</v>
      </c>
      <c r="AA25" s="17">
        <v>65</v>
      </c>
      <c r="AG25">
        <f t="shared" ref="AG25" si="4">-0.2903+0.2438*Z25+0.004174*AA25</f>
        <v>0.46860999999999997</v>
      </c>
      <c r="AH25">
        <f t="shared" ref="AH25" si="5">+AG25^2</f>
        <v>0.21959533209999998</v>
      </c>
      <c r="AP25">
        <f>0.9271^0.5</f>
        <v>0.96286032216516226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opLeftCell="D1" workbookViewId="0">
      <selection activeCell="AE3" sqref="AE3:AE24"/>
    </sheetView>
  </sheetViews>
  <sheetFormatPr defaultRowHeight="15" x14ac:dyDescent="0.25"/>
  <cols>
    <col min="27" max="30" width="11.5703125" bestFit="1" customWidth="1"/>
  </cols>
  <sheetData>
    <row r="1" spans="1:31" x14ac:dyDescent="0.25">
      <c r="A1" s="17"/>
      <c r="B1" s="17"/>
      <c r="C1" s="17"/>
      <c r="D1" s="17" t="s">
        <v>34</v>
      </c>
      <c r="E1" s="17"/>
      <c r="F1" s="17"/>
      <c r="K1" s="17" t="s">
        <v>54</v>
      </c>
      <c r="Q1" s="17"/>
      <c r="R1" s="17"/>
      <c r="S1" s="17"/>
      <c r="T1" s="17" t="s">
        <v>34</v>
      </c>
      <c r="U1" s="17"/>
      <c r="V1" s="17"/>
      <c r="AA1" s="17" t="s">
        <v>54</v>
      </c>
    </row>
    <row r="2" spans="1:31" x14ac:dyDescent="0.25">
      <c r="A2" s="17"/>
      <c r="B2" s="17" t="s">
        <v>35</v>
      </c>
      <c r="C2" s="17" t="s">
        <v>33</v>
      </c>
      <c r="D2" s="17" t="s">
        <v>38</v>
      </c>
      <c r="E2" s="17" t="s">
        <v>39</v>
      </c>
      <c r="F2" s="17" t="s">
        <v>40</v>
      </c>
      <c r="G2" s="17" t="s">
        <v>43</v>
      </c>
      <c r="I2" s="17" t="s">
        <v>35</v>
      </c>
      <c r="J2" s="17" t="s">
        <v>33</v>
      </c>
      <c r="K2" s="17" t="s">
        <v>38</v>
      </c>
      <c r="L2" s="17" t="s">
        <v>39</v>
      </c>
      <c r="M2" s="17" t="s">
        <v>40</v>
      </c>
      <c r="N2" s="17" t="s">
        <v>43</v>
      </c>
      <c r="O2" s="17" t="s">
        <v>85</v>
      </c>
      <c r="Q2" s="17"/>
      <c r="R2" s="17" t="s">
        <v>35</v>
      </c>
      <c r="S2" s="17" t="s">
        <v>33</v>
      </c>
      <c r="T2" s="17" t="s">
        <v>38</v>
      </c>
      <c r="U2" s="17" t="s">
        <v>39</v>
      </c>
      <c r="V2" s="17" t="s">
        <v>40</v>
      </c>
      <c r="W2" s="17" t="s">
        <v>43</v>
      </c>
      <c r="Y2" s="17" t="s">
        <v>35</v>
      </c>
      <c r="Z2" s="17" t="s">
        <v>33</v>
      </c>
      <c r="AA2" s="17" t="s">
        <v>38</v>
      </c>
      <c r="AB2" s="17" t="s">
        <v>39</v>
      </c>
      <c r="AC2" s="17" t="s">
        <v>40</v>
      </c>
      <c r="AD2" s="17" t="s">
        <v>43</v>
      </c>
      <c r="AE2" s="17" t="s">
        <v>85</v>
      </c>
    </row>
    <row r="3" spans="1:31" x14ac:dyDescent="0.25">
      <c r="A3" t="s">
        <v>44</v>
      </c>
      <c r="B3">
        <v>0.87</v>
      </c>
      <c r="C3">
        <v>0</v>
      </c>
      <c r="D3" s="39">
        <v>0</v>
      </c>
      <c r="E3" s="39">
        <v>0</v>
      </c>
      <c r="F3" s="39">
        <v>0</v>
      </c>
      <c r="G3" s="42">
        <v>0</v>
      </c>
      <c r="I3">
        <v>0.87</v>
      </c>
      <c r="J3">
        <v>0</v>
      </c>
      <c r="K3" s="42">
        <v>0</v>
      </c>
      <c r="L3" s="42">
        <v>0</v>
      </c>
      <c r="M3" s="42">
        <v>0</v>
      </c>
      <c r="N3" s="42">
        <v>0</v>
      </c>
      <c r="O3">
        <f>+N3^0.5</f>
        <v>0</v>
      </c>
      <c r="Q3" s="17" t="s">
        <v>45</v>
      </c>
      <c r="R3" s="17">
        <v>0.87</v>
      </c>
      <c r="S3" s="17">
        <v>0</v>
      </c>
      <c r="T3" s="40">
        <v>0</v>
      </c>
      <c r="U3" s="40">
        <v>0</v>
      </c>
      <c r="V3" s="40">
        <v>0</v>
      </c>
      <c r="W3" s="43">
        <v>0</v>
      </c>
      <c r="Y3" s="17">
        <v>0.87</v>
      </c>
      <c r="Z3" s="17">
        <v>0</v>
      </c>
      <c r="AA3" s="43">
        <v>0</v>
      </c>
      <c r="AB3" s="43">
        <v>0</v>
      </c>
      <c r="AC3" s="43">
        <v>0</v>
      </c>
      <c r="AD3" s="43">
        <v>0</v>
      </c>
      <c r="AE3">
        <f>+AD3^0.5</f>
        <v>0</v>
      </c>
    </row>
    <row r="4" spans="1:31" x14ac:dyDescent="0.25">
      <c r="A4" t="s">
        <v>44</v>
      </c>
      <c r="B4">
        <v>0.87</v>
      </c>
      <c r="C4">
        <v>5</v>
      </c>
      <c r="D4" s="39">
        <v>0</v>
      </c>
      <c r="E4" s="39">
        <v>0</v>
      </c>
      <c r="F4" s="39">
        <v>0</v>
      </c>
      <c r="G4" s="42">
        <v>0</v>
      </c>
      <c r="I4">
        <v>0.87</v>
      </c>
      <c r="J4">
        <v>5</v>
      </c>
      <c r="K4" s="42">
        <v>0</v>
      </c>
      <c r="L4" s="42">
        <v>0</v>
      </c>
      <c r="M4" s="42">
        <v>0</v>
      </c>
      <c r="N4" s="42">
        <v>0</v>
      </c>
      <c r="O4">
        <f t="shared" ref="O4:O24" si="0">+N4^0.5</f>
        <v>0</v>
      </c>
      <c r="Q4" s="17" t="s">
        <v>45</v>
      </c>
      <c r="R4" s="17">
        <v>0.87</v>
      </c>
      <c r="S4" s="17">
        <v>5</v>
      </c>
      <c r="T4" s="40">
        <v>0</v>
      </c>
      <c r="U4" s="40">
        <v>0</v>
      </c>
      <c r="V4" s="40">
        <v>0</v>
      </c>
      <c r="W4" s="43">
        <v>0</v>
      </c>
      <c r="Y4" s="17">
        <v>0.87</v>
      </c>
      <c r="Z4" s="17">
        <v>5</v>
      </c>
      <c r="AA4" s="43">
        <v>0</v>
      </c>
      <c r="AB4" s="43">
        <v>0</v>
      </c>
      <c r="AC4" s="43">
        <v>0</v>
      </c>
      <c r="AD4" s="43">
        <v>0</v>
      </c>
      <c r="AE4">
        <f t="shared" ref="AE4:AE24" si="1">+AD4^0.5</f>
        <v>0</v>
      </c>
    </row>
    <row r="5" spans="1:31" x14ac:dyDescent="0.25">
      <c r="A5" t="s">
        <v>44</v>
      </c>
      <c r="B5">
        <v>0.87</v>
      </c>
      <c r="C5">
        <v>10</v>
      </c>
      <c r="D5" s="39">
        <v>0</v>
      </c>
      <c r="E5" s="39">
        <v>0</v>
      </c>
      <c r="F5" s="39">
        <v>0</v>
      </c>
      <c r="G5" s="42">
        <v>0</v>
      </c>
      <c r="I5">
        <v>0.87</v>
      </c>
      <c r="J5">
        <v>10</v>
      </c>
      <c r="K5" s="42">
        <v>0</v>
      </c>
      <c r="L5" s="42">
        <v>0</v>
      </c>
      <c r="M5" s="42">
        <v>0</v>
      </c>
      <c r="N5" s="42">
        <v>0</v>
      </c>
      <c r="O5">
        <f t="shared" si="0"/>
        <v>0</v>
      </c>
      <c r="Q5" s="17" t="s">
        <v>45</v>
      </c>
      <c r="R5" s="17">
        <v>0.87</v>
      </c>
      <c r="S5" s="17">
        <v>10</v>
      </c>
      <c r="T5" s="40">
        <v>0</v>
      </c>
      <c r="U5" s="40">
        <v>0</v>
      </c>
      <c r="V5" s="40">
        <v>0</v>
      </c>
      <c r="W5" s="43">
        <v>0</v>
      </c>
      <c r="Y5" s="17">
        <v>0.87</v>
      </c>
      <c r="Z5" s="17">
        <v>10</v>
      </c>
      <c r="AA5" s="43">
        <v>0</v>
      </c>
      <c r="AB5" s="43">
        <v>0</v>
      </c>
      <c r="AC5" s="43">
        <v>0</v>
      </c>
      <c r="AD5" s="43">
        <v>0</v>
      </c>
      <c r="AE5">
        <f t="shared" si="1"/>
        <v>0</v>
      </c>
    </row>
    <row r="6" spans="1:31" x14ac:dyDescent="0.25">
      <c r="A6" t="s">
        <v>44</v>
      </c>
      <c r="B6">
        <v>0.87</v>
      </c>
      <c r="C6">
        <v>15</v>
      </c>
      <c r="D6" s="39">
        <v>0</v>
      </c>
      <c r="E6" s="39">
        <v>0</v>
      </c>
      <c r="F6" s="39">
        <v>0</v>
      </c>
      <c r="G6" s="42">
        <v>0</v>
      </c>
      <c r="I6">
        <v>0.87</v>
      </c>
      <c r="J6">
        <v>15</v>
      </c>
      <c r="K6" s="42">
        <v>0</v>
      </c>
      <c r="L6" s="42">
        <v>0</v>
      </c>
      <c r="M6" s="42">
        <v>0</v>
      </c>
      <c r="N6" s="42">
        <v>0</v>
      </c>
      <c r="O6">
        <f t="shared" si="0"/>
        <v>0</v>
      </c>
      <c r="Q6" s="17" t="s">
        <v>45</v>
      </c>
      <c r="R6" s="17">
        <v>0.87</v>
      </c>
      <c r="S6" s="17">
        <v>15</v>
      </c>
      <c r="T6" s="40">
        <v>0</v>
      </c>
      <c r="U6" s="40">
        <v>0</v>
      </c>
      <c r="V6" s="40">
        <v>0</v>
      </c>
      <c r="W6" s="43">
        <v>0</v>
      </c>
      <c r="Y6" s="17">
        <v>0.87</v>
      </c>
      <c r="Z6" s="17">
        <v>15</v>
      </c>
      <c r="AA6" s="43">
        <v>0</v>
      </c>
      <c r="AB6" s="43">
        <v>0</v>
      </c>
      <c r="AC6" s="43">
        <v>0</v>
      </c>
      <c r="AD6" s="43">
        <v>0</v>
      </c>
      <c r="AE6">
        <f t="shared" si="1"/>
        <v>0</v>
      </c>
    </row>
    <row r="7" spans="1:31" x14ac:dyDescent="0.25">
      <c r="A7" t="s">
        <v>44</v>
      </c>
      <c r="B7">
        <v>0.87</v>
      </c>
      <c r="C7">
        <v>20</v>
      </c>
      <c r="D7" s="39">
        <v>0</v>
      </c>
      <c r="E7" s="39">
        <v>0</v>
      </c>
      <c r="F7" s="39">
        <v>0</v>
      </c>
      <c r="G7" s="42">
        <v>0</v>
      </c>
      <c r="I7">
        <v>0.87</v>
      </c>
      <c r="J7">
        <v>20</v>
      </c>
      <c r="K7" s="42">
        <v>0</v>
      </c>
      <c r="L7" s="42">
        <v>0</v>
      </c>
      <c r="M7" s="42">
        <v>0</v>
      </c>
      <c r="N7" s="42">
        <v>0</v>
      </c>
      <c r="O7">
        <f t="shared" si="0"/>
        <v>0</v>
      </c>
      <c r="Q7" s="17" t="s">
        <v>45</v>
      </c>
      <c r="R7" s="17">
        <v>0.87</v>
      </c>
      <c r="S7" s="17">
        <v>20</v>
      </c>
      <c r="T7" s="40">
        <v>0</v>
      </c>
      <c r="U7" s="40">
        <v>0</v>
      </c>
      <c r="V7" s="40">
        <v>0</v>
      </c>
      <c r="W7" s="43">
        <v>0</v>
      </c>
      <c r="Y7" s="17">
        <v>0.87</v>
      </c>
      <c r="Z7" s="17">
        <v>20</v>
      </c>
      <c r="AA7" s="43">
        <v>0</v>
      </c>
      <c r="AB7" s="43">
        <v>0</v>
      </c>
      <c r="AC7" s="43">
        <v>0</v>
      </c>
      <c r="AD7" s="43">
        <v>0</v>
      </c>
      <c r="AE7">
        <f t="shared" si="1"/>
        <v>0</v>
      </c>
    </row>
    <row r="8" spans="1:31" x14ac:dyDescent="0.25">
      <c r="A8" t="s">
        <v>44</v>
      </c>
      <c r="B8">
        <v>0.87</v>
      </c>
      <c r="C8">
        <v>25</v>
      </c>
      <c r="D8" s="39">
        <v>0</v>
      </c>
      <c r="E8" s="39">
        <v>0</v>
      </c>
      <c r="F8" s="39">
        <v>0</v>
      </c>
      <c r="G8" s="42">
        <v>0</v>
      </c>
      <c r="I8">
        <v>0.87</v>
      </c>
      <c r="J8">
        <v>25</v>
      </c>
      <c r="K8" s="42">
        <v>0</v>
      </c>
      <c r="L8" s="42">
        <v>0</v>
      </c>
      <c r="M8" s="42">
        <v>0</v>
      </c>
      <c r="N8" s="42">
        <v>0</v>
      </c>
      <c r="O8">
        <f t="shared" si="0"/>
        <v>0</v>
      </c>
      <c r="Q8" s="17" t="s">
        <v>45</v>
      </c>
      <c r="R8" s="17">
        <v>0.87</v>
      </c>
      <c r="S8" s="17">
        <v>25</v>
      </c>
      <c r="T8" s="40">
        <v>0</v>
      </c>
      <c r="U8" s="40">
        <v>0</v>
      </c>
      <c r="V8" s="40">
        <v>0</v>
      </c>
      <c r="W8" s="43">
        <v>0</v>
      </c>
      <c r="Y8" s="17">
        <v>0.87</v>
      </c>
      <c r="Z8" s="17">
        <v>25</v>
      </c>
      <c r="AA8" s="43">
        <v>0</v>
      </c>
      <c r="AB8" s="43">
        <v>0</v>
      </c>
      <c r="AC8" s="43">
        <v>0</v>
      </c>
      <c r="AD8" s="43">
        <v>0</v>
      </c>
      <c r="AE8">
        <f t="shared" si="1"/>
        <v>0</v>
      </c>
    </row>
    <row r="9" spans="1:31" x14ac:dyDescent="0.25">
      <c r="A9" t="s">
        <v>44</v>
      </c>
      <c r="B9">
        <v>0.87</v>
      </c>
      <c r="C9">
        <v>30</v>
      </c>
      <c r="D9" s="39">
        <v>0</v>
      </c>
      <c r="E9" s="39">
        <v>0</v>
      </c>
      <c r="F9" s="39">
        <v>2.1336519586905574E-3</v>
      </c>
      <c r="G9" s="42">
        <v>7.1121731956351908E-4</v>
      </c>
      <c r="I9">
        <v>0.87</v>
      </c>
      <c r="J9">
        <v>30</v>
      </c>
      <c r="K9" s="42">
        <v>0</v>
      </c>
      <c r="L9" s="42">
        <v>0</v>
      </c>
      <c r="M9" s="42">
        <v>9.9999999999909051E-3</v>
      </c>
      <c r="N9" s="42">
        <v>3.3333333333303017E-3</v>
      </c>
      <c r="O9">
        <f t="shared" si="0"/>
        <v>5.7735026918936325E-2</v>
      </c>
      <c r="Q9" s="17" t="s">
        <v>45</v>
      </c>
      <c r="R9" s="17">
        <v>0.87</v>
      </c>
      <c r="S9" s="17">
        <v>30</v>
      </c>
      <c r="T9" s="40">
        <v>0</v>
      </c>
      <c r="U9" s="40">
        <v>0</v>
      </c>
      <c r="V9" s="40">
        <v>0</v>
      </c>
      <c r="W9" s="43">
        <v>0</v>
      </c>
      <c r="Y9" s="17">
        <v>0.87</v>
      </c>
      <c r="Z9" s="17">
        <v>30</v>
      </c>
      <c r="AA9" s="43">
        <v>0</v>
      </c>
      <c r="AB9" s="43">
        <v>0</v>
      </c>
      <c r="AC9" s="43">
        <v>0</v>
      </c>
      <c r="AD9" s="43">
        <v>0</v>
      </c>
      <c r="AE9">
        <f t="shared" si="1"/>
        <v>0</v>
      </c>
    </row>
    <row r="10" spans="1:31" x14ac:dyDescent="0.25">
      <c r="A10" t="s">
        <v>44</v>
      </c>
      <c r="B10">
        <v>0.87</v>
      </c>
      <c r="C10">
        <v>35</v>
      </c>
      <c r="D10" s="39">
        <v>0</v>
      </c>
      <c r="E10" s="39">
        <v>0</v>
      </c>
      <c r="F10" s="39">
        <v>2.1336519586905574E-3</v>
      </c>
      <c r="G10" s="42">
        <v>7.1121731956351908E-4</v>
      </c>
      <c r="I10">
        <v>0.87</v>
      </c>
      <c r="J10">
        <v>35</v>
      </c>
      <c r="K10" s="42">
        <v>0</v>
      </c>
      <c r="L10" s="42">
        <v>0</v>
      </c>
      <c r="M10" s="42">
        <v>9.9999999999909051E-3</v>
      </c>
      <c r="N10" s="42">
        <v>3.3333333333303017E-3</v>
      </c>
      <c r="O10">
        <f t="shared" si="0"/>
        <v>5.7735026918936325E-2</v>
      </c>
      <c r="Q10" s="17" t="s">
        <v>45</v>
      </c>
      <c r="R10" s="17">
        <v>0.87</v>
      </c>
      <c r="S10" s="17">
        <v>35</v>
      </c>
      <c r="T10" s="40">
        <v>0</v>
      </c>
      <c r="U10" s="40">
        <v>0</v>
      </c>
      <c r="V10" s="40">
        <v>0</v>
      </c>
      <c r="W10" s="43">
        <v>0</v>
      </c>
      <c r="Y10" s="17">
        <v>0.87</v>
      </c>
      <c r="Z10" s="17">
        <v>35</v>
      </c>
      <c r="AA10" s="43">
        <v>0</v>
      </c>
      <c r="AB10" s="43">
        <v>0</v>
      </c>
      <c r="AC10" s="43">
        <v>0</v>
      </c>
      <c r="AD10" s="43">
        <v>0</v>
      </c>
      <c r="AE10">
        <f t="shared" si="1"/>
        <v>0</v>
      </c>
    </row>
    <row r="11" spans="1:31" x14ac:dyDescent="0.25">
      <c r="A11" t="s">
        <v>44</v>
      </c>
      <c r="B11">
        <v>0.87</v>
      </c>
      <c r="C11">
        <v>40</v>
      </c>
      <c r="D11" s="39">
        <v>0</v>
      </c>
      <c r="E11" s="39">
        <v>0</v>
      </c>
      <c r="F11" s="39">
        <v>2.1336519586905574E-3</v>
      </c>
      <c r="G11" s="42">
        <v>7.1121731956351908E-4</v>
      </c>
      <c r="I11">
        <v>0.87</v>
      </c>
      <c r="J11">
        <v>40</v>
      </c>
      <c r="K11" s="42">
        <v>0</v>
      </c>
      <c r="L11" s="42">
        <v>0</v>
      </c>
      <c r="M11" s="42">
        <v>9.9999999999909051E-3</v>
      </c>
      <c r="N11" s="42">
        <v>3.3333333333303017E-3</v>
      </c>
      <c r="O11">
        <f t="shared" si="0"/>
        <v>5.7735026918936325E-2</v>
      </c>
      <c r="Q11" s="17" t="s">
        <v>45</v>
      </c>
      <c r="R11" s="17">
        <v>0.87</v>
      </c>
      <c r="S11" s="17">
        <v>40</v>
      </c>
      <c r="T11" s="40">
        <v>0</v>
      </c>
      <c r="U11" s="40">
        <v>0</v>
      </c>
      <c r="V11" s="40">
        <v>0</v>
      </c>
      <c r="W11" s="43">
        <v>0</v>
      </c>
      <c r="Y11" s="17">
        <v>0.87</v>
      </c>
      <c r="Z11" s="17">
        <v>40</v>
      </c>
      <c r="AA11" s="43">
        <v>0</v>
      </c>
      <c r="AB11" s="43">
        <v>0</v>
      </c>
      <c r="AC11" s="43">
        <v>0</v>
      </c>
      <c r="AD11" s="43">
        <v>0</v>
      </c>
      <c r="AE11">
        <f t="shared" si="1"/>
        <v>0</v>
      </c>
    </row>
    <row r="12" spans="1:31" x14ac:dyDescent="0.25">
      <c r="A12" t="s">
        <v>44</v>
      </c>
      <c r="B12">
        <v>0.87</v>
      </c>
      <c r="C12">
        <v>45</v>
      </c>
      <c r="D12" s="39">
        <v>0</v>
      </c>
      <c r="E12" s="39">
        <v>0</v>
      </c>
      <c r="F12" s="39">
        <v>2.1336519586905574E-3</v>
      </c>
      <c r="G12" s="42">
        <v>7.1121731956351908E-4</v>
      </c>
      <c r="I12">
        <v>0.87</v>
      </c>
      <c r="J12">
        <v>45</v>
      </c>
      <c r="K12" s="42">
        <v>0</v>
      </c>
      <c r="L12" s="42">
        <v>0</v>
      </c>
      <c r="M12" s="42">
        <v>9.9999999999909051E-3</v>
      </c>
      <c r="N12" s="42">
        <v>3.3333333333303017E-3</v>
      </c>
      <c r="O12">
        <f t="shared" si="0"/>
        <v>5.7735026918936325E-2</v>
      </c>
      <c r="Q12" s="17" t="s">
        <v>45</v>
      </c>
      <c r="R12" s="17">
        <v>0.87</v>
      </c>
      <c r="S12" s="17">
        <v>45</v>
      </c>
      <c r="T12" s="40">
        <v>0</v>
      </c>
      <c r="U12" s="40">
        <v>2.123007027151329E-3</v>
      </c>
      <c r="V12" s="40">
        <v>0</v>
      </c>
      <c r="W12" s="43">
        <v>7.0766900905044298E-4</v>
      </c>
      <c r="Y12" s="17">
        <v>0.87</v>
      </c>
      <c r="Z12" s="17">
        <v>45</v>
      </c>
      <c r="AA12" s="43">
        <v>0</v>
      </c>
      <c r="AB12" s="43">
        <v>9.9999999999909051E-3</v>
      </c>
      <c r="AC12" s="43">
        <v>0</v>
      </c>
      <c r="AD12" s="43">
        <v>3.3333333333303017E-3</v>
      </c>
      <c r="AE12">
        <f t="shared" si="1"/>
        <v>5.7735026918936325E-2</v>
      </c>
    </row>
    <row r="13" spans="1:31" s="50" customFormat="1" x14ac:dyDescent="0.25">
      <c r="A13" s="50" t="s">
        <v>44</v>
      </c>
      <c r="B13" s="50">
        <v>0.87</v>
      </c>
      <c r="C13" s="50">
        <v>50</v>
      </c>
      <c r="D13" s="51">
        <v>0</v>
      </c>
      <c r="E13" s="51">
        <v>2.1198117607137204E-3</v>
      </c>
      <c r="F13" s="51">
        <v>2.1336519586905574E-3</v>
      </c>
      <c r="G13" s="52">
        <v>1.417821239801426E-3</v>
      </c>
      <c r="I13" s="50">
        <v>0.87</v>
      </c>
      <c r="J13" s="50">
        <v>50</v>
      </c>
      <c r="K13" s="52">
        <v>0</v>
      </c>
      <c r="L13" s="52">
        <v>9.9999999999909051E-3</v>
      </c>
      <c r="M13" s="52">
        <v>9.9999999999909051E-3</v>
      </c>
      <c r="N13" s="52">
        <v>6.6666666666606034E-3</v>
      </c>
      <c r="O13">
        <f t="shared" si="0"/>
        <v>8.1649658092735472E-2</v>
      </c>
      <c r="Q13" s="53" t="s">
        <v>45</v>
      </c>
      <c r="R13" s="53">
        <v>0.87</v>
      </c>
      <c r="S13" s="53">
        <v>50</v>
      </c>
      <c r="T13" s="54">
        <v>0</v>
      </c>
      <c r="U13" s="54">
        <v>4.2460140543026581E-3</v>
      </c>
      <c r="V13" s="54">
        <v>0</v>
      </c>
      <c r="W13" s="55">
        <v>1.415338018100886E-3</v>
      </c>
      <c r="Y13" s="53">
        <v>0.87</v>
      </c>
      <c r="Z13" s="53">
        <v>50</v>
      </c>
      <c r="AA13" s="55">
        <v>0</v>
      </c>
      <c r="AB13" s="55">
        <v>1.999999999998181E-2</v>
      </c>
      <c r="AC13" s="55">
        <v>0</v>
      </c>
      <c r="AD13" s="55">
        <v>6.6666666666606034E-3</v>
      </c>
      <c r="AE13">
        <f t="shared" si="1"/>
        <v>8.1649658092735472E-2</v>
      </c>
    </row>
    <row r="14" spans="1:31" x14ac:dyDescent="0.25">
      <c r="A14" t="s">
        <v>44</v>
      </c>
      <c r="B14">
        <v>1.63</v>
      </c>
      <c r="C14">
        <v>0</v>
      </c>
      <c r="D14" s="42">
        <v>0</v>
      </c>
      <c r="E14" s="42">
        <v>0</v>
      </c>
      <c r="F14" s="42">
        <v>0</v>
      </c>
      <c r="G14" s="42">
        <v>0</v>
      </c>
      <c r="I14">
        <v>1.63</v>
      </c>
      <c r="J14">
        <v>0</v>
      </c>
      <c r="K14" s="42">
        <v>0</v>
      </c>
      <c r="L14" s="42">
        <v>0</v>
      </c>
      <c r="M14" s="42">
        <v>0</v>
      </c>
      <c r="N14" s="42">
        <v>0</v>
      </c>
      <c r="O14">
        <f t="shared" si="0"/>
        <v>0</v>
      </c>
      <c r="Q14" s="17" t="s">
        <v>45</v>
      </c>
      <c r="R14" s="17">
        <v>1.63</v>
      </c>
      <c r="S14" s="17">
        <v>0</v>
      </c>
      <c r="T14" s="43">
        <v>0</v>
      </c>
      <c r="U14" s="43">
        <v>0</v>
      </c>
      <c r="V14" s="43">
        <v>0</v>
      </c>
      <c r="W14" s="43">
        <v>0</v>
      </c>
      <c r="Y14" s="17">
        <v>1.63</v>
      </c>
      <c r="Z14" s="17">
        <v>0</v>
      </c>
      <c r="AA14" s="43">
        <v>0</v>
      </c>
      <c r="AB14" s="43">
        <v>0</v>
      </c>
      <c r="AC14" s="43">
        <v>0</v>
      </c>
      <c r="AD14" s="43">
        <v>0</v>
      </c>
      <c r="AE14">
        <f t="shared" si="1"/>
        <v>0</v>
      </c>
    </row>
    <row r="15" spans="1:31" x14ac:dyDescent="0.25">
      <c r="A15" t="s">
        <v>44</v>
      </c>
      <c r="B15">
        <v>1.63</v>
      </c>
      <c r="C15">
        <v>5</v>
      </c>
      <c r="D15" s="42">
        <v>2.120081411124259E-3</v>
      </c>
      <c r="E15" s="42">
        <v>2.1198566976853082E-3</v>
      </c>
      <c r="F15" s="42">
        <v>2.1336974843687252E-3</v>
      </c>
      <c r="G15" s="42">
        <v>2.1245451977260975E-3</v>
      </c>
      <c r="I15">
        <v>1.63</v>
      </c>
      <c r="J15">
        <v>5</v>
      </c>
      <c r="K15" s="42">
        <v>9.9999999999909051E-3</v>
      </c>
      <c r="L15" s="42">
        <v>9.9999999999909051E-3</v>
      </c>
      <c r="M15" s="42">
        <v>9.9999999999909051E-3</v>
      </c>
      <c r="N15" s="42">
        <v>9.9999999999909051E-3</v>
      </c>
      <c r="O15">
        <f t="shared" si="0"/>
        <v>9.9999999999954528E-2</v>
      </c>
      <c r="Q15" s="17" t="s">
        <v>45</v>
      </c>
      <c r="R15" s="17">
        <v>1.63</v>
      </c>
      <c r="S15" s="17">
        <v>5</v>
      </c>
      <c r="T15" s="17">
        <v>2.1237735207898113E-3</v>
      </c>
      <c r="U15" s="17">
        <v>2.1230971741557302E-3</v>
      </c>
      <c r="V15" s="17">
        <v>2.1203960899876815E-3</v>
      </c>
      <c r="W15" s="17">
        <v>2.1224222616444076E-3</v>
      </c>
      <c r="Y15" s="17">
        <v>1.63</v>
      </c>
      <c r="Z15" s="17">
        <v>5</v>
      </c>
      <c r="AA15" s="43">
        <v>9.9999999999909051E-3</v>
      </c>
      <c r="AB15" s="43">
        <v>9.9999999999909051E-3</v>
      </c>
      <c r="AC15" s="43">
        <v>9.9999999999909051E-3</v>
      </c>
      <c r="AD15" s="43">
        <v>9.9999999999909051E-3</v>
      </c>
      <c r="AE15">
        <f t="shared" si="1"/>
        <v>9.9999999999954528E-2</v>
      </c>
    </row>
    <row r="16" spans="1:31" x14ac:dyDescent="0.25">
      <c r="A16" t="s">
        <v>44</v>
      </c>
      <c r="B16">
        <v>1.63</v>
      </c>
      <c r="C16">
        <v>10</v>
      </c>
      <c r="D16" s="42">
        <v>4.240162822248518E-3</v>
      </c>
      <c r="E16" s="42">
        <v>4.2397133953826667E-3</v>
      </c>
      <c r="F16" s="42">
        <v>6.4010924531183047E-3</v>
      </c>
      <c r="G16" s="42">
        <v>4.9603228902498292E-3</v>
      </c>
      <c r="I16">
        <v>1.63</v>
      </c>
      <c r="J16">
        <v>10</v>
      </c>
      <c r="K16" s="42">
        <v>1.999999999998181E-2</v>
      </c>
      <c r="L16" s="42">
        <v>2.0000000000038654E-2</v>
      </c>
      <c r="M16" s="42">
        <v>3.0000000000029559E-2</v>
      </c>
      <c r="N16" s="42">
        <v>2.3333333333350009E-2</v>
      </c>
      <c r="O16">
        <f t="shared" si="0"/>
        <v>0.15275252316524926</v>
      </c>
      <c r="Q16" s="17" t="s">
        <v>45</v>
      </c>
      <c r="R16" s="17">
        <v>1.63</v>
      </c>
      <c r="S16" s="17">
        <v>10</v>
      </c>
      <c r="T16" s="17">
        <v>4.2475470415916945E-3</v>
      </c>
      <c r="U16" s="17">
        <v>4.2461943483114604E-3</v>
      </c>
      <c r="V16" s="17">
        <v>4.2407921799874158E-3</v>
      </c>
      <c r="W16" s="17">
        <v>4.2448445232968566E-3</v>
      </c>
      <c r="Y16" s="17">
        <v>1.63</v>
      </c>
      <c r="Z16" s="17">
        <v>10</v>
      </c>
      <c r="AA16" s="43">
        <v>2.0000000000038654E-2</v>
      </c>
      <c r="AB16" s="43">
        <v>1.999999999998181E-2</v>
      </c>
      <c r="AC16" s="43">
        <v>2.0000000000038654E-2</v>
      </c>
      <c r="AD16" s="43">
        <v>2.0000000000019707E-2</v>
      </c>
      <c r="AE16">
        <f t="shared" si="1"/>
        <v>0.14142135623737917</v>
      </c>
    </row>
    <row r="17" spans="1:31" x14ac:dyDescent="0.25">
      <c r="A17" t="s">
        <v>44</v>
      </c>
      <c r="B17">
        <v>1.63</v>
      </c>
      <c r="C17">
        <v>15</v>
      </c>
      <c r="D17" s="42">
        <v>6.3602442333848281E-3</v>
      </c>
      <c r="E17" s="42">
        <v>6.3595700930679754E-3</v>
      </c>
      <c r="F17" s="42">
        <v>1.0668487421855756E-2</v>
      </c>
      <c r="G17" s="42">
        <v>7.7961005827695204E-3</v>
      </c>
      <c r="I17">
        <v>1.63</v>
      </c>
      <c r="J17">
        <v>15</v>
      </c>
      <c r="K17" s="42">
        <v>3.0000000000029559E-2</v>
      </c>
      <c r="L17" s="42">
        <v>3.0000000000029559E-2</v>
      </c>
      <c r="M17" s="42">
        <v>5.0000000000011369E-2</v>
      </c>
      <c r="N17" s="42">
        <v>3.6666666666690162E-2</v>
      </c>
      <c r="O17">
        <f t="shared" si="0"/>
        <v>0.19148542155132897</v>
      </c>
      <c r="Q17" s="17" t="s">
        <v>45</v>
      </c>
      <c r="R17" s="17">
        <v>1.63</v>
      </c>
      <c r="S17" s="17">
        <v>15</v>
      </c>
      <c r="T17" s="17">
        <v>6.3713205623815057E-3</v>
      </c>
      <c r="U17" s="17">
        <v>6.3692915224671911E-3</v>
      </c>
      <c r="V17" s="17">
        <v>8.4815843599627804E-3</v>
      </c>
      <c r="W17" s="17">
        <v>7.0740654816038263E-3</v>
      </c>
      <c r="Y17" s="17">
        <v>1.63</v>
      </c>
      <c r="Z17" s="17">
        <v>15</v>
      </c>
      <c r="AA17" s="43">
        <v>3.0000000000029559E-2</v>
      </c>
      <c r="AB17" s="43">
        <v>2.9999999999972715E-2</v>
      </c>
      <c r="AC17" s="43">
        <v>4.0000000000020464E-2</v>
      </c>
      <c r="AD17" s="43">
        <v>3.333333333334091E-2</v>
      </c>
      <c r="AE17">
        <f t="shared" si="1"/>
        <v>0.18257418583507612</v>
      </c>
    </row>
    <row r="18" spans="1:31" x14ac:dyDescent="0.25">
      <c r="A18" t="s">
        <v>44</v>
      </c>
      <c r="B18">
        <v>1.63</v>
      </c>
      <c r="C18">
        <v>20</v>
      </c>
      <c r="D18" s="42">
        <v>8.4803256445090871E-3</v>
      </c>
      <c r="E18" s="42">
        <v>8.4794267907532823E-3</v>
      </c>
      <c r="F18" s="42">
        <v>1.4935882390593205E-2</v>
      </c>
      <c r="G18" s="42">
        <v>1.063187827528519E-2</v>
      </c>
      <c r="I18">
        <v>1.63</v>
      </c>
      <c r="J18">
        <v>20</v>
      </c>
      <c r="K18" s="42">
        <v>4.0000000000020464E-2</v>
      </c>
      <c r="L18" s="42">
        <v>4.0000000000020464E-2</v>
      </c>
      <c r="M18" s="42">
        <v>6.9999999999993179E-2</v>
      </c>
      <c r="N18" s="42">
        <v>5.0000000000011369E-2</v>
      </c>
      <c r="O18">
        <f t="shared" si="0"/>
        <v>0.22360679775000439</v>
      </c>
      <c r="Q18" s="17" t="s">
        <v>45</v>
      </c>
      <c r="R18" s="17">
        <v>1.63</v>
      </c>
      <c r="S18" s="17">
        <v>20</v>
      </c>
      <c r="T18" s="17">
        <v>8.495094083171317E-3</v>
      </c>
      <c r="U18" s="17">
        <v>1.061548587079072E-2</v>
      </c>
      <c r="V18" s="17">
        <v>1.2722376539938142E-2</v>
      </c>
      <c r="W18" s="17">
        <v>1.0610985497966727E-2</v>
      </c>
      <c r="Y18" s="17">
        <v>1.63</v>
      </c>
      <c r="Z18" s="17">
        <v>20</v>
      </c>
      <c r="AA18" s="43">
        <v>4.0000000000020464E-2</v>
      </c>
      <c r="AB18" s="43">
        <v>5.0000000000011369E-2</v>
      </c>
      <c r="AC18" s="43">
        <v>6.0000000000002274E-2</v>
      </c>
      <c r="AD18" s="43">
        <v>5.0000000000011369E-2</v>
      </c>
      <c r="AE18">
        <f t="shared" si="1"/>
        <v>0.22360679775000439</v>
      </c>
    </row>
    <row r="19" spans="1:31" x14ac:dyDescent="0.25">
      <c r="A19" t="s">
        <v>44</v>
      </c>
      <c r="B19">
        <v>1.63</v>
      </c>
      <c r="C19">
        <v>25</v>
      </c>
      <c r="D19" s="42">
        <v>1.2720488466757605E-2</v>
      </c>
      <c r="E19" s="42">
        <v>1.0599283488438591E-2</v>
      </c>
      <c r="F19" s="42">
        <v>2.1336974843711512E-2</v>
      </c>
      <c r="G19" s="42">
        <v>1.488558226630257E-2</v>
      </c>
      <c r="I19">
        <v>1.63</v>
      </c>
      <c r="J19">
        <v>25</v>
      </c>
      <c r="K19" s="42">
        <v>6.0000000000002274E-2</v>
      </c>
      <c r="L19" s="42">
        <v>5.0000000000011369E-2</v>
      </c>
      <c r="M19" s="42">
        <v>0.10000000000002274</v>
      </c>
      <c r="N19" s="42">
        <v>7.0000000000012122E-2</v>
      </c>
      <c r="O19">
        <f t="shared" si="0"/>
        <v>0.26457513110648195</v>
      </c>
      <c r="Q19" s="17" t="s">
        <v>45</v>
      </c>
      <c r="R19" s="17">
        <v>1.63</v>
      </c>
      <c r="S19" s="17">
        <v>25</v>
      </c>
      <c r="T19" s="17">
        <v>1.0618867603961128E-2</v>
      </c>
      <c r="U19" s="17">
        <v>1.4861680219102179E-2</v>
      </c>
      <c r="V19" s="17">
        <v>1.6963168719925561E-2</v>
      </c>
      <c r="W19" s="17">
        <v>1.4147905514329623E-2</v>
      </c>
      <c r="Y19" s="17">
        <v>1.63</v>
      </c>
      <c r="Z19" s="17">
        <v>25</v>
      </c>
      <c r="AA19" s="43">
        <v>5.0000000000011369E-2</v>
      </c>
      <c r="AB19" s="43">
        <v>6.9999999999993179E-2</v>
      </c>
      <c r="AC19" s="43">
        <v>8.0000000000040927E-2</v>
      </c>
      <c r="AD19" s="43">
        <v>6.666666666668182E-2</v>
      </c>
      <c r="AE19">
        <f t="shared" si="1"/>
        <v>0.25819888974719046</v>
      </c>
    </row>
    <row r="20" spans="1:31" x14ac:dyDescent="0.25">
      <c r="A20" t="s">
        <v>44</v>
      </c>
      <c r="B20">
        <v>1.63</v>
      </c>
      <c r="C20">
        <v>30</v>
      </c>
      <c r="D20">
        <v>1.6960651289006121E-2</v>
      </c>
      <c r="E20">
        <v>1.4838996883809207E-2</v>
      </c>
      <c r="F20">
        <v>2.5604369812448961E-2</v>
      </c>
      <c r="G20">
        <v>1.9134672661754764E-2</v>
      </c>
      <c r="I20">
        <v>1.63</v>
      </c>
      <c r="J20">
        <v>30</v>
      </c>
      <c r="K20" s="42">
        <v>7.9999999999984084E-2</v>
      </c>
      <c r="L20" s="42">
        <v>6.9999999999993179E-2</v>
      </c>
      <c r="M20" s="42">
        <v>0.12000000000000455</v>
      </c>
      <c r="N20" s="42">
        <v>8.9999999999993932E-2</v>
      </c>
      <c r="O20">
        <f t="shared" si="0"/>
        <v>0.29999999999998989</v>
      </c>
      <c r="Q20" s="17" t="s">
        <v>45</v>
      </c>
      <c r="R20" s="17">
        <v>1.63</v>
      </c>
      <c r="S20" s="17">
        <v>30</v>
      </c>
      <c r="T20" s="17">
        <v>1.4866414645540749E-2</v>
      </c>
      <c r="U20" s="17">
        <v>1.9107874567413641E-2</v>
      </c>
      <c r="V20" s="17">
        <v>2.1203960899900919E-2</v>
      </c>
      <c r="W20" s="17">
        <v>1.8392750037618436E-2</v>
      </c>
      <c r="Y20" s="17">
        <v>1.63</v>
      </c>
      <c r="Z20" s="17">
        <v>30</v>
      </c>
      <c r="AA20" s="43">
        <v>6.9999999999993179E-2</v>
      </c>
      <c r="AB20" s="43">
        <v>8.9999999999974989E-2</v>
      </c>
      <c r="AC20" s="43">
        <v>0.10000000000002274</v>
      </c>
      <c r="AD20" s="43">
        <v>8.666666666666363E-2</v>
      </c>
      <c r="AE20">
        <f t="shared" si="1"/>
        <v>0.29439202887758975</v>
      </c>
    </row>
    <row r="21" spans="1:31" x14ac:dyDescent="0.25">
      <c r="A21" t="s">
        <v>44</v>
      </c>
      <c r="B21">
        <v>1.63</v>
      </c>
      <c r="C21">
        <v>35</v>
      </c>
      <c r="D21">
        <v>2.1200814111266692E-2</v>
      </c>
      <c r="E21">
        <v>1.9078710279191873E-2</v>
      </c>
      <c r="F21">
        <v>2.9871764781198542E-2</v>
      </c>
      <c r="G21">
        <v>2.3383763057219037E-2</v>
      </c>
      <c r="I21">
        <v>1.63</v>
      </c>
      <c r="J21">
        <v>35</v>
      </c>
      <c r="K21" s="42">
        <v>0.10000000000002274</v>
      </c>
      <c r="L21" s="42">
        <v>9.0000000000031832E-2</v>
      </c>
      <c r="M21" s="42">
        <v>0.1400000000000432</v>
      </c>
      <c r="N21" s="42">
        <v>0.11000000000003259</v>
      </c>
      <c r="O21">
        <f t="shared" si="0"/>
        <v>0.3316624790355891</v>
      </c>
      <c r="Q21" s="17" t="s">
        <v>45</v>
      </c>
      <c r="R21" s="17">
        <v>1.63</v>
      </c>
      <c r="S21" s="17">
        <v>35</v>
      </c>
      <c r="T21" s="17">
        <v>1.9113961687132443E-2</v>
      </c>
      <c r="U21" s="17">
        <v>2.3354068915737169E-2</v>
      </c>
      <c r="V21" s="17">
        <v>2.5444753079876283E-2</v>
      </c>
      <c r="W21" s="17">
        <v>2.2637594560915297E-2</v>
      </c>
      <c r="Y21" s="17">
        <v>1.63</v>
      </c>
      <c r="Z21" s="17">
        <v>35</v>
      </c>
      <c r="AA21" s="43">
        <v>9.0000000000031832E-2</v>
      </c>
      <c r="AB21" s="43">
        <v>0.11000000000001364</v>
      </c>
      <c r="AC21" s="43">
        <v>0.12000000000000455</v>
      </c>
      <c r="AD21" s="43">
        <v>0.10666666666668334</v>
      </c>
      <c r="AE21">
        <f t="shared" si="1"/>
        <v>0.32659863237111592</v>
      </c>
    </row>
    <row r="22" spans="1:31" x14ac:dyDescent="0.25">
      <c r="A22" t="s">
        <v>44</v>
      </c>
      <c r="B22">
        <v>1.63</v>
      </c>
      <c r="C22">
        <v>40</v>
      </c>
      <c r="D22">
        <v>2.544097693351521E-2</v>
      </c>
      <c r="E22">
        <v>2.3318423674562491E-2</v>
      </c>
      <c r="F22">
        <v>3.6272857234304713E-2</v>
      </c>
      <c r="G22">
        <v>2.8344085947460806E-2</v>
      </c>
      <c r="I22">
        <v>1.63</v>
      </c>
      <c r="J22">
        <v>40</v>
      </c>
      <c r="K22" s="42">
        <v>0.12000000000000455</v>
      </c>
      <c r="L22" s="42">
        <v>0.11000000000001364</v>
      </c>
      <c r="M22" s="42">
        <v>0.17000000000001592</v>
      </c>
      <c r="N22" s="42">
        <v>0.13333333333334471</v>
      </c>
      <c r="O22">
        <f t="shared" si="0"/>
        <v>0.36514837167012631</v>
      </c>
      <c r="Q22" s="17" t="s">
        <v>45</v>
      </c>
      <c r="R22" s="17">
        <v>1.63</v>
      </c>
      <c r="S22" s="17">
        <v>40</v>
      </c>
      <c r="T22" s="17">
        <v>2.3361508728712069E-2</v>
      </c>
      <c r="U22" s="17">
        <v>2.760026326404863E-2</v>
      </c>
      <c r="V22" s="17">
        <v>2.9685545259851644E-2</v>
      </c>
      <c r="W22" s="17">
        <v>2.6882439084204113E-2</v>
      </c>
      <c r="Y22" s="17">
        <v>1.63</v>
      </c>
      <c r="Z22" s="17">
        <v>40</v>
      </c>
      <c r="AA22" s="43">
        <v>0.11000000000001364</v>
      </c>
      <c r="AB22" s="43">
        <v>0.12999999999999545</v>
      </c>
      <c r="AC22" s="43">
        <v>0.13999999999998636</v>
      </c>
      <c r="AD22" s="43">
        <v>0.12666666666666515</v>
      </c>
      <c r="AE22">
        <f t="shared" si="1"/>
        <v>0.3559026084010416</v>
      </c>
    </row>
    <row r="23" spans="1:31" x14ac:dyDescent="0.25">
      <c r="A23" t="s">
        <v>44</v>
      </c>
      <c r="B23">
        <v>1.63</v>
      </c>
      <c r="C23">
        <v>45</v>
      </c>
      <c r="D23">
        <v>3.180122116690004E-2</v>
      </c>
      <c r="E23">
        <v>2.7558137069933111E-2</v>
      </c>
      <c r="F23">
        <v>4.0540252203042165E-2</v>
      </c>
      <c r="G23">
        <v>3.3299870146625103E-2</v>
      </c>
      <c r="I23">
        <v>1.63</v>
      </c>
      <c r="J23">
        <v>45</v>
      </c>
      <c r="K23" s="42">
        <v>0.15000000000003411</v>
      </c>
      <c r="L23" s="42">
        <v>0.12999999999999545</v>
      </c>
      <c r="M23" s="42">
        <v>0.18999999999999773</v>
      </c>
      <c r="N23" s="42">
        <v>0.15666666666667575</v>
      </c>
      <c r="O23">
        <f t="shared" si="0"/>
        <v>0.39581140290127537</v>
      </c>
      <c r="Q23" s="17" t="s">
        <v>45</v>
      </c>
      <c r="R23" s="17">
        <v>1.63</v>
      </c>
      <c r="S23" s="17">
        <v>45</v>
      </c>
      <c r="T23" s="17">
        <v>2.9732829291081498E-2</v>
      </c>
      <c r="U23" s="17">
        <v>3.3969554786515824E-2</v>
      </c>
      <c r="V23" s="17">
        <v>3.6046733529826742E-2</v>
      </c>
      <c r="W23" s="17">
        <v>3.3249705869141354E-2</v>
      </c>
      <c r="Y23" s="17">
        <v>1.63</v>
      </c>
      <c r="Z23" s="17">
        <v>45</v>
      </c>
      <c r="AA23" s="43">
        <v>0.13999999999998636</v>
      </c>
      <c r="AB23" s="43">
        <v>0.15999999999996817</v>
      </c>
      <c r="AC23" s="43">
        <v>0.17000000000001592</v>
      </c>
      <c r="AD23" s="43">
        <v>0.15666666666665682</v>
      </c>
      <c r="AE23">
        <f t="shared" si="1"/>
        <v>0.3958114029012515</v>
      </c>
    </row>
    <row r="24" spans="1:31" x14ac:dyDescent="0.25">
      <c r="A24" t="s">
        <v>44</v>
      </c>
      <c r="B24">
        <v>1.63</v>
      </c>
      <c r="C24">
        <v>50</v>
      </c>
      <c r="D24">
        <v>3.816146540027282E-2</v>
      </c>
      <c r="E24">
        <v>3.3917707163001083E-2</v>
      </c>
      <c r="F24">
        <v>4.6941344656160469E-2</v>
      </c>
      <c r="G24">
        <v>3.9673505739811453E-2</v>
      </c>
      <c r="I24">
        <v>1.63</v>
      </c>
      <c r="J24">
        <v>50</v>
      </c>
      <c r="K24" s="42">
        <v>0.18000000000000682</v>
      </c>
      <c r="L24" s="42">
        <v>0.16000000000002501</v>
      </c>
      <c r="M24" s="42">
        <v>0.22000000000002728</v>
      </c>
      <c r="N24" s="42">
        <v>0.18666666666668638</v>
      </c>
      <c r="O24">
        <f t="shared" si="0"/>
        <v>0.43204937989388015</v>
      </c>
      <c r="Q24" s="17" t="s">
        <v>45</v>
      </c>
      <c r="R24" s="17">
        <v>1.63</v>
      </c>
      <c r="S24" s="17">
        <v>50</v>
      </c>
      <c r="T24" s="17">
        <v>3.6104149853463004E-2</v>
      </c>
      <c r="U24" s="17">
        <v>4.0338846308995077E-2</v>
      </c>
      <c r="V24" s="17">
        <v>4.2407921799789791E-2</v>
      </c>
      <c r="W24" s="17">
        <v>3.9616972654082629E-2</v>
      </c>
      <c r="Y24" s="17">
        <v>1.63</v>
      </c>
      <c r="Z24" s="17">
        <v>50</v>
      </c>
      <c r="AA24" s="55">
        <v>0.17000000000001592</v>
      </c>
      <c r="AB24" s="55">
        <v>0.18999999999999773</v>
      </c>
      <c r="AC24" s="55">
        <v>0.19999999999998863</v>
      </c>
      <c r="AD24" s="55">
        <v>0.18666666666666742</v>
      </c>
      <c r="AE24">
        <f t="shared" si="1"/>
        <v>0.43204937989385822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4" workbookViewId="0">
      <selection activeCell="X3" sqref="X3"/>
    </sheetView>
  </sheetViews>
  <sheetFormatPr defaultRowHeight="15" x14ac:dyDescent="0.25"/>
  <cols>
    <col min="4" max="7" width="9.5703125" bestFit="1" customWidth="1"/>
    <col min="20" max="23" width="9.5703125" bestFit="1" customWidth="1"/>
    <col min="27" max="30" width="10.5703125" bestFit="1" customWidth="1"/>
  </cols>
  <sheetData>
    <row r="1" spans="1:31" x14ac:dyDescent="0.25">
      <c r="A1" s="17"/>
      <c r="B1" s="17"/>
      <c r="C1" s="17"/>
      <c r="D1" s="17" t="s">
        <v>34</v>
      </c>
      <c r="E1" s="17"/>
      <c r="F1" s="17"/>
      <c r="K1" s="17" t="s">
        <v>54</v>
      </c>
      <c r="Q1" s="17"/>
      <c r="R1" s="17"/>
      <c r="S1" s="17"/>
      <c r="T1" s="17" t="s">
        <v>34</v>
      </c>
      <c r="U1" s="17"/>
      <c r="V1" s="17"/>
      <c r="AA1" s="17" t="s">
        <v>54</v>
      </c>
    </row>
    <row r="2" spans="1:31" x14ac:dyDescent="0.25">
      <c r="A2" s="17"/>
      <c r="B2" s="17" t="s">
        <v>35</v>
      </c>
      <c r="C2" s="17" t="s">
        <v>33</v>
      </c>
      <c r="D2" s="17" t="s">
        <v>38</v>
      </c>
      <c r="E2" s="17" t="s">
        <v>39</v>
      </c>
      <c r="F2" s="17" t="s">
        <v>40</v>
      </c>
      <c r="G2" s="17" t="s">
        <v>43</v>
      </c>
      <c r="H2" s="17" t="s">
        <v>87</v>
      </c>
      <c r="I2" s="17" t="s">
        <v>35</v>
      </c>
      <c r="J2" s="17" t="s">
        <v>33</v>
      </c>
      <c r="K2" s="17" t="s">
        <v>38</v>
      </c>
      <c r="L2" s="17" t="s">
        <v>39</v>
      </c>
      <c r="M2" s="17" t="s">
        <v>40</v>
      </c>
      <c r="N2" s="17" t="s">
        <v>43</v>
      </c>
      <c r="O2" s="17" t="s">
        <v>85</v>
      </c>
      <c r="Q2" s="17"/>
      <c r="R2" s="17" t="s">
        <v>35</v>
      </c>
      <c r="S2" s="17" t="s">
        <v>33</v>
      </c>
      <c r="T2" s="17" t="s">
        <v>38</v>
      </c>
      <c r="U2" s="17" t="s">
        <v>39</v>
      </c>
      <c r="V2" s="17" t="s">
        <v>40</v>
      </c>
      <c r="W2" s="17" t="s">
        <v>43</v>
      </c>
      <c r="Y2" s="17" t="s">
        <v>35</v>
      </c>
      <c r="Z2" s="17" t="s">
        <v>33</v>
      </c>
      <c r="AA2" s="17" t="s">
        <v>38</v>
      </c>
      <c r="AB2" s="17" t="s">
        <v>39</v>
      </c>
      <c r="AC2" s="17" t="s">
        <v>40</v>
      </c>
      <c r="AD2" s="17" t="s">
        <v>43</v>
      </c>
      <c r="AE2" s="17" t="s">
        <v>85</v>
      </c>
    </row>
    <row r="3" spans="1:31" x14ac:dyDescent="0.25">
      <c r="A3" t="s">
        <v>46</v>
      </c>
      <c r="B3">
        <v>0.87</v>
      </c>
      <c r="C3">
        <v>0</v>
      </c>
      <c r="D3" s="39">
        <v>0</v>
      </c>
      <c r="E3" s="39">
        <v>0</v>
      </c>
      <c r="F3" s="39">
        <v>0</v>
      </c>
      <c r="G3" s="42">
        <v>0</v>
      </c>
      <c r="I3">
        <v>0.87</v>
      </c>
      <c r="J3">
        <v>0</v>
      </c>
      <c r="K3" s="42">
        <v>0</v>
      </c>
      <c r="L3" s="42">
        <v>0</v>
      </c>
      <c r="M3" s="42">
        <v>0</v>
      </c>
      <c r="N3" s="42">
        <v>0</v>
      </c>
      <c r="O3">
        <f>+N3^0.5</f>
        <v>0</v>
      </c>
      <c r="Q3" s="17" t="s">
        <v>47</v>
      </c>
      <c r="R3" s="17">
        <v>0.87</v>
      </c>
      <c r="S3" s="17">
        <v>0</v>
      </c>
      <c r="T3" s="40">
        <v>0</v>
      </c>
      <c r="U3" s="40">
        <v>0</v>
      </c>
      <c r="V3" s="40">
        <v>0</v>
      </c>
      <c r="W3" s="43">
        <v>0</v>
      </c>
      <c r="Y3" s="17">
        <v>0.87</v>
      </c>
      <c r="Z3" s="17">
        <v>0</v>
      </c>
      <c r="AA3" s="43">
        <v>0</v>
      </c>
      <c r="AB3" s="43">
        <v>0</v>
      </c>
      <c r="AC3" s="43">
        <v>0</v>
      </c>
      <c r="AD3" s="43">
        <v>0</v>
      </c>
      <c r="AE3">
        <f>+AD3^0.5</f>
        <v>0</v>
      </c>
    </row>
    <row r="4" spans="1:31" x14ac:dyDescent="0.25">
      <c r="A4" t="s">
        <v>46</v>
      </c>
      <c r="B4">
        <v>0.87</v>
      </c>
      <c r="C4">
        <v>5</v>
      </c>
      <c r="D4" s="39">
        <v>0</v>
      </c>
      <c r="E4" s="39">
        <v>0</v>
      </c>
      <c r="F4" s="39">
        <v>0</v>
      </c>
      <c r="G4" s="42">
        <v>0</v>
      </c>
      <c r="I4">
        <v>0.87</v>
      </c>
      <c r="J4">
        <v>5</v>
      </c>
      <c r="K4" s="42">
        <v>0</v>
      </c>
      <c r="L4" s="42">
        <v>0</v>
      </c>
      <c r="M4" s="42">
        <v>0</v>
      </c>
      <c r="N4" s="42">
        <v>0</v>
      </c>
      <c r="O4">
        <f t="shared" ref="O4:O24" si="0">+N4^0.5</f>
        <v>0</v>
      </c>
      <c r="Q4" s="17" t="s">
        <v>47</v>
      </c>
      <c r="R4" s="17">
        <v>0.87</v>
      </c>
      <c r="S4" s="17">
        <v>5</v>
      </c>
      <c r="T4" s="40">
        <v>0</v>
      </c>
      <c r="U4" s="40">
        <v>0</v>
      </c>
      <c r="V4" s="40">
        <v>0</v>
      </c>
      <c r="W4" s="43">
        <v>0</v>
      </c>
      <c r="Y4" s="17">
        <v>0.87</v>
      </c>
      <c r="Z4" s="17">
        <v>5</v>
      </c>
      <c r="AA4" s="43">
        <v>0</v>
      </c>
      <c r="AB4" s="43">
        <v>0</v>
      </c>
      <c r="AC4" s="43">
        <v>0</v>
      </c>
      <c r="AD4" s="43">
        <v>0</v>
      </c>
      <c r="AE4">
        <f t="shared" ref="AE4:AE24" si="1">+AD4^0.5</f>
        <v>0</v>
      </c>
    </row>
    <row r="5" spans="1:31" x14ac:dyDescent="0.25">
      <c r="A5" t="s">
        <v>46</v>
      </c>
      <c r="B5">
        <v>0.87</v>
      </c>
      <c r="C5">
        <v>10</v>
      </c>
      <c r="D5" s="39">
        <v>0</v>
      </c>
      <c r="E5" s="39">
        <v>0</v>
      </c>
      <c r="F5" s="39">
        <v>0</v>
      </c>
      <c r="G5" s="42">
        <v>0</v>
      </c>
      <c r="I5">
        <v>0.87</v>
      </c>
      <c r="J5">
        <v>10</v>
      </c>
      <c r="K5" s="42">
        <v>0</v>
      </c>
      <c r="L5" s="42">
        <v>0</v>
      </c>
      <c r="M5" s="42">
        <v>0</v>
      </c>
      <c r="N5" s="42">
        <v>0</v>
      </c>
      <c r="O5">
        <f t="shared" si="0"/>
        <v>0</v>
      </c>
      <c r="Q5" s="17" t="s">
        <v>47</v>
      </c>
      <c r="R5" s="17">
        <v>0.87</v>
      </c>
      <c r="S5" s="17">
        <v>10</v>
      </c>
      <c r="T5" s="40">
        <v>0</v>
      </c>
      <c r="U5" s="40">
        <v>0</v>
      </c>
      <c r="V5" s="40">
        <v>0</v>
      </c>
      <c r="W5" s="43">
        <v>0</v>
      </c>
      <c r="Y5" s="17">
        <v>0.87</v>
      </c>
      <c r="Z5" s="17">
        <v>10</v>
      </c>
      <c r="AA5" s="43">
        <v>0</v>
      </c>
      <c r="AB5" s="43">
        <v>0</v>
      </c>
      <c r="AC5" s="43">
        <v>0</v>
      </c>
      <c r="AD5" s="43">
        <v>0</v>
      </c>
      <c r="AE5">
        <f t="shared" si="1"/>
        <v>0</v>
      </c>
    </row>
    <row r="6" spans="1:31" x14ac:dyDescent="0.25">
      <c r="A6" t="s">
        <v>46</v>
      </c>
      <c r="B6">
        <v>0.87</v>
      </c>
      <c r="C6">
        <v>15</v>
      </c>
      <c r="D6" s="39">
        <v>0</v>
      </c>
      <c r="E6" s="39">
        <v>0</v>
      </c>
      <c r="F6" s="39">
        <v>0</v>
      </c>
      <c r="G6" s="42">
        <v>0</v>
      </c>
      <c r="I6">
        <v>0.87</v>
      </c>
      <c r="J6">
        <v>15</v>
      </c>
      <c r="K6" s="42">
        <v>0</v>
      </c>
      <c r="L6" s="42">
        <v>0</v>
      </c>
      <c r="M6" s="42">
        <v>0</v>
      </c>
      <c r="N6" s="42">
        <v>0</v>
      </c>
      <c r="O6">
        <f t="shared" si="0"/>
        <v>0</v>
      </c>
      <c r="Q6" s="17" t="s">
        <v>47</v>
      </c>
      <c r="R6" s="17">
        <v>0.87</v>
      </c>
      <c r="S6" s="17">
        <v>15</v>
      </c>
      <c r="T6" s="40">
        <v>0</v>
      </c>
      <c r="U6" s="40">
        <v>0</v>
      </c>
      <c r="V6" s="40">
        <v>0</v>
      </c>
      <c r="W6" s="43">
        <v>0</v>
      </c>
      <c r="Y6" s="17">
        <v>0.87</v>
      </c>
      <c r="Z6" s="17">
        <v>15</v>
      </c>
      <c r="AA6" s="43">
        <v>0</v>
      </c>
      <c r="AB6" s="43">
        <v>0</v>
      </c>
      <c r="AC6" s="43">
        <v>0</v>
      </c>
      <c r="AD6" s="43">
        <v>0</v>
      </c>
      <c r="AE6">
        <f t="shared" si="1"/>
        <v>0</v>
      </c>
    </row>
    <row r="7" spans="1:31" x14ac:dyDescent="0.25">
      <c r="A7" t="s">
        <v>46</v>
      </c>
      <c r="B7">
        <v>0.87</v>
      </c>
      <c r="C7">
        <v>20</v>
      </c>
      <c r="D7" s="39">
        <v>0</v>
      </c>
      <c r="E7" s="39">
        <v>3.8004750593789664E-3</v>
      </c>
      <c r="F7" s="39">
        <v>0</v>
      </c>
      <c r="G7" s="42">
        <v>1.2668250197929887E-3</v>
      </c>
      <c r="I7">
        <v>0.87</v>
      </c>
      <c r="J7">
        <v>20</v>
      </c>
      <c r="K7" s="42">
        <v>0</v>
      </c>
      <c r="L7" s="42">
        <v>1.999999999998181E-2</v>
      </c>
      <c r="M7" s="42">
        <v>0</v>
      </c>
      <c r="N7" s="42">
        <v>6.6666666666606034E-3</v>
      </c>
      <c r="O7">
        <f t="shared" si="0"/>
        <v>8.1649658092735472E-2</v>
      </c>
      <c r="Q7" s="17" t="s">
        <v>47</v>
      </c>
      <c r="R7" s="17">
        <v>0.87</v>
      </c>
      <c r="S7" s="17">
        <v>20</v>
      </c>
      <c r="T7" s="40">
        <v>0</v>
      </c>
      <c r="U7" s="40">
        <v>3.940187946961487E-3</v>
      </c>
      <c r="V7" s="40">
        <v>0</v>
      </c>
      <c r="W7" s="43">
        <v>1.3133959823204957E-3</v>
      </c>
      <c r="Y7" s="17">
        <v>0.87</v>
      </c>
      <c r="Z7" s="17">
        <v>20</v>
      </c>
      <c r="AA7" s="43">
        <v>0</v>
      </c>
      <c r="AB7" s="43">
        <v>1.999999999998181E-2</v>
      </c>
      <c r="AC7" s="43">
        <v>0</v>
      </c>
      <c r="AD7" s="43">
        <v>6.6666666666606034E-3</v>
      </c>
      <c r="AE7">
        <f t="shared" si="1"/>
        <v>8.1649658092735472E-2</v>
      </c>
    </row>
    <row r="8" spans="1:31" x14ac:dyDescent="0.25">
      <c r="A8" t="s">
        <v>46</v>
      </c>
      <c r="B8">
        <v>0.87</v>
      </c>
      <c r="C8">
        <v>25</v>
      </c>
      <c r="D8" s="39">
        <v>0</v>
      </c>
      <c r="E8" s="39">
        <v>3.8004750593789664E-3</v>
      </c>
      <c r="F8" s="39">
        <v>0</v>
      </c>
      <c r="G8" s="42">
        <v>1.2668250197929887E-3</v>
      </c>
      <c r="I8">
        <v>0.87</v>
      </c>
      <c r="J8">
        <v>25</v>
      </c>
      <c r="K8" s="42">
        <v>0</v>
      </c>
      <c r="L8" s="42">
        <v>1.999999999998181E-2</v>
      </c>
      <c r="M8" s="42">
        <v>0</v>
      </c>
      <c r="N8" s="42">
        <v>6.6666666666606034E-3</v>
      </c>
      <c r="O8">
        <f t="shared" si="0"/>
        <v>8.1649658092735472E-2</v>
      </c>
      <c r="Q8" s="17" t="s">
        <v>47</v>
      </c>
      <c r="R8" s="17">
        <v>0.87</v>
      </c>
      <c r="S8" s="17">
        <v>25</v>
      </c>
      <c r="T8" s="40">
        <v>0</v>
      </c>
      <c r="U8" s="40">
        <v>7.8803758939229741E-3</v>
      </c>
      <c r="V8" s="40">
        <v>0</v>
      </c>
      <c r="W8" s="43">
        <v>2.6267919646409915E-3</v>
      </c>
      <c r="Y8" s="17">
        <v>0.87</v>
      </c>
      <c r="Z8" s="17">
        <v>25</v>
      </c>
      <c r="AA8" s="43">
        <v>0</v>
      </c>
      <c r="AB8" s="43">
        <v>3.999999999996362E-2</v>
      </c>
      <c r="AC8" s="43">
        <v>0</v>
      </c>
      <c r="AD8" s="43">
        <v>1.3333333333321207E-2</v>
      </c>
      <c r="AE8">
        <f t="shared" si="1"/>
        <v>0.11547005383787265</v>
      </c>
    </row>
    <row r="9" spans="1:31" x14ac:dyDescent="0.25">
      <c r="A9" t="s">
        <v>46</v>
      </c>
      <c r="B9">
        <v>0.87</v>
      </c>
      <c r="C9">
        <v>30</v>
      </c>
      <c r="D9" s="39">
        <v>0</v>
      </c>
      <c r="E9" s="39">
        <v>5.7007125890684495E-3</v>
      </c>
      <c r="F9" s="39">
        <v>0</v>
      </c>
      <c r="G9" s="42">
        <v>1.9002375296894832E-3</v>
      </c>
      <c r="I9">
        <v>0.87</v>
      </c>
      <c r="J9">
        <v>30</v>
      </c>
      <c r="K9" s="42">
        <v>0</v>
      </c>
      <c r="L9" s="42">
        <v>2.9999999999972715E-2</v>
      </c>
      <c r="M9" s="42">
        <v>0</v>
      </c>
      <c r="N9" s="42">
        <v>9.9999999999909051E-3</v>
      </c>
      <c r="O9">
        <f t="shared" si="0"/>
        <v>9.9999999999954528E-2</v>
      </c>
      <c r="Q9" s="17" t="s">
        <v>47</v>
      </c>
      <c r="R9" s="17">
        <v>0.87</v>
      </c>
      <c r="S9" s="17">
        <v>30</v>
      </c>
      <c r="T9" s="40">
        <v>0</v>
      </c>
      <c r="U9" s="40">
        <v>1.182056384089566E-2</v>
      </c>
      <c r="V9" s="40">
        <v>0</v>
      </c>
      <c r="W9" s="43">
        <v>3.9401879469652202E-3</v>
      </c>
      <c r="Y9" s="17">
        <v>0.87</v>
      </c>
      <c r="Z9" s="17">
        <v>30</v>
      </c>
      <c r="AA9" s="43">
        <v>0</v>
      </c>
      <c r="AB9" s="43">
        <v>6.0000000000002274E-2</v>
      </c>
      <c r="AC9" s="43">
        <v>0</v>
      </c>
      <c r="AD9" s="43">
        <v>2.0000000000000757E-2</v>
      </c>
      <c r="AE9">
        <f t="shared" si="1"/>
        <v>0.14142135623731217</v>
      </c>
    </row>
    <row r="10" spans="1:31" x14ac:dyDescent="0.25">
      <c r="A10" t="s">
        <v>46</v>
      </c>
      <c r="B10">
        <v>0.87</v>
      </c>
      <c r="C10">
        <v>35</v>
      </c>
      <c r="D10" s="39">
        <v>0</v>
      </c>
      <c r="E10" s="39">
        <v>9.501187648447415E-3</v>
      </c>
      <c r="F10" s="39">
        <v>0</v>
      </c>
      <c r="G10" s="42">
        <v>3.1670625494824717E-3</v>
      </c>
      <c r="I10">
        <v>0.87</v>
      </c>
      <c r="J10">
        <v>35</v>
      </c>
      <c r="K10" s="42">
        <v>0</v>
      </c>
      <c r="L10" s="42">
        <v>4.9999999999954525E-2</v>
      </c>
      <c r="M10" s="42">
        <v>0</v>
      </c>
      <c r="N10" s="42">
        <v>1.6666666666651508E-2</v>
      </c>
      <c r="O10">
        <f t="shared" si="0"/>
        <v>0.12909944487352185</v>
      </c>
      <c r="Q10" s="17" t="s">
        <v>47</v>
      </c>
      <c r="R10" s="17">
        <v>0.87</v>
      </c>
      <c r="S10" s="17">
        <v>35</v>
      </c>
      <c r="T10" s="40">
        <v>0</v>
      </c>
      <c r="U10" s="40">
        <v>1.5760751787857148E-2</v>
      </c>
      <c r="V10" s="40">
        <v>0</v>
      </c>
      <c r="W10" s="43">
        <v>5.2535839292857161E-3</v>
      </c>
      <c r="Y10" s="17">
        <v>0.87</v>
      </c>
      <c r="Z10" s="17">
        <v>35</v>
      </c>
      <c r="AA10" s="43">
        <v>0</v>
      </c>
      <c r="AB10" s="43">
        <v>7.9999999999984084E-2</v>
      </c>
      <c r="AC10" s="43">
        <v>0</v>
      </c>
      <c r="AD10" s="43">
        <v>2.666666666666136E-2</v>
      </c>
      <c r="AE10">
        <f t="shared" si="1"/>
        <v>0.16329931618552895</v>
      </c>
    </row>
    <row r="11" spans="1:31" x14ac:dyDescent="0.25">
      <c r="A11" t="s">
        <v>46</v>
      </c>
      <c r="B11">
        <v>0.87</v>
      </c>
      <c r="C11">
        <v>40</v>
      </c>
      <c r="D11" s="39">
        <v>0</v>
      </c>
      <c r="E11" s="39">
        <v>1.1401425178136899E-2</v>
      </c>
      <c r="F11" s="39">
        <v>0</v>
      </c>
      <c r="G11" s="42">
        <v>3.8004750593789664E-3</v>
      </c>
      <c r="I11">
        <v>0.87</v>
      </c>
      <c r="J11">
        <v>40</v>
      </c>
      <c r="K11" s="42">
        <v>0</v>
      </c>
      <c r="L11" s="42">
        <v>5.999999999994543E-2</v>
      </c>
      <c r="M11" s="42">
        <v>0</v>
      </c>
      <c r="N11" s="42">
        <v>1.999999999998181E-2</v>
      </c>
      <c r="O11">
        <f t="shared" si="0"/>
        <v>0.14142135623724519</v>
      </c>
      <c r="Q11" s="17" t="s">
        <v>47</v>
      </c>
      <c r="R11" s="17">
        <v>0.87</v>
      </c>
      <c r="S11" s="17">
        <v>40</v>
      </c>
      <c r="T11" s="40">
        <v>0</v>
      </c>
      <c r="U11" s="40">
        <v>1.9700939734818634E-2</v>
      </c>
      <c r="V11" s="40">
        <v>0</v>
      </c>
      <c r="W11" s="43">
        <v>6.5669799116062112E-3</v>
      </c>
      <c r="Y11" s="17">
        <v>0.87</v>
      </c>
      <c r="Z11" s="17">
        <v>40</v>
      </c>
      <c r="AA11" s="43">
        <v>0</v>
      </c>
      <c r="AB11" s="43">
        <v>9.9999999999965894E-2</v>
      </c>
      <c r="AC11" s="43">
        <v>0</v>
      </c>
      <c r="AD11" s="43">
        <v>3.3333333333321967E-2</v>
      </c>
      <c r="AE11">
        <f t="shared" si="1"/>
        <v>0.18257418583502424</v>
      </c>
    </row>
    <row r="12" spans="1:31" x14ac:dyDescent="0.25">
      <c r="A12" t="s">
        <v>46</v>
      </c>
      <c r="B12">
        <v>0.87</v>
      </c>
      <c r="C12">
        <v>45</v>
      </c>
      <c r="D12" s="39">
        <v>0</v>
      </c>
      <c r="E12" s="39">
        <v>1.3301662707847984E-2</v>
      </c>
      <c r="F12" s="39">
        <v>1.9581734158359257E-3</v>
      </c>
      <c r="G12" s="42">
        <v>5.0866120412279697E-3</v>
      </c>
      <c r="I12">
        <v>0.87</v>
      </c>
      <c r="J12">
        <v>45</v>
      </c>
      <c r="K12" s="42">
        <v>0</v>
      </c>
      <c r="L12" s="42">
        <v>7.0000000000050022E-2</v>
      </c>
      <c r="M12" s="42">
        <v>9.9999999999909051E-3</v>
      </c>
      <c r="N12" s="42">
        <v>2.666666666668031E-2</v>
      </c>
      <c r="O12">
        <f t="shared" si="0"/>
        <v>0.16329931618558699</v>
      </c>
      <c r="Q12" s="17" t="s">
        <v>47</v>
      </c>
      <c r="R12" s="17">
        <v>0.87</v>
      </c>
      <c r="S12" s="17">
        <v>45</v>
      </c>
      <c r="T12" s="40">
        <v>0</v>
      </c>
      <c r="U12" s="40">
        <v>2.364112768178012E-2</v>
      </c>
      <c r="V12" s="40">
        <v>1.9442014192652677E-3</v>
      </c>
      <c r="W12" s="43">
        <v>8.5284430336817953E-3</v>
      </c>
      <c r="Y12" s="17">
        <v>0.87</v>
      </c>
      <c r="Z12" s="17">
        <v>45</v>
      </c>
      <c r="AA12" s="43">
        <v>0</v>
      </c>
      <c r="AB12" s="43">
        <v>0.1199999999999477</v>
      </c>
      <c r="AC12" s="43">
        <v>9.9999999999909051E-3</v>
      </c>
      <c r="AD12" s="43">
        <v>4.3333333333312872E-2</v>
      </c>
      <c r="AE12">
        <f t="shared" si="1"/>
        <v>0.20816659994656414</v>
      </c>
    </row>
    <row r="13" spans="1:31" s="50" customFormat="1" x14ac:dyDescent="0.25">
      <c r="A13" s="50" t="s">
        <v>46</v>
      </c>
      <c r="B13" s="50">
        <v>0.87</v>
      </c>
      <c r="C13" s="50">
        <v>50</v>
      </c>
      <c r="D13" s="51">
        <v>0</v>
      </c>
      <c r="E13" s="51">
        <v>1.7102137767226952E-2</v>
      </c>
      <c r="F13" s="51">
        <v>3.9163468316718514E-3</v>
      </c>
      <c r="G13" s="52">
        <v>7.0061615329662678E-3</v>
      </c>
      <c r="I13" s="50">
        <v>0.87</v>
      </c>
      <c r="J13" s="50">
        <v>50</v>
      </c>
      <c r="K13" s="52">
        <v>0</v>
      </c>
      <c r="L13" s="52">
        <v>9.0000000000031832E-2</v>
      </c>
      <c r="M13" s="52">
        <v>1.999999999998181E-2</v>
      </c>
      <c r="N13" s="52">
        <v>3.6666666666671212E-2</v>
      </c>
      <c r="O13">
        <f t="shared" si="0"/>
        <v>0.19148542155127948</v>
      </c>
      <c r="Q13" s="53" t="s">
        <v>47</v>
      </c>
      <c r="R13" s="53">
        <v>0.87</v>
      </c>
      <c r="S13" s="53">
        <v>50</v>
      </c>
      <c r="T13" s="54">
        <v>1.948937828881486E-3</v>
      </c>
      <c r="U13" s="54">
        <v>2.7581315628752802E-2</v>
      </c>
      <c r="V13" s="54">
        <v>3.8884028385305354E-3</v>
      </c>
      <c r="W13" s="55">
        <v>1.1139552098721606E-2</v>
      </c>
      <c r="Y13" s="53">
        <v>0.87</v>
      </c>
      <c r="Z13" s="53">
        <v>50</v>
      </c>
      <c r="AA13" s="55">
        <v>9.9999999999909051E-3</v>
      </c>
      <c r="AB13" s="55">
        <v>0.13999999999998636</v>
      </c>
      <c r="AC13" s="55">
        <v>1.999999999998181E-2</v>
      </c>
      <c r="AD13" s="55">
        <v>5.6666666666653022E-2</v>
      </c>
      <c r="AE13">
        <f t="shared" si="1"/>
        <v>0.23804761428473301</v>
      </c>
    </row>
    <row r="14" spans="1:31" x14ac:dyDescent="0.25">
      <c r="A14" t="s">
        <v>46</v>
      </c>
      <c r="B14">
        <v>1.63</v>
      </c>
      <c r="C14">
        <v>0</v>
      </c>
      <c r="D14" s="47">
        <v>0</v>
      </c>
      <c r="E14" s="47">
        <v>0</v>
      </c>
      <c r="F14" s="47">
        <v>0</v>
      </c>
      <c r="G14" s="47">
        <v>0</v>
      </c>
      <c r="I14">
        <v>1.63</v>
      </c>
      <c r="J14">
        <v>0</v>
      </c>
      <c r="K14" s="42">
        <v>0</v>
      </c>
      <c r="L14" s="42">
        <v>0</v>
      </c>
      <c r="M14" s="42">
        <v>0</v>
      </c>
      <c r="N14" s="42">
        <v>0</v>
      </c>
      <c r="O14">
        <f t="shared" si="0"/>
        <v>0</v>
      </c>
      <c r="Q14" s="17" t="s">
        <v>47</v>
      </c>
      <c r="R14" s="17">
        <v>1.63</v>
      </c>
      <c r="S14" s="17">
        <v>0</v>
      </c>
      <c r="T14" s="43">
        <v>0</v>
      </c>
      <c r="U14" s="43">
        <v>0</v>
      </c>
      <c r="V14" s="43">
        <v>0</v>
      </c>
      <c r="W14" s="43">
        <v>0</v>
      </c>
      <c r="Y14" s="17">
        <v>1.63</v>
      </c>
      <c r="Z14" s="17">
        <v>0</v>
      </c>
      <c r="AA14" s="43">
        <v>0</v>
      </c>
      <c r="AB14" s="43">
        <v>0</v>
      </c>
      <c r="AC14" s="43">
        <v>0</v>
      </c>
      <c r="AD14" s="43">
        <v>0</v>
      </c>
      <c r="AE14">
        <f t="shared" si="1"/>
        <v>0</v>
      </c>
    </row>
    <row r="15" spans="1:31" x14ac:dyDescent="0.25">
      <c r="A15" t="s">
        <v>46</v>
      </c>
      <c r="B15">
        <v>1.63</v>
      </c>
      <c r="C15">
        <v>5</v>
      </c>
      <c r="D15" s="47">
        <v>1.9201966281329746E-3</v>
      </c>
      <c r="E15" s="47">
        <v>1.9005625665179614E-3</v>
      </c>
      <c r="F15" s="47">
        <v>1.9582501077131062E-3</v>
      </c>
      <c r="G15" s="47">
        <v>1.9263364341213472E-3</v>
      </c>
      <c r="I15">
        <v>1.63</v>
      </c>
      <c r="J15">
        <v>5</v>
      </c>
      <c r="K15" s="42">
        <v>9.9999999999909051E-3</v>
      </c>
      <c r="L15" s="42">
        <v>9.9999999999909051E-3</v>
      </c>
      <c r="M15" s="42">
        <v>1.0000000000047748E-2</v>
      </c>
      <c r="N15" s="42">
        <v>1.0000000000009853E-2</v>
      </c>
      <c r="O15">
        <f t="shared" si="0"/>
        <v>0.10000000000004927</v>
      </c>
      <c r="Q15" s="17" t="s">
        <v>47</v>
      </c>
      <c r="R15" s="17">
        <v>1.63</v>
      </c>
      <c r="S15" s="17">
        <v>5</v>
      </c>
      <c r="T15" s="43">
        <v>3.897875657762972E-3</v>
      </c>
      <c r="U15" s="43">
        <v>1.9706375012298561E-3</v>
      </c>
      <c r="V15" s="43">
        <v>1.9442770205881253E-3</v>
      </c>
      <c r="W15" s="43">
        <v>2.6042633931936516E-3</v>
      </c>
      <c r="Y15" s="17">
        <v>1.63</v>
      </c>
      <c r="Z15" s="17">
        <v>5</v>
      </c>
      <c r="AA15" s="43">
        <v>1.999999999998181E-2</v>
      </c>
      <c r="AB15" s="43">
        <v>9.9999999999909051E-3</v>
      </c>
      <c r="AC15" s="43">
        <v>9.9999999999909051E-3</v>
      </c>
      <c r="AD15" s="43">
        <v>1.3333333333321207E-2</v>
      </c>
      <c r="AE15">
        <f t="shared" si="1"/>
        <v>0.11547005383787265</v>
      </c>
    </row>
    <row r="16" spans="1:31" x14ac:dyDescent="0.25">
      <c r="A16" t="s">
        <v>46</v>
      </c>
      <c r="B16">
        <v>1.63</v>
      </c>
      <c r="C16">
        <v>10</v>
      </c>
      <c r="D16" s="47">
        <v>5.7605898843989239E-3</v>
      </c>
      <c r="E16" s="47">
        <v>3.8011251330359228E-3</v>
      </c>
      <c r="F16" s="47">
        <v>3.9165002154150806E-3</v>
      </c>
      <c r="G16" s="47">
        <v>4.4927384109499759E-3</v>
      </c>
      <c r="I16">
        <v>1.63</v>
      </c>
      <c r="J16">
        <v>10</v>
      </c>
      <c r="K16" s="42">
        <v>2.9999999999972715E-2</v>
      </c>
      <c r="L16" s="42">
        <v>1.999999999998181E-2</v>
      </c>
      <c r="M16" s="42">
        <v>2.0000000000038654E-2</v>
      </c>
      <c r="N16" s="42">
        <v>2.3333333333331058E-2</v>
      </c>
      <c r="O16">
        <f t="shared" si="0"/>
        <v>0.15275252316518723</v>
      </c>
      <c r="Q16" s="17" t="s">
        <v>47</v>
      </c>
      <c r="R16" s="17">
        <v>1.63</v>
      </c>
      <c r="S16" s="17">
        <v>10</v>
      </c>
      <c r="T16" s="43">
        <v>9.7446891444295872E-3</v>
      </c>
      <c r="U16" s="43">
        <v>5.9119125036895684E-3</v>
      </c>
      <c r="V16" s="43">
        <v>3.888554041198354E-3</v>
      </c>
      <c r="W16" s="43">
        <v>6.5150518964391694E-3</v>
      </c>
      <c r="Y16" s="17">
        <v>1.63</v>
      </c>
      <c r="Z16" s="17">
        <v>10</v>
      </c>
      <c r="AA16" s="43">
        <v>5.0000000000068212E-2</v>
      </c>
      <c r="AB16" s="43">
        <v>2.9999999999972715E-2</v>
      </c>
      <c r="AC16" s="43">
        <v>2.0000000000095497E-2</v>
      </c>
      <c r="AD16" s="43">
        <v>3.333333333337881E-2</v>
      </c>
      <c r="AE16">
        <f t="shared" si="1"/>
        <v>0.18257418583517993</v>
      </c>
    </row>
    <row r="17" spans="1:31" x14ac:dyDescent="0.25">
      <c r="A17" t="s">
        <v>46</v>
      </c>
      <c r="B17">
        <v>1.63</v>
      </c>
      <c r="C17">
        <v>15</v>
      </c>
      <c r="D17" s="47">
        <v>9.6009831406648743E-3</v>
      </c>
      <c r="E17" s="47">
        <v>5.701687699553884E-3</v>
      </c>
      <c r="F17" s="47">
        <v>7.8330004308190312E-3</v>
      </c>
      <c r="G17" s="47">
        <v>7.7118904236792634E-3</v>
      </c>
      <c r="I17">
        <v>1.63</v>
      </c>
      <c r="J17">
        <v>15</v>
      </c>
      <c r="K17" s="42">
        <v>4.9999999999954525E-2</v>
      </c>
      <c r="L17" s="42">
        <v>2.9999999999972715E-2</v>
      </c>
      <c r="M17" s="42">
        <v>4.0000000000020464E-2</v>
      </c>
      <c r="N17" s="42">
        <v>3.999999999998257E-2</v>
      </c>
      <c r="O17">
        <f t="shared" si="0"/>
        <v>0.19999999999995643</v>
      </c>
      <c r="Q17" s="17" t="s">
        <v>47</v>
      </c>
      <c r="R17" s="17">
        <v>1.63</v>
      </c>
      <c r="S17" s="17">
        <v>15</v>
      </c>
      <c r="T17" s="43">
        <v>1.3642564802192558E-2</v>
      </c>
      <c r="U17" s="43">
        <v>9.8531875061604827E-3</v>
      </c>
      <c r="V17" s="43">
        <v>7.777108082374605E-3</v>
      </c>
      <c r="W17" s="43">
        <v>1.0424286796909215E-2</v>
      </c>
      <c r="Y17" s="17">
        <v>1.63</v>
      </c>
      <c r="Z17" s="17">
        <v>15</v>
      </c>
      <c r="AA17" s="43">
        <v>7.0000000000050022E-2</v>
      </c>
      <c r="AB17" s="43">
        <v>5.0000000000011369E-2</v>
      </c>
      <c r="AC17" s="43">
        <v>4.0000000000077307E-2</v>
      </c>
      <c r="AD17" s="43">
        <v>5.3333333333379564E-2</v>
      </c>
      <c r="AE17">
        <f t="shared" si="1"/>
        <v>0.23094010767595038</v>
      </c>
    </row>
    <row r="18" spans="1:31" x14ac:dyDescent="0.25">
      <c r="A18" t="s">
        <v>46</v>
      </c>
      <c r="B18">
        <v>1.63</v>
      </c>
      <c r="C18">
        <v>20</v>
      </c>
      <c r="D18" s="47">
        <v>1.1521179768797848E-2</v>
      </c>
      <c r="E18" s="47">
        <v>7.6022502660718456E-3</v>
      </c>
      <c r="F18" s="47">
        <v>1.1749500646222979E-2</v>
      </c>
      <c r="G18" s="47">
        <v>1.0290976893697559E-2</v>
      </c>
      <c r="I18">
        <v>1.63</v>
      </c>
      <c r="J18">
        <v>20</v>
      </c>
      <c r="K18" s="42">
        <v>5.999999999994543E-2</v>
      </c>
      <c r="L18" s="42">
        <v>3.999999999996362E-2</v>
      </c>
      <c r="M18" s="42">
        <v>6.0000000000002274E-2</v>
      </c>
      <c r="N18" s="42">
        <v>5.3333333333303777E-2</v>
      </c>
      <c r="O18">
        <f t="shared" si="0"/>
        <v>0.23094010767578632</v>
      </c>
      <c r="Q18" s="17" t="s">
        <v>47</v>
      </c>
      <c r="R18" s="17">
        <v>1.63</v>
      </c>
      <c r="S18" s="17">
        <v>20</v>
      </c>
      <c r="T18" s="43">
        <v>1.9489378288837018E-2</v>
      </c>
      <c r="U18" s="43">
        <v>1.3794462508620197E-2</v>
      </c>
      <c r="V18" s="43">
        <v>1.1665662123550856E-2</v>
      </c>
      <c r="W18" s="43">
        <v>1.4983167640336024E-2</v>
      </c>
      <c r="Y18" s="17">
        <v>1.63</v>
      </c>
      <c r="Z18" s="17">
        <v>20</v>
      </c>
      <c r="AA18" s="43">
        <v>0.10000000000002274</v>
      </c>
      <c r="AB18" s="43">
        <v>6.9999999999993179E-2</v>
      </c>
      <c r="AC18" s="43">
        <v>6.0000000000059117E-2</v>
      </c>
      <c r="AD18" s="43">
        <v>7.6666666666691682E-2</v>
      </c>
      <c r="AE18">
        <f t="shared" si="1"/>
        <v>0.27688746209731435</v>
      </c>
    </row>
    <row r="19" spans="1:31" x14ac:dyDescent="0.25">
      <c r="A19" t="s">
        <v>46</v>
      </c>
      <c r="B19">
        <v>1.63</v>
      </c>
      <c r="C19">
        <v>25</v>
      </c>
      <c r="D19" s="47">
        <v>1.3441376396930823E-2</v>
      </c>
      <c r="E19" s="47">
        <v>1.1403375399107768E-2</v>
      </c>
      <c r="F19" s="47">
        <v>1.5666000861638062E-2</v>
      </c>
      <c r="G19" s="47">
        <v>1.3503584219225552E-2</v>
      </c>
      <c r="I19">
        <v>1.63</v>
      </c>
      <c r="J19">
        <v>25</v>
      </c>
      <c r="K19" s="42">
        <v>6.9999999999936335E-2</v>
      </c>
      <c r="L19" s="42">
        <v>5.999999999994543E-2</v>
      </c>
      <c r="M19" s="42">
        <v>8.0000000000040927E-2</v>
      </c>
      <c r="N19" s="42">
        <v>6.9999999999974236E-2</v>
      </c>
      <c r="O19">
        <f t="shared" si="0"/>
        <v>0.26457513110641034</v>
      </c>
      <c r="Q19" s="17" t="s">
        <v>47</v>
      </c>
      <c r="R19" s="17">
        <v>1.63</v>
      </c>
      <c r="S19" s="17">
        <v>25</v>
      </c>
      <c r="T19" s="43">
        <v>2.5336191775481475E-2</v>
      </c>
      <c r="U19" s="43">
        <v>1.9706375012309766E-2</v>
      </c>
      <c r="V19" s="43">
        <v>1.5554216164727106E-2</v>
      </c>
      <c r="W19" s="43">
        <v>2.0198927650839447E-2</v>
      </c>
      <c r="Y19" s="17">
        <v>1.63</v>
      </c>
      <c r="Z19" s="17">
        <v>25</v>
      </c>
      <c r="AA19" s="43">
        <v>0.12999999999999545</v>
      </c>
      <c r="AB19" s="43">
        <v>9.9999999999965894E-2</v>
      </c>
      <c r="AC19" s="43">
        <v>8.0000000000040927E-2</v>
      </c>
      <c r="AD19" s="43">
        <v>0.1033333333333341</v>
      </c>
      <c r="AE19">
        <f t="shared" si="1"/>
        <v>0.321455025366433</v>
      </c>
    </row>
    <row r="20" spans="1:31" x14ac:dyDescent="0.25">
      <c r="A20" t="s">
        <v>46</v>
      </c>
      <c r="B20">
        <v>1.63</v>
      </c>
      <c r="C20">
        <v>30</v>
      </c>
      <c r="D20" s="47">
        <v>1.7281769653196773E-2</v>
      </c>
      <c r="E20" s="47">
        <v>1.5204500532143691E-2</v>
      </c>
      <c r="F20" s="47">
        <v>1.958250107704201E-2</v>
      </c>
      <c r="G20" s="47">
        <v>1.7356257087460827E-2</v>
      </c>
      <c r="I20">
        <v>1.63</v>
      </c>
      <c r="J20">
        <v>30</v>
      </c>
      <c r="K20" s="42">
        <v>8.9999999999918145E-2</v>
      </c>
      <c r="L20" s="42">
        <v>7.999999999992724E-2</v>
      </c>
      <c r="M20" s="42">
        <v>0.10000000000002274</v>
      </c>
      <c r="N20" s="42">
        <v>8.9999999999956046E-2</v>
      </c>
      <c r="O20">
        <f t="shared" si="0"/>
        <v>0.29999999999992677</v>
      </c>
      <c r="Q20" s="17" t="s">
        <v>47</v>
      </c>
      <c r="R20" s="17">
        <v>1.63</v>
      </c>
      <c r="S20" s="17">
        <v>30</v>
      </c>
      <c r="T20" s="43">
        <v>3.1183005262125932E-2</v>
      </c>
      <c r="U20" s="43">
        <v>2.5618287516010533E-2</v>
      </c>
      <c r="V20" s="43">
        <v>1.9442770205903355E-2</v>
      </c>
      <c r="W20" s="43">
        <v>2.5414687661346608E-2</v>
      </c>
      <c r="Y20" s="17">
        <v>1.63</v>
      </c>
      <c r="Z20" s="17">
        <v>30</v>
      </c>
      <c r="AA20" s="43">
        <v>0.15999999999996817</v>
      </c>
      <c r="AB20" s="43">
        <v>0.12999999999999545</v>
      </c>
      <c r="AC20" s="43">
        <v>0.10000000000002274</v>
      </c>
      <c r="AD20" s="43">
        <v>0.12999999999999545</v>
      </c>
      <c r="AE20">
        <f t="shared" si="1"/>
        <v>0.36055512754639263</v>
      </c>
    </row>
    <row r="21" spans="1:31" x14ac:dyDescent="0.25">
      <c r="A21" t="s">
        <v>46</v>
      </c>
      <c r="B21">
        <v>1.63</v>
      </c>
      <c r="C21">
        <v>35</v>
      </c>
      <c r="D21" s="47">
        <v>2.112216290948455E-2</v>
      </c>
      <c r="E21" s="47">
        <v>2.0906188231719181E-2</v>
      </c>
      <c r="F21" s="47">
        <v>2.3499001292445958E-2</v>
      </c>
      <c r="G21" s="47">
        <v>2.1842450811216566E-2</v>
      </c>
      <c r="I21">
        <v>1.63</v>
      </c>
      <c r="J21">
        <v>35</v>
      </c>
      <c r="K21" s="42">
        <v>0.11000000000001364</v>
      </c>
      <c r="L21" s="42">
        <v>0.11000000000001364</v>
      </c>
      <c r="M21" s="42">
        <v>0.12000000000000455</v>
      </c>
      <c r="N21" s="42">
        <v>0.11333333333334394</v>
      </c>
      <c r="O21">
        <f t="shared" si="0"/>
        <v>0.33665016461208502</v>
      </c>
      <c r="Q21" s="17" t="s">
        <v>47</v>
      </c>
      <c r="R21" s="17">
        <v>1.63</v>
      </c>
      <c r="S21" s="17">
        <v>35</v>
      </c>
      <c r="T21" s="43">
        <v>3.7029818748792548E-2</v>
      </c>
      <c r="U21" s="43">
        <v>3.1530200019700104E-2</v>
      </c>
      <c r="V21" s="43">
        <v>2.5275601267667733E-2</v>
      </c>
      <c r="W21" s="43">
        <v>3.1278540012053463E-2</v>
      </c>
      <c r="Y21" s="17">
        <v>1.63</v>
      </c>
      <c r="Z21" s="17">
        <v>35</v>
      </c>
      <c r="AA21" s="43">
        <v>0.19000000000005457</v>
      </c>
      <c r="AB21" s="43">
        <v>0.15999999999996817</v>
      </c>
      <c r="AC21" s="43">
        <v>0.12999999999999545</v>
      </c>
      <c r="AD21" s="43">
        <v>0.16000000000000605</v>
      </c>
      <c r="AE21">
        <f t="shared" si="1"/>
        <v>0.40000000000000757</v>
      </c>
    </row>
    <row r="22" spans="1:31" x14ac:dyDescent="0.25">
      <c r="A22" t="s">
        <v>46</v>
      </c>
      <c r="B22">
        <v>1.63</v>
      </c>
      <c r="C22">
        <v>40</v>
      </c>
      <c r="D22" s="47">
        <v>2.49625561657505E-2</v>
      </c>
      <c r="E22" s="47">
        <v>2.6607875931273069E-2</v>
      </c>
      <c r="F22" s="47">
        <v>2.9373751615563014E-2</v>
      </c>
      <c r="G22" s="47">
        <v>2.6981394570862193E-2</v>
      </c>
      <c r="I22">
        <v>1.63</v>
      </c>
      <c r="J22">
        <v>40</v>
      </c>
      <c r="K22" s="42">
        <v>0.12999999999999545</v>
      </c>
      <c r="L22" s="42">
        <v>0.13999999999998636</v>
      </c>
      <c r="M22" s="42">
        <v>0.15000000000003411</v>
      </c>
      <c r="N22" s="42">
        <v>0.14000000000000531</v>
      </c>
      <c r="O22">
        <f t="shared" si="0"/>
        <v>0.37416573867740122</v>
      </c>
      <c r="Q22" s="17" t="s">
        <v>47</v>
      </c>
      <c r="R22" s="17">
        <v>1.63</v>
      </c>
      <c r="S22" s="17">
        <v>40</v>
      </c>
      <c r="T22" s="43">
        <v>4.2876632235437008E-2</v>
      </c>
      <c r="U22" s="43">
        <v>3.9412750024630731E-2</v>
      </c>
      <c r="V22" s="43">
        <v>3.1108432329454212E-2</v>
      </c>
      <c r="W22" s="43">
        <v>3.7799271529840646E-2</v>
      </c>
      <c r="Y22" s="17">
        <v>1.63</v>
      </c>
      <c r="Z22" s="17">
        <v>40</v>
      </c>
      <c r="AA22" s="43">
        <v>0.22000000000002728</v>
      </c>
      <c r="AB22" s="43">
        <v>0.19999999999998863</v>
      </c>
      <c r="AC22" s="43">
        <v>0.16000000000008185</v>
      </c>
      <c r="AD22" s="43">
        <v>0.19333333333336591</v>
      </c>
      <c r="AE22">
        <f t="shared" si="1"/>
        <v>0.43969686527580104</v>
      </c>
    </row>
    <row r="23" spans="1:31" x14ac:dyDescent="0.25">
      <c r="A23" t="s">
        <v>46</v>
      </c>
      <c r="B23">
        <v>1.63</v>
      </c>
      <c r="C23">
        <v>45</v>
      </c>
      <c r="D23" s="47">
        <v>3.0723146050149423E-2</v>
      </c>
      <c r="E23" s="47">
        <v>3.4210126197344912E-2</v>
      </c>
      <c r="F23" s="47">
        <v>3.5248501938668943E-2</v>
      </c>
      <c r="G23" s="47">
        <v>3.3393924728721096E-2</v>
      </c>
      <c r="I23">
        <v>1.63</v>
      </c>
      <c r="J23">
        <v>45</v>
      </c>
      <c r="K23" s="42">
        <v>0.15999999999996817</v>
      </c>
      <c r="L23" s="42">
        <v>0.17999999999994998</v>
      </c>
      <c r="M23" s="42">
        <v>0.18000000000000682</v>
      </c>
      <c r="N23" s="42">
        <v>0.17333333333330833</v>
      </c>
      <c r="O23">
        <f t="shared" si="0"/>
        <v>0.4163331998931965</v>
      </c>
      <c r="Q23" s="17" t="s">
        <v>47</v>
      </c>
      <c r="R23" s="17">
        <v>1.63</v>
      </c>
      <c r="S23" s="17">
        <v>45</v>
      </c>
      <c r="T23" s="43">
        <v>5.067238355096295E-2</v>
      </c>
      <c r="U23" s="43">
        <v>4.5324662528320299E-2</v>
      </c>
      <c r="V23" s="43">
        <v>3.888554041180671E-2</v>
      </c>
      <c r="W23" s="43">
        <v>4.4960862163696658E-2</v>
      </c>
      <c r="Y23" s="17">
        <v>1.63</v>
      </c>
      <c r="Z23" s="17">
        <v>45</v>
      </c>
      <c r="AA23" s="43">
        <v>0.25999999999999091</v>
      </c>
      <c r="AB23" s="43">
        <v>0.22999999999996135</v>
      </c>
      <c r="AC23" s="43">
        <v>0.20000000000004547</v>
      </c>
      <c r="AD23" s="43">
        <v>0.22999999999999923</v>
      </c>
      <c r="AE23">
        <f t="shared" si="1"/>
        <v>0.47958315233127113</v>
      </c>
    </row>
    <row r="24" spans="1:31" x14ac:dyDescent="0.25">
      <c r="A24" t="s">
        <v>46</v>
      </c>
      <c r="B24">
        <v>1.63</v>
      </c>
      <c r="C24">
        <v>50</v>
      </c>
      <c r="D24" s="47">
        <v>3.6483735934548352E-2</v>
      </c>
      <c r="E24" s="47">
        <v>4.1812376463416755E-2</v>
      </c>
      <c r="F24" s="47">
        <v>4.3081502369487969E-2</v>
      </c>
      <c r="G24" s="47">
        <v>4.0459204922484358E-2</v>
      </c>
      <c r="I24">
        <v>1.63</v>
      </c>
      <c r="J24">
        <v>50</v>
      </c>
      <c r="K24" s="42">
        <v>0.18999999999994088</v>
      </c>
      <c r="L24" s="42">
        <v>0.2199999999999136</v>
      </c>
      <c r="M24" s="42">
        <v>0.22000000000002728</v>
      </c>
      <c r="N24" s="42">
        <v>0.20999999999996058</v>
      </c>
      <c r="O24">
        <f t="shared" si="0"/>
        <v>0.45825756949554097</v>
      </c>
      <c r="Q24" s="17" t="s">
        <v>47</v>
      </c>
      <c r="R24" s="17">
        <v>1.63</v>
      </c>
      <c r="S24" s="17">
        <v>50</v>
      </c>
      <c r="T24" s="43">
        <v>5.6519197037629566E-2</v>
      </c>
      <c r="U24" s="43">
        <v>5.3207212533250919E-2</v>
      </c>
      <c r="V24" s="43">
        <v>4.6662648494159215E-2</v>
      </c>
      <c r="W24" s="43">
        <v>5.2129686021679895E-2</v>
      </c>
      <c r="Y24" s="17">
        <v>1.63</v>
      </c>
      <c r="Z24" s="17">
        <v>50</v>
      </c>
      <c r="AA24" s="43">
        <v>0.29000000000007731</v>
      </c>
      <c r="AB24" s="43">
        <v>0.26999999999998181</v>
      </c>
      <c r="AC24" s="43">
        <v>0.24000000000000909</v>
      </c>
      <c r="AD24" s="43">
        <v>0.26666666666668942</v>
      </c>
      <c r="AE24">
        <f t="shared" si="1"/>
        <v>0.51639777949434429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opLeftCell="F1" workbookViewId="0">
      <selection activeCell="AD3" sqref="AD3:AD24"/>
    </sheetView>
  </sheetViews>
  <sheetFormatPr defaultRowHeight="15" x14ac:dyDescent="0.25"/>
  <cols>
    <col min="4" max="7" width="9.5703125" bestFit="1" customWidth="1"/>
    <col min="27" max="29" width="9.5703125" bestFit="1" customWidth="1"/>
  </cols>
  <sheetData>
    <row r="1" spans="1:30" x14ac:dyDescent="0.25">
      <c r="A1" s="17"/>
      <c r="B1" s="17"/>
      <c r="C1" s="17"/>
      <c r="D1" s="17" t="s">
        <v>51</v>
      </c>
      <c r="E1" s="17"/>
      <c r="F1" s="17"/>
      <c r="K1" s="17" t="s">
        <v>54</v>
      </c>
      <c r="Q1" s="17"/>
      <c r="R1" s="17"/>
      <c r="S1" s="17"/>
      <c r="T1" s="17" t="s">
        <v>51</v>
      </c>
      <c r="U1" s="17"/>
      <c r="V1" s="17"/>
      <c r="AA1" s="17" t="s">
        <v>54</v>
      </c>
    </row>
    <row r="2" spans="1:30" x14ac:dyDescent="0.25">
      <c r="A2" s="17"/>
      <c r="B2" s="17" t="s">
        <v>35</v>
      </c>
      <c r="C2" s="17" t="s">
        <v>33</v>
      </c>
      <c r="D2" s="17" t="s">
        <v>38</v>
      </c>
      <c r="E2" s="17" t="s">
        <v>39</v>
      </c>
      <c r="F2" s="17" t="s">
        <v>40</v>
      </c>
      <c r="G2" s="17" t="s">
        <v>43</v>
      </c>
      <c r="I2" s="17" t="s">
        <v>35</v>
      </c>
      <c r="J2" s="17" t="s">
        <v>33</v>
      </c>
      <c r="K2" s="17" t="s">
        <v>38</v>
      </c>
      <c r="L2" s="17" t="s">
        <v>39</v>
      </c>
      <c r="M2" s="17" t="s">
        <v>40</v>
      </c>
      <c r="N2" s="17" t="s">
        <v>43</v>
      </c>
      <c r="O2" s="17" t="s">
        <v>85</v>
      </c>
      <c r="Q2" s="17"/>
      <c r="R2" s="17" t="s">
        <v>35</v>
      </c>
      <c r="S2" s="17" t="s">
        <v>33</v>
      </c>
      <c r="T2" s="17" t="s">
        <v>38</v>
      </c>
      <c r="U2" s="17" t="s">
        <v>39</v>
      </c>
      <c r="V2" s="17" t="s">
        <v>40</v>
      </c>
      <c r="W2" s="17" t="s">
        <v>43</v>
      </c>
      <c r="Y2" s="17" t="s">
        <v>35</v>
      </c>
      <c r="Z2" s="17" t="s">
        <v>33</v>
      </c>
      <c r="AA2" s="17" t="s">
        <v>38</v>
      </c>
      <c r="AB2" s="17" t="s">
        <v>39</v>
      </c>
      <c r="AC2" s="17" t="s">
        <v>40</v>
      </c>
      <c r="AD2" s="17" t="s">
        <v>43</v>
      </c>
    </row>
    <row r="3" spans="1:30" x14ac:dyDescent="0.25">
      <c r="A3" t="s">
        <v>48</v>
      </c>
      <c r="B3">
        <v>0.87</v>
      </c>
      <c r="C3">
        <v>0</v>
      </c>
      <c r="D3" s="39">
        <v>0</v>
      </c>
      <c r="E3" s="39">
        <v>0</v>
      </c>
      <c r="F3" s="39">
        <v>0</v>
      </c>
      <c r="G3" s="42">
        <v>0</v>
      </c>
      <c r="I3">
        <v>0.87</v>
      </c>
      <c r="J3">
        <v>0</v>
      </c>
      <c r="K3" s="42">
        <v>0</v>
      </c>
      <c r="L3" s="42">
        <v>0</v>
      </c>
      <c r="M3" s="42">
        <v>0</v>
      </c>
      <c r="N3" s="42">
        <v>0</v>
      </c>
      <c r="O3">
        <f>+N3^0.5</f>
        <v>0</v>
      </c>
      <c r="Q3" s="17" t="s">
        <v>49</v>
      </c>
      <c r="R3" s="17">
        <v>0.87</v>
      </c>
      <c r="S3" s="17">
        <v>0</v>
      </c>
      <c r="T3" s="40">
        <v>0</v>
      </c>
      <c r="U3" s="40">
        <v>0</v>
      </c>
      <c r="V3" s="40">
        <v>0</v>
      </c>
      <c r="W3" s="43">
        <v>0</v>
      </c>
      <c r="Y3" s="17">
        <v>0.87</v>
      </c>
      <c r="Z3" s="17">
        <v>0</v>
      </c>
      <c r="AA3" s="43">
        <v>0</v>
      </c>
      <c r="AB3" s="43">
        <v>0</v>
      </c>
      <c r="AC3" s="43">
        <v>0</v>
      </c>
      <c r="AD3" s="43">
        <v>0</v>
      </c>
    </row>
    <row r="4" spans="1:30" x14ac:dyDescent="0.25">
      <c r="A4" t="s">
        <v>48</v>
      </c>
      <c r="B4">
        <v>0.87</v>
      </c>
      <c r="C4">
        <v>5</v>
      </c>
      <c r="D4" s="39">
        <v>0</v>
      </c>
      <c r="E4" s="39">
        <v>0</v>
      </c>
      <c r="F4" s="39">
        <v>0</v>
      </c>
      <c r="G4" s="42">
        <v>0</v>
      </c>
      <c r="I4">
        <v>0.87</v>
      </c>
      <c r="J4">
        <v>5</v>
      </c>
      <c r="K4" s="42">
        <v>0</v>
      </c>
      <c r="L4" s="42">
        <v>0</v>
      </c>
      <c r="M4" s="42">
        <v>0</v>
      </c>
      <c r="N4" s="42">
        <v>0</v>
      </c>
      <c r="O4">
        <f t="shared" ref="O4:O24" si="0">+N4^0.5</f>
        <v>0</v>
      </c>
      <c r="Q4" s="17" t="s">
        <v>49</v>
      </c>
      <c r="R4" s="17">
        <v>0.87</v>
      </c>
      <c r="S4" s="17">
        <v>5</v>
      </c>
      <c r="T4" s="40">
        <v>0</v>
      </c>
      <c r="U4" s="40">
        <v>0</v>
      </c>
      <c r="V4" s="40">
        <v>0</v>
      </c>
      <c r="W4" s="43">
        <v>0</v>
      </c>
      <c r="Y4" s="17">
        <v>0.87</v>
      </c>
      <c r="Z4" s="17">
        <v>5</v>
      </c>
      <c r="AA4" s="43">
        <v>0</v>
      </c>
      <c r="AB4" s="43">
        <v>0</v>
      </c>
      <c r="AC4" s="43">
        <v>0</v>
      </c>
      <c r="AD4" s="43">
        <v>0</v>
      </c>
    </row>
    <row r="5" spans="1:30" x14ac:dyDescent="0.25">
      <c r="A5" t="s">
        <v>48</v>
      </c>
      <c r="B5">
        <v>0.87</v>
      </c>
      <c r="C5">
        <v>10</v>
      </c>
      <c r="D5" s="39">
        <v>0</v>
      </c>
      <c r="E5" s="39">
        <v>0</v>
      </c>
      <c r="F5" s="39">
        <v>0</v>
      </c>
      <c r="G5" s="42">
        <v>0</v>
      </c>
      <c r="I5">
        <v>0.87</v>
      </c>
      <c r="J5">
        <v>10</v>
      </c>
      <c r="K5" s="42">
        <v>0</v>
      </c>
      <c r="L5" s="42">
        <v>0</v>
      </c>
      <c r="M5" s="42">
        <v>0</v>
      </c>
      <c r="N5" s="42">
        <v>0</v>
      </c>
      <c r="O5">
        <f t="shared" si="0"/>
        <v>0</v>
      </c>
      <c r="Q5" s="17" t="s">
        <v>49</v>
      </c>
      <c r="R5" s="17">
        <v>0.87</v>
      </c>
      <c r="S5" s="17">
        <v>10</v>
      </c>
      <c r="T5" s="40">
        <v>0</v>
      </c>
      <c r="U5" s="40">
        <v>0</v>
      </c>
      <c r="V5" s="40">
        <v>0</v>
      </c>
      <c r="W5" s="43">
        <v>0</v>
      </c>
      <c r="Y5" s="17">
        <v>0.87</v>
      </c>
      <c r="Z5" s="17">
        <v>10</v>
      </c>
      <c r="AA5" s="43">
        <v>0</v>
      </c>
      <c r="AB5" s="43">
        <v>0</v>
      </c>
      <c r="AC5" s="43">
        <v>0</v>
      </c>
      <c r="AD5" s="43">
        <v>0</v>
      </c>
    </row>
    <row r="6" spans="1:30" x14ac:dyDescent="0.25">
      <c r="A6" t="s">
        <v>48</v>
      </c>
      <c r="B6">
        <v>0.87</v>
      </c>
      <c r="C6">
        <v>15</v>
      </c>
      <c r="D6" s="39">
        <v>0</v>
      </c>
      <c r="E6" s="39">
        <v>0</v>
      </c>
      <c r="F6" s="39">
        <v>0</v>
      </c>
      <c r="G6" s="42">
        <v>0</v>
      </c>
      <c r="I6">
        <v>0.87</v>
      </c>
      <c r="J6">
        <v>15</v>
      </c>
      <c r="K6" s="42">
        <v>0</v>
      </c>
      <c r="L6" s="42">
        <v>0</v>
      </c>
      <c r="M6" s="42">
        <v>0</v>
      </c>
      <c r="N6" s="42">
        <v>0</v>
      </c>
      <c r="O6">
        <f t="shared" si="0"/>
        <v>0</v>
      </c>
      <c r="Q6" s="17" t="s">
        <v>49</v>
      </c>
      <c r="R6" s="17">
        <v>0.87</v>
      </c>
      <c r="S6" s="17">
        <v>15</v>
      </c>
      <c r="T6" s="40">
        <v>0</v>
      </c>
      <c r="U6" s="40">
        <v>0</v>
      </c>
      <c r="V6" s="40">
        <v>0</v>
      </c>
      <c r="W6" s="43">
        <v>0</v>
      </c>
      <c r="Y6" s="17">
        <v>0.87</v>
      </c>
      <c r="Z6" s="17">
        <v>15</v>
      </c>
      <c r="AA6" s="43">
        <v>0</v>
      </c>
      <c r="AB6" s="43">
        <v>0</v>
      </c>
      <c r="AC6" s="43">
        <v>0</v>
      </c>
      <c r="AD6" s="43">
        <v>0</v>
      </c>
    </row>
    <row r="7" spans="1:30" x14ac:dyDescent="0.25">
      <c r="A7" t="s">
        <v>48</v>
      </c>
      <c r="B7">
        <v>0.87</v>
      </c>
      <c r="C7">
        <v>20</v>
      </c>
      <c r="D7" s="39">
        <v>0</v>
      </c>
      <c r="E7" s="39">
        <v>0</v>
      </c>
      <c r="F7" s="39">
        <v>0</v>
      </c>
      <c r="G7" s="42">
        <v>0</v>
      </c>
      <c r="I7">
        <v>0.87</v>
      </c>
      <c r="J7">
        <v>20</v>
      </c>
      <c r="K7" s="42">
        <v>0</v>
      </c>
      <c r="L7" s="42">
        <v>0</v>
      </c>
      <c r="M7" s="42">
        <v>0</v>
      </c>
      <c r="N7" s="42">
        <v>0</v>
      </c>
      <c r="O7">
        <f t="shared" si="0"/>
        <v>0</v>
      </c>
      <c r="Q7" s="17" t="s">
        <v>49</v>
      </c>
      <c r="R7" s="17">
        <v>0.87</v>
      </c>
      <c r="S7" s="17">
        <v>20</v>
      </c>
      <c r="T7" s="40">
        <v>0</v>
      </c>
      <c r="U7" s="40">
        <v>0</v>
      </c>
      <c r="V7" s="40">
        <v>0</v>
      </c>
      <c r="W7" s="43">
        <v>0</v>
      </c>
      <c r="Y7" s="17">
        <v>0.87</v>
      </c>
      <c r="Z7" s="17">
        <v>20</v>
      </c>
      <c r="AA7" s="43">
        <v>0</v>
      </c>
      <c r="AB7" s="43">
        <v>0</v>
      </c>
      <c r="AC7" s="43">
        <v>0</v>
      </c>
      <c r="AD7" s="43">
        <v>0</v>
      </c>
    </row>
    <row r="8" spans="1:30" x14ac:dyDescent="0.25">
      <c r="A8" t="s">
        <v>48</v>
      </c>
      <c r="B8">
        <v>0.87</v>
      </c>
      <c r="C8">
        <v>25</v>
      </c>
      <c r="D8" s="39">
        <v>0</v>
      </c>
      <c r="E8" s="39">
        <v>0</v>
      </c>
      <c r="F8" s="39">
        <v>0</v>
      </c>
      <c r="G8" s="42">
        <v>0</v>
      </c>
      <c r="I8">
        <v>0.87</v>
      </c>
      <c r="J8">
        <v>25</v>
      </c>
      <c r="K8" s="42">
        <v>0</v>
      </c>
      <c r="L8" s="42">
        <v>0</v>
      </c>
      <c r="M8" s="42">
        <v>0</v>
      </c>
      <c r="N8" s="42">
        <v>0</v>
      </c>
      <c r="O8">
        <f t="shared" si="0"/>
        <v>0</v>
      </c>
      <c r="Q8" s="17" t="s">
        <v>49</v>
      </c>
      <c r="R8" s="17">
        <v>0.87</v>
      </c>
      <c r="S8" s="17">
        <v>25</v>
      </c>
      <c r="T8" s="40">
        <v>0</v>
      </c>
      <c r="U8" s="40">
        <v>0</v>
      </c>
      <c r="V8" s="40">
        <v>0</v>
      </c>
      <c r="W8" s="43">
        <v>0</v>
      </c>
      <c r="Y8" s="17">
        <v>0.87</v>
      </c>
      <c r="Z8" s="17">
        <v>25</v>
      </c>
      <c r="AA8" s="43">
        <v>0</v>
      </c>
      <c r="AB8" s="43">
        <v>0</v>
      </c>
      <c r="AC8" s="43">
        <v>0</v>
      </c>
      <c r="AD8" s="43">
        <v>0</v>
      </c>
    </row>
    <row r="9" spans="1:30" x14ac:dyDescent="0.25">
      <c r="A9" t="s">
        <v>48</v>
      </c>
      <c r="B9">
        <v>0.87</v>
      </c>
      <c r="C9">
        <v>30</v>
      </c>
      <c r="D9" s="39">
        <v>0</v>
      </c>
      <c r="E9" s="39">
        <v>0</v>
      </c>
      <c r="F9" s="39">
        <v>0</v>
      </c>
      <c r="G9" s="42">
        <v>0</v>
      </c>
      <c r="I9">
        <v>0.87</v>
      </c>
      <c r="J9">
        <v>30</v>
      </c>
      <c r="K9" s="42">
        <v>0</v>
      </c>
      <c r="L9" s="42">
        <v>0</v>
      </c>
      <c r="M9" s="42">
        <v>0</v>
      </c>
      <c r="N9" s="42">
        <v>0</v>
      </c>
      <c r="O9">
        <f t="shared" si="0"/>
        <v>0</v>
      </c>
      <c r="Q9" s="17" t="s">
        <v>49</v>
      </c>
      <c r="R9" s="17">
        <v>0.87</v>
      </c>
      <c r="S9" s="17">
        <v>30</v>
      </c>
      <c r="T9" s="40">
        <v>0</v>
      </c>
      <c r="U9" s="40">
        <v>0</v>
      </c>
      <c r="V9" s="40">
        <v>0</v>
      </c>
      <c r="W9" s="43">
        <v>0</v>
      </c>
      <c r="Y9" s="17">
        <v>0.87</v>
      </c>
      <c r="Z9" s="17">
        <v>30</v>
      </c>
      <c r="AA9" s="43">
        <v>0</v>
      </c>
      <c r="AB9" s="43">
        <v>0</v>
      </c>
      <c r="AC9" s="43">
        <v>0</v>
      </c>
      <c r="AD9" s="43">
        <v>0</v>
      </c>
    </row>
    <row r="10" spans="1:30" x14ac:dyDescent="0.25">
      <c r="A10" t="s">
        <v>48</v>
      </c>
      <c r="B10">
        <v>0.87</v>
      </c>
      <c r="C10">
        <v>35</v>
      </c>
      <c r="D10" s="39">
        <v>0</v>
      </c>
      <c r="E10" s="39">
        <v>0</v>
      </c>
      <c r="F10" s="39">
        <v>0</v>
      </c>
      <c r="G10" s="42">
        <v>0</v>
      </c>
      <c r="I10">
        <v>0.87</v>
      </c>
      <c r="J10">
        <v>35</v>
      </c>
      <c r="K10" s="42">
        <v>0</v>
      </c>
      <c r="L10" s="42">
        <v>0</v>
      </c>
      <c r="M10" s="42">
        <v>0</v>
      </c>
      <c r="N10" s="42">
        <v>0</v>
      </c>
      <c r="O10">
        <f t="shared" si="0"/>
        <v>0</v>
      </c>
      <c r="Q10" s="17" t="s">
        <v>49</v>
      </c>
      <c r="R10" s="17">
        <v>0.87</v>
      </c>
      <c r="S10" s="17">
        <v>35</v>
      </c>
      <c r="T10" s="40">
        <v>0</v>
      </c>
      <c r="U10" s="40">
        <v>0</v>
      </c>
      <c r="V10" s="40">
        <v>0</v>
      </c>
      <c r="W10" s="43">
        <v>0</v>
      </c>
      <c r="Y10" s="17">
        <v>0.87</v>
      </c>
      <c r="Z10" s="17">
        <v>35</v>
      </c>
      <c r="AA10" s="43">
        <v>0</v>
      </c>
      <c r="AB10" s="43">
        <v>0</v>
      </c>
      <c r="AC10" s="43">
        <v>0</v>
      </c>
      <c r="AD10" s="43">
        <v>0</v>
      </c>
    </row>
    <row r="11" spans="1:30" x14ac:dyDescent="0.25">
      <c r="A11" t="s">
        <v>48</v>
      </c>
      <c r="B11">
        <v>0.87</v>
      </c>
      <c r="C11">
        <v>40</v>
      </c>
      <c r="D11" s="39">
        <v>0</v>
      </c>
      <c r="E11" s="39">
        <v>0</v>
      </c>
      <c r="F11" s="39">
        <v>0</v>
      </c>
      <c r="G11" s="42">
        <v>0</v>
      </c>
      <c r="I11">
        <v>0.87</v>
      </c>
      <c r="J11">
        <v>40</v>
      </c>
      <c r="K11" s="42">
        <v>0</v>
      </c>
      <c r="L11" s="42">
        <v>0</v>
      </c>
      <c r="M11" s="42">
        <v>0</v>
      </c>
      <c r="N11" s="42">
        <v>0</v>
      </c>
      <c r="O11">
        <f t="shared" si="0"/>
        <v>0</v>
      </c>
      <c r="Q11" s="17" t="s">
        <v>49</v>
      </c>
      <c r="R11" s="17">
        <v>0.87</v>
      </c>
      <c r="S11" s="17">
        <v>40</v>
      </c>
      <c r="T11" s="40">
        <v>0</v>
      </c>
      <c r="U11" s="40">
        <v>0</v>
      </c>
      <c r="V11" s="40">
        <v>0</v>
      </c>
      <c r="W11" s="43">
        <v>0</v>
      </c>
      <c r="Y11" s="17">
        <v>0.87</v>
      </c>
      <c r="Z11" s="17">
        <v>40</v>
      </c>
      <c r="AA11" s="43">
        <v>0</v>
      </c>
      <c r="AB11" s="43">
        <v>0</v>
      </c>
      <c r="AC11" s="43">
        <v>0</v>
      </c>
      <c r="AD11" s="43">
        <v>0</v>
      </c>
    </row>
    <row r="12" spans="1:30" x14ac:dyDescent="0.25">
      <c r="A12" t="s">
        <v>48</v>
      </c>
      <c r="B12">
        <v>0.87</v>
      </c>
      <c r="C12">
        <v>45</v>
      </c>
      <c r="D12" s="39">
        <v>0</v>
      </c>
      <c r="E12" s="39">
        <v>0</v>
      </c>
      <c r="F12" s="39">
        <v>0</v>
      </c>
      <c r="G12" s="42">
        <v>0</v>
      </c>
      <c r="I12">
        <v>0.87</v>
      </c>
      <c r="J12">
        <v>45</v>
      </c>
      <c r="K12" s="42">
        <v>0</v>
      </c>
      <c r="L12" s="42">
        <v>0</v>
      </c>
      <c r="M12" s="42">
        <v>0</v>
      </c>
      <c r="N12" s="42">
        <v>0</v>
      </c>
      <c r="O12">
        <f t="shared" si="0"/>
        <v>0</v>
      </c>
      <c r="Q12" s="17" t="s">
        <v>49</v>
      </c>
      <c r="R12" s="17">
        <v>0.87</v>
      </c>
      <c r="S12" s="17">
        <v>45</v>
      </c>
      <c r="T12" s="40">
        <v>0</v>
      </c>
      <c r="U12" s="40">
        <v>0</v>
      </c>
      <c r="V12" s="40">
        <v>0</v>
      </c>
      <c r="W12" s="43">
        <v>0</v>
      </c>
      <c r="Y12" s="17">
        <v>0.87</v>
      </c>
      <c r="Z12" s="17">
        <v>45</v>
      </c>
      <c r="AA12" s="43">
        <v>0</v>
      </c>
      <c r="AB12" s="43">
        <v>0</v>
      </c>
      <c r="AC12" s="43">
        <v>0</v>
      </c>
      <c r="AD12" s="43">
        <v>0</v>
      </c>
    </row>
    <row r="13" spans="1:30" s="50" customFormat="1" x14ac:dyDescent="0.25">
      <c r="A13" s="50" t="s">
        <v>48</v>
      </c>
      <c r="B13" s="50">
        <v>0.87</v>
      </c>
      <c r="C13" s="50">
        <v>50</v>
      </c>
      <c r="D13" s="51">
        <v>0</v>
      </c>
      <c r="E13" s="51">
        <v>0</v>
      </c>
      <c r="F13" s="51">
        <v>0</v>
      </c>
      <c r="G13" s="52">
        <v>0</v>
      </c>
      <c r="I13" s="50">
        <v>0.87</v>
      </c>
      <c r="J13" s="50">
        <v>50</v>
      </c>
      <c r="K13" s="52">
        <v>0</v>
      </c>
      <c r="L13" s="52">
        <v>0</v>
      </c>
      <c r="M13" s="52">
        <v>0</v>
      </c>
      <c r="N13" s="52">
        <v>0</v>
      </c>
      <c r="O13">
        <f t="shared" si="0"/>
        <v>0</v>
      </c>
      <c r="Q13" s="53" t="s">
        <v>49</v>
      </c>
      <c r="R13" s="53">
        <v>0.87</v>
      </c>
      <c r="S13" s="53">
        <v>50</v>
      </c>
      <c r="T13" s="54">
        <v>0</v>
      </c>
      <c r="U13" s="54">
        <v>0</v>
      </c>
      <c r="V13" s="54">
        <v>0</v>
      </c>
      <c r="W13" s="55">
        <v>0</v>
      </c>
      <c r="Y13" s="53">
        <v>0.87</v>
      </c>
      <c r="Z13" s="53">
        <v>50</v>
      </c>
      <c r="AA13" s="55">
        <v>0</v>
      </c>
      <c r="AB13" s="55">
        <v>0</v>
      </c>
      <c r="AC13" s="55">
        <v>0</v>
      </c>
      <c r="AD13" s="55">
        <v>0</v>
      </c>
    </row>
    <row r="14" spans="1:30" x14ac:dyDescent="0.25">
      <c r="A14" t="s">
        <v>48</v>
      </c>
      <c r="B14">
        <v>1.63</v>
      </c>
      <c r="C14">
        <v>0</v>
      </c>
      <c r="D14" s="42">
        <v>0</v>
      </c>
      <c r="E14" s="42">
        <v>0</v>
      </c>
      <c r="F14" s="42">
        <v>0</v>
      </c>
      <c r="G14" s="42">
        <v>0</v>
      </c>
      <c r="I14">
        <v>1.63</v>
      </c>
      <c r="J14">
        <v>0</v>
      </c>
      <c r="K14" s="42">
        <v>0</v>
      </c>
      <c r="L14" s="42">
        <v>0</v>
      </c>
      <c r="M14" s="42">
        <v>0</v>
      </c>
      <c r="N14" s="42">
        <v>0</v>
      </c>
      <c r="O14">
        <f t="shared" si="0"/>
        <v>0</v>
      </c>
      <c r="Q14" s="17" t="s">
        <v>49</v>
      </c>
      <c r="R14" s="17">
        <v>1.63</v>
      </c>
      <c r="S14" s="17">
        <v>0</v>
      </c>
      <c r="T14" s="43">
        <v>0</v>
      </c>
      <c r="U14" s="43">
        <v>0</v>
      </c>
      <c r="V14" s="43">
        <v>0</v>
      </c>
      <c r="W14" s="43">
        <v>0</v>
      </c>
      <c r="Y14" s="17">
        <v>1.63</v>
      </c>
      <c r="Z14" s="17">
        <v>0</v>
      </c>
      <c r="AA14" s="43">
        <v>0</v>
      </c>
      <c r="AB14" s="43">
        <v>0</v>
      </c>
      <c r="AC14" s="43">
        <v>0</v>
      </c>
      <c r="AD14" s="42">
        <f>+SUM(AA14:AC14)</f>
        <v>0</v>
      </c>
    </row>
    <row r="15" spans="1:30" x14ac:dyDescent="0.25">
      <c r="A15" t="s">
        <v>48</v>
      </c>
      <c r="B15">
        <v>1.63</v>
      </c>
      <c r="C15">
        <v>5</v>
      </c>
      <c r="D15" s="42">
        <v>0</v>
      </c>
      <c r="E15" s="42">
        <v>0</v>
      </c>
      <c r="F15" s="42">
        <v>0</v>
      </c>
      <c r="G15" s="42">
        <v>0</v>
      </c>
      <c r="I15">
        <v>1.63</v>
      </c>
      <c r="J15">
        <v>5</v>
      </c>
      <c r="K15" s="42">
        <v>0</v>
      </c>
      <c r="L15" s="42">
        <v>0</v>
      </c>
      <c r="M15" s="42">
        <v>0</v>
      </c>
      <c r="N15" s="42">
        <v>0</v>
      </c>
      <c r="O15">
        <f t="shared" si="0"/>
        <v>0</v>
      </c>
      <c r="Q15" s="17" t="s">
        <v>49</v>
      </c>
      <c r="R15" s="17">
        <v>1.63</v>
      </c>
      <c r="S15" s="17">
        <v>5</v>
      </c>
      <c r="T15" s="43">
        <v>0</v>
      </c>
      <c r="U15" s="43">
        <v>0</v>
      </c>
      <c r="V15" s="43">
        <v>0</v>
      </c>
      <c r="W15" s="43">
        <v>0</v>
      </c>
      <c r="Y15" s="17">
        <v>1.63</v>
      </c>
      <c r="Z15" s="17">
        <v>5</v>
      </c>
      <c r="AA15" s="43">
        <v>0</v>
      </c>
      <c r="AB15" s="43">
        <v>0</v>
      </c>
      <c r="AC15" s="43">
        <v>0</v>
      </c>
      <c r="AD15" s="42">
        <f t="shared" ref="AD15:AD24" si="1">+SUM(AA15:AC15)</f>
        <v>0</v>
      </c>
    </row>
    <row r="16" spans="1:30" x14ac:dyDescent="0.25">
      <c r="A16" t="s">
        <v>48</v>
      </c>
      <c r="B16">
        <v>1.63</v>
      </c>
      <c r="C16">
        <v>10</v>
      </c>
      <c r="D16" s="42">
        <v>2.0741293841890994E-3</v>
      </c>
      <c r="E16" s="42">
        <v>2.0664145640879685E-3</v>
      </c>
      <c r="F16" s="42">
        <v>2.1058838394455008E-3</v>
      </c>
      <c r="G16" s="42">
        <v>2.0821425959075229E-3</v>
      </c>
      <c r="I16">
        <v>1.63</v>
      </c>
      <c r="J16">
        <v>10</v>
      </c>
      <c r="K16" s="42">
        <v>9.9999999999909051E-3</v>
      </c>
      <c r="L16" s="42">
        <v>9.9999999999909051E-3</v>
      </c>
      <c r="M16" s="42">
        <v>9.9999999999909051E-3</v>
      </c>
      <c r="N16" s="42">
        <v>9.9999999999909051E-3</v>
      </c>
      <c r="O16">
        <f t="shared" si="0"/>
        <v>9.9999999999954528E-2</v>
      </c>
      <c r="Q16" s="17" t="s">
        <v>49</v>
      </c>
      <c r="R16" s="17">
        <v>1.63</v>
      </c>
      <c r="S16" s="17">
        <v>10</v>
      </c>
      <c r="T16" s="43">
        <v>4.1795536236691909E-3</v>
      </c>
      <c r="U16" s="43">
        <v>4.124476707025768E-3</v>
      </c>
      <c r="V16" s="43">
        <v>4.2345069975189623E-3</v>
      </c>
      <c r="W16" s="43">
        <v>4.1795124427379737E-3</v>
      </c>
      <c r="Y16" s="17">
        <v>1.63</v>
      </c>
      <c r="Z16" s="17">
        <v>10</v>
      </c>
      <c r="AA16" s="43">
        <v>2.0000000000038654E-2</v>
      </c>
      <c r="AB16" s="43">
        <v>1.999999999998181E-2</v>
      </c>
      <c r="AC16" s="43">
        <v>2.0000000000000757E-2</v>
      </c>
      <c r="AD16" s="42">
        <f t="shared" si="1"/>
        <v>6.0000000000021217E-2</v>
      </c>
    </row>
    <row r="17" spans="1:30" x14ac:dyDescent="0.25">
      <c r="A17" t="s">
        <v>48</v>
      </c>
      <c r="B17">
        <v>1.63</v>
      </c>
      <c r="C17">
        <v>15</v>
      </c>
      <c r="D17" s="42">
        <v>6.2223881525672979E-3</v>
      </c>
      <c r="E17" s="42">
        <v>4.1328291281759371E-3</v>
      </c>
      <c r="F17" s="42">
        <v>4.211767678902972E-3</v>
      </c>
      <c r="G17" s="42">
        <v>4.8556616532154017E-3</v>
      </c>
      <c r="I17">
        <v>1.63</v>
      </c>
      <c r="J17">
        <v>15</v>
      </c>
      <c r="K17" s="42">
        <v>2.9999999999972715E-2</v>
      </c>
      <c r="L17" s="42">
        <v>1.999999999998181E-2</v>
      </c>
      <c r="M17" s="42">
        <v>2.0000000000038654E-2</v>
      </c>
      <c r="N17" s="42">
        <v>2.3333333333331058E-2</v>
      </c>
      <c r="O17">
        <f t="shared" si="0"/>
        <v>0.15275252316518723</v>
      </c>
      <c r="Q17" s="17" t="s">
        <v>49</v>
      </c>
      <c r="R17" s="17">
        <v>1.63</v>
      </c>
      <c r="S17" s="17">
        <v>15</v>
      </c>
      <c r="T17" s="43">
        <v>8.3591072473383817E-3</v>
      </c>
      <c r="U17" s="43">
        <v>8.2489534140398127E-3</v>
      </c>
      <c r="V17" s="43">
        <v>8.46901399504996E-3</v>
      </c>
      <c r="W17" s="43">
        <v>8.3590248854760515E-3</v>
      </c>
      <c r="Y17" s="17">
        <v>1.63</v>
      </c>
      <c r="Z17" s="17">
        <v>15</v>
      </c>
      <c r="AA17" s="43">
        <v>4.0000000000020464E-2</v>
      </c>
      <c r="AB17" s="43">
        <v>4.0000000000020464E-2</v>
      </c>
      <c r="AC17" s="43">
        <v>4.0000000000001514E-2</v>
      </c>
      <c r="AD17" s="42">
        <f t="shared" si="1"/>
        <v>0.12000000000004243</v>
      </c>
    </row>
    <row r="18" spans="1:30" x14ac:dyDescent="0.25">
      <c r="A18" t="s">
        <v>48</v>
      </c>
      <c r="B18">
        <v>1.63</v>
      </c>
      <c r="C18">
        <v>20</v>
      </c>
      <c r="D18" s="42">
        <v>8.296517536768187E-3</v>
      </c>
      <c r="E18" s="42">
        <v>8.2656582563636199E-3</v>
      </c>
      <c r="F18" s="42">
        <v>6.3176515183484732E-3</v>
      </c>
      <c r="G18" s="42">
        <v>7.62660910382676E-3</v>
      </c>
      <c r="I18">
        <v>1.63</v>
      </c>
      <c r="J18">
        <v>20</v>
      </c>
      <c r="K18" s="42">
        <v>4.0000000000020464E-2</v>
      </c>
      <c r="L18" s="42">
        <v>4.0000000000020464E-2</v>
      </c>
      <c r="M18" s="42">
        <v>3.0000000000029559E-2</v>
      </c>
      <c r="N18" s="42">
        <v>3.6666666666690162E-2</v>
      </c>
      <c r="O18">
        <f t="shared" si="0"/>
        <v>0.19148542155132897</v>
      </c>
      <c r="Q18" s="17" t="s">
        <v>49</v>
      </c>
      <c r="R18" s="17">
        <v>1.63</v>
      </c>
      <c r="S18" s="17">
        <v>20</v>
      </c>
      <c r="T18" s="43">
        <v>1.2538660871019451E-2</v>
      </c>
      <c r="U18" s="43">
        <v>1.2373430121053859E-2</v>
      </c>
      <c r="V18" s="43">
        <v>1.2703520992568922E-2</v>
      </c>
      <c r="W18" s="43">
        <v>1.2538537328214078E-2</v>
      </c>
      <c r="Y18" s="17">
        <v>1.63</v>
      </c>
      <c r="Z18" s="17">
        <v>20</v>
      </c>
      <c r="AA18" s="43">
        <v>6.0000000000002274E-2</v>
      </c>
      <c r="AB18" s="43">
        <v>6.0000000000002274E-2</v>
      </c>
      <c r="AC18" s="43">
        <v>6.0000000000002274E-2</v>
      </c>
      <c r="AD18" s="42">
        <f t="shared" si="1"/>
        <v>0.18000000000000682</v>
      </c>
    </row>
    <row r="19" spans="1:30" x14ac:dyDescent="0.25">
      <c r="A19" t="s">
        <v>48</v>
      </c>
      <c r="B19">
        <v>1.63</v>
      </c>
      <c r="C19">
        <v>25</v>
      </c>
      <c r="D19" s="42">
        <v>1.0370646920957287E-2</v>
      </c>
      <c r="E19" s="42">
        <v>1.2398487384539556E-2</v>
      </c>
      <c r="F19" s="42">
        <v>1.0529419197239475E-2</v>
      </c>
      <c r="G19" s="42">
        <v>1.109951783424544E-2</v>
      </c>
      <c r="I19">
        <v>1.63</v>
      </c>
      <c r="J19">
        <v>25</v>
      </c>
      <c r="K19" s="42">
        <v>5.0000000000011369E-2</v>
      </c>
      <c r="L19" s="42">
        <v>6.0000000000002274E-2</v>
      </c>
      <c r="M19" s="42">
        <v>5.0000000000011369E-2</v>
      </c>
      <c r="N19" s="42">
        <v>5.333333333334167E-2</v>
      </c>
      <c r="O19">
        <f t="shared" si="0"/>
        <v>0.23094010767586837</v>
      </c>
      <c r="Q19" s="17" t="s">
        <v>49</v>
      </c>
      <c r="R19" s="17">
        <v>1.63</v>
      </c>
      <c r="S19" s="17">
        <v>25</v>
      </c>
      <c r="T19" s="43">
        <v>1.6718214494688639E-2</v>
      </c>
      <c r="U19" s="43">
        <v>1.6497906828079625E-2</v>
      </c>
      <c r="V19" s="43">
        <v>1.4820774491328402E-2</v>
      </c>
      <c r="W19" s="43">
        <v>1.6012298604698889E-2</v>
      </c>
      <c r="Y19" s="17">
        <v>1.63</v>
      </c>
      <c r="Z19" s="17">
        <v>25</v>
      </c>
      <c r="AA19" s="43">
        <v>8.0000000000040927E-2</v>
      </c>
      <c r="AB19" s="43">
        <v>6.9999999999993179E-2</v>
      </c>
      <c r="AC19" s="43">
        <v>7.6666666666672725E-2</v>
      </c>
      <c r="AD19" s="42">
        <f t="shared" si="1"/>
        <v>0.22666666666670682</v>
      </c>
    </row>
    <row r="20" spans="1:30" x14ac:dyDescent="0.25">
      <c r="A20" t="s">
        <v>48</v>
      </c>
      <c r="B20">
        <v>1.63</v>
      </c>
      <c r="C20">
        <v>30</v>
      </c>
      <c r="D20" s="42">
        <v>1.2444776305146387E-2</v>
      </c>
      <c r="E20" s="42">
        <v>1.6531316512715492E-2</v>
      </c>
      <c r="F20" s="42">
        <v>1.4741186876130475E-2</v>
      </c>
      <c r="G20" s="42">
        <v>1.4572426564664119E-2</v>
      </c>
      <c r="I20">
        <v>1.63</v>
      </c>
      <c r="J20">
        <v>30</v>
      </c>
      <c r="K20" s="42">
        <v>6.0000000000002274E-2</v>
      </c>
      <c r="L20" s="42">
        <v>7.9999999999984084E-2</v>
      </c>
      <c r="M20" s="42">
        <v>6.9999999999993179E-2</v>
      </c>
      <c r="N20" s="42">
        <v>6.9999999999993179E-2</v>
      </c>
      <c r="O20">
        <f t="shared" si="0"/>
        <v>0.26457513110644615</v>
      </c>
      <c r="Q20" s="17" t="s">
        <v>49</v>
      </c>
      <c r="R20" s="17">
        <v>1.63</v>
      </c>
      <c r="S20" s="17">
        <v>30</v>
      </c>
      <c r="T20" s="43">
        <v>2.2987544930192429E-2</v>
      </c>
      <c r="U20" s="43">
        <v>2.0622383535093672E-2</v>
      </c>
      <c r="V20" s="43">
        <v>1.9055281488847366E-2</v>
      </c>
      <c r="W20" s="43">
        <v>2.088840331804449E-2</v>
      </c>
      <c r="Y20" s="17">
        <v>1.63</v>
      </c>
      <c r="Z20" s="17">
        <v>30</v>
      </c>
      <c r="AA20" s="43">
        <v>0.10000000000002274</v>
      </c>
      <c r="AB20" s="43">
        <v>8.9999999999974989E-2</v>
      </c>
      <c r="AC20" s="43">
        <v>9.9999999999984837E-2</v>
      </c>
      <c r="AD20" s="42">
        <f t="shared" si="1"/>
        <v>0.28999999999998255</v>
      </c>
    </row>
    <row r="21" spans="1:30" x14ac:dyDescent="0.25">
      <c r="A21" t="s">
        <v>48</v>
      </c>
      <c r="B21">
        <v>1.63</v>
      </c>
      <c r="C21">
        <v>35</v>
      </c>
      <c r="D21" s="42">
        <v>1.6593035073524588E-2</v>
      </c>
      <c r="E21" s="42">
        <v>2.0664145640903176E-2</v>
      </c>
      <c r="F21" s="42">
        <v>1.8952954555033447E-2</v>
      </c>
      <c r="G21" s="42">
        <v>1.8736711756487071E-2</v>
      </c>
      <c r="I21">
        <v>1.63</v>
      </c>
      <c r="J21">
        <v>35</v>
      </c>
      <c r="K21" s="42">
        <v>7.9999999999984084E-2</v>
      </c>
      <c r="L21" s="42">
        <v>0.10000000000002274</v>
      </c>
      <c r="M21" s="42">
        <v>9.0000000000031832E-2</v>
      </c>
      <c r="N21" s="42">
        <v>9.0000000000012889E-2</v>
      </c>
      <c r="O21">
        <f t="shared" si="0"/>
        <v>0.30000000000002147</v>
      </c>
      <c r="Q21" s="17" t="s">
        <v>49</v>
      </c>
      <c r="R21" s="17">
        <v>1.63</v>
      </c>
      <c r="S21" s="17">
        <v>35</v>
      </c>
      <c r="T21" s="43">
        <v>2.925687536570809E-2</v>
      </c>
      <c r="U21" s="43">
        <v>2.4746860242107718E-2</v>
      </c>
      <c r="V21" s="43">
        <v>2.5407041985137845E-2</v>
      </c>
      <c r="W21" s="43">
        <v>2.6470259197651214E-2</v>
      </c>
      <c r="Y21" s="17">
        <v>1.63</v>
      </c>
      <c r="Z21" s="17">
        <v>35</v>
      </c>
      <c r="AA21" s="43">
        <v>0.12000000000000455</v>
      </c>
      <c r="AB21" s="43">
        <v>0.12000000000000455</v>
      </c>
      <c r="AC21" s="43">
        <v>0.12666666666666515</v>
      </c>
      <c r="AD21" s="42">
        <f t="shared" si="1"/>
        <v>0.36666666666667425</v>
      </c>
    </row>
    <row r="22" spans="1:30" x14ac:dyDescent="0.25">
      <c r="A22" t="s">
        <v>48</v>
      </c>
      <c r="B22">
        <v>1.63</v>
      </c>
      <c r="C22">
        <v>40</v>
      </c>
      <c r="D22" s="42">
        <v>1.8667164457713686E-2</v>
      </c>
      <c r="E22" s="42">
        <v>2.4796974769079112E-2</v>
      </c>
      <c r="F22" s="42">
        <v>2.1058838394478949E-2</v>
      </c>
      <c r="G22" s="42">
        <v>2.1507659207090583E-2</v>
      </c>
      <c r="I22">
        <v>1.63</v>
      </c>
      <c r="J22">
        <v>40</v>
      </c>
      <c r="K22" s="42">
        <v>8.9999999999974989E-2</v>
      </c>
      <c r="L22" s="42">
        <v>0.12000000000000455</v>
      </c>
      <c r="M22" s="42">
        <v>0.10000000000002274</v>
      </c>
      <c r="N22" s="42">
        <v>0.1033333333333341</v>
      </c>
      <c r="O22">
        <f t="shared" si="0"/>
        <v>0.321455025366433</v>
      </c>
      <c r="Q22" s="17" t="s">
        <v>49</v>
      </c>
      <c r="R22" s="17">
        <v>1.63</v>
      </c>
      <c r="S22" s="17">
        <v>40</v>
      </c>
      <c r="T22" s="43">
        <v>3.552620580121188E-2</v>
      </c>
      <c r="U22" s="43">
        <v>2.8871336949133488E-2</v>
      </c>
      <c r="V22" s="43">
        <v>3.1758802481416284E-2</v>
      </c>
      <c r="W22" s="43">
        <v>3.2052115077253883E-2</v>
      </c>
      <c r="Y22" s="17">
        <v>1.63</v>
      </c>
      <c r="Z22" s="17">
        <v>40</v>
      </c>
      <c r="AA22" s="43">
        <v>0.1400000000000432</v>
      </c>
      <c r="AB22" s="43">
        <v>0.14999999999997726</v>
      </c>
      <c r="AC22" s="43">
        <v>0.15333333333332652</v>
      </c>
      <c r="AD22" s="42">
        <f t="shared" si="1"/>
        <v>0.44333333333334701</v>
      </c>
    </row>
    <row r="23" spans="1:30" x14ac:dyDescent="0.25">
      <c r="A23" t="s">
        <v>48</v>
      </c>
      <c r="B23">
        <v>1.63</v>
      </c>
      <c r="C23">
        <v>45</v>
      </c>
      <c r="D23" s="42">
        <v>2.2815423226103672E-2</v>
      </c>
      <c r="E23" s="42">
        <v>2.8929803897255052E-2</v>
      </c>
      <c r="F23" s="42">
        <v>2.527060607336995E-2</v>
      </c>
      <c r="G23" s="42">
        <v>2.5671944398909557E-2</v>
      </c>
      <c r="I23">
        <v>1.63</v>
      </c>
      <c r="J23">
        <v>45</v>
      </c>
      <c r="K23" s="42">
        <v>0.11000000000001364</v>
      </c>
      <c r="L23" s="42">
        <v>0.13999999999998636</v>
      </c>
      <c r="M23" s="42">
        <v>0.12000000000000455</v>
      </c>
      <c r="N23" s="42">
        <v>0.12333333333333485</v>
      </c>
      <c r="O23">
        <f t="shared" si="0"/>
        <v>0.35118845842842678</v>
      </c>
      <c r="Q23" s="17" t="s">
        <v>49</v>
      </c>
      <c r="R23" s="17">
        <v>1.63</v>
      </c>
      <c r="S23" s="17">
        <v>45</v>
      </c>
      <c r="T23" s="43">
        <v>4.1795536236727542E-2</v>
      </c>
      <c r="U23" s="43">
        <v>3.2995813656147531E-2</v>
      </c>
      <c r="V23" s="43">
        <v>3.8110562977706763E-2</v>
      </c>
      <c r="W23" s="43">
        <v>3.7633970956860614E-2</v>
      </c>
      <c r="Y23" s="17">
        <v>1.63</v>
      </c>
      <c r="Z23" s="17">
        <v>45</v>
      </c>
      <c r="AA23" s="43">
        <v>0.16000000000002501</v>
      </c>
      <c r="AB23" s="43">
        <v>0.18000000000000682</v>
      </c>
      <c r="AC23" s="43">
        <v>0.18000000000000682</v>
      </c>
      <c r="AD23" s="42">
        <f t="shared" si="1"/>
        <v>0.52000000000003865</v>
      </c>
    </row>
    <row r="24" spans="1:30" x14ac:dyDescent="0.25">
      <c r="A24" t="s">
        <v>48</v>
      </c>
      <c r="B24">
        <v>1.63</v>
      </c>
      <c r="C24">
        <v>50</v>
      </c>
      <c r="D24" s="42">
        <v>2.6963681994481872E-2</v>
      </c>
      <c r="E24" s="42">
        <v>3.5129047589530699E-2</v>
      </c>
      <c r="F24" s="42">
        <v>2.9482373752260951E-2</v>
      </c>
      <c r="G24" s="42">
        <v>3.0525034445424509E-2</v>
      </c>
      <c r="I24">
        <v>1.63</v>
      </c>
      <c r="J24">
        <v>50</v>
      </c>
      <c r="K24" s="42">
        <v>0.12999999999999545</v>
      </c>
      <c r="L24" s="42">
        <v>0.17000000000001592</v>
      </c>
      <c r="M24" s="42">
        <v>0.13999999999998636</v>
      </c>
      <c r="N24" s="42">
        <v>0.14666666666666592</v>
      </c>
      <c r="O24">
        <f t="shared" si="0"/>
        <v>0.38297084310253426</v>
      </c>
      <c r="Q24" s="17" t="s">
        <v>49</v>
      </c>
      <c r="R24" s="17">
        <v>1.63</v>
      </c>
      <c r="S24" s="17">
        <v>50</v>
      </c>
      <c r="T24" s="43">
        <v>5.0154643484077804E-2</v>
      </c>
      <c r="U24" s="43">
        <v>3.9182528716668608E-2</v>
      </c>
      <c r="V24" s="43">
        <v>4.6579576972756727E-2</v>
      </c>
      <c r="W24" s="43">
        <v>4.530558305783438E-2</v>
      </c>
      <c r="Y24" s="17">
        <v>1.63</v>
      </c>
      <c r="Z24" s="17">
        <v>50</v>
      </c>
      <c r="AA24" s="43">
        <v>0.18999999999999773</v>
      </c>
      <c r="AB24" s="43">
        <v>0.22000000000002728</v>
      </c>
      <c r="AC24" s="43">
        <v>0.21666666666667803</v>
      </c>
      <c r="AD24" s="42">
        <f t="shared" si="1"/>
        <v>0.62666666666670301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1. hız</vt:lpstr>
      <vt:lpstr>2. hız</vt:lpstr>
      <vt:lpstr>S (hız+)</vt:lpstr>
      <vt:lpstr>A (hız+)</vt:lpstr>
      <vt:lpstr>B (hız+)</vt:lpstr>
      <vt:lpstr>C (hız+)</vt:lpstr>
      <vt:lpstr>D (hız+)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SERHAT</dc:creator>
  <cp:lastModifiedBy>A. YAZGI</cp:lastModifiedBy>
  <cp:lastPrinted>2019-12-07T19:55:00Z</cp:lastPrinted>
  <dcterms:created xsi:type="dcterms:W3CDTF">2019-12-07T19:53:32Z</dcterms:created>
  <dcterms:modified xsi:type="dcterms:W3CDTF">2024-09-04T08:52:15Z</dcterms:modified>
</cp:coreProperties>
</file>