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bejjit\Desktop\"/>
    </mc:Choice>
  </mc:AlternateContent>
  <xr:revisionPtr revIDLastSave="0" documentId="8_{5AD54112-7CDC-430F-B92E-4049044C5118}" xr6:coauthVersionLast="47" xr6:coauthVersionMax="47" xr10:uidLastSave="{00000000-0000-0000-0000-000000000000}"/>
  <bookViews>
    <workbookView xWindow="-108" yWindow="-108" windowWidth="23256" windowHeight="12456" tabRatio="1000" firstSheet="1" activeTab="1" xr2:uid="{00000000-000D-0000-FFFF-FFFF00000000}"/>
  </bookViews>
  <sheets>
    <sheet name="ReportReference" sheetId="49" state="hidden" r:id="rId1"/>
    <sheet name="Note" sheetId="51" r:id="rId2"/>
    <sheet name="PR_Overview" sheetId="48" r:id="rId3"/>
    <sheet name="PR_Reference" sheetId="50" r:id="rId4"/>
    <sheet name="PR1_Tritton_AU_ Aeris" sheetId="1" r:id="rId5"/>
    <sheet name="PR2_Jaguar_AU_ Aeris" sheetId="2" r:id="rId6"/>
    <sheet name="PR3_North Queensland_AU_ Aeris" sheetId="3" r:id="rId7"/>
    <sheet name="PR4_LosPelambres_CL_Antofagasta" sheetId="7" r:id="rId8"/>
    <sheet name="PR5_Centinela_CL_Antofagasta" sheetId="8" r:id="rId9"/>
    <sheet name="PR6_Antucoya_CL_Antofagasta" sheetId="6" r:id="rId10"/>
    <sheet name="PR7_Zaldivar_CL_Antofagasta" sheetId="5" r:id="rId11"/>
    <sheet name="PP8_Riotinto_ES_Atalaya Mining" sheetId="10" r:id="rId12"/>
    <sheet name="PR9_PintoValley_US_Capstone" sheetId="11" r:id="rId13"/>
    <sheet name="PR10_Cozamin_CL_Capstone" sheetId="14" r:id="rId14"/>
    <sheet name="PR11_MantosBlancos_CL_Capstone " sheetId="12" r:id="rId15"/>
    <sheet name="PR12_Mantoverde_MX_Capstone" sheetId="13" r:id="rId16"/>
    <sheet name="PR13_Kounrad_KZ_CentralAsiaMeta" sheetId="15" r:id="rId17"/>
    <sheet name="PR14_Sasa_MK_CentralAsiaMetals" sheetId="44" r:id="rId18"/>
    <sheet name="PR15_Jiama_CN_ChinaGoldIR" sheetId="16" r:id="rId19"/>
    <sheet name="PR16_Caraiba_BR_Erocopper" sheetId="18" r:id="rId20"/>
    <sheet name="PR17_Tucuma_BR_Erocopper " sheetId="19" r:id="rId21"/>
    <sheet name="PR18_Bagdad_US_Freeport" sheetId="20" r:id="rId22"/>
    <sheet name="PR19_Chino_US_Freeport " sheetId="21" r:id="rId23"/>
    <sheet name="PR20_Morenci_US_Freeport" sheetId="22" r:id="rId24"/>
    <sheet name="PR21_Safford_US_Freeport " sheetId="23" r:id="rId25"/>
    <sheet name="PR22_ Sierrita_US_Freeport" sheetId="24" r:id="rId26"/>
    <sheet name="PR23_Tyrone_US_Freeport " sheetId="25" r:id="rId27"/>
    <sheet name="PR24_CerroVerde_US_Freeport " sheetId="26" r:id="rId28"/>
    <sheet name="PR25_El Abra_US_Freeport " sheetId="27" r:id="rId29"/>
    <sheet name="PR26_Aktogay_KZ_KAZMinerals" sheetId="29" r:id="rId30"/>
    <sheet name="PR27_Bozshakol_KZ_KazMinerals " sheetId="31" r:id="rId31"/>
    <sheet name="PR28_Bozymshak_KG_KAZMinerals " sheetId="30" r:id="rId32"/>
    <sheet name="PR29_Eastregion_KZ_KazMinerals" sheetId="32" r:id="rId33"/>
    <sheet name="PR30_Kinsevere_DRC_MMG" sheetId="33" r:id="rId34"/>
    <sheet name="PR31_LasBambas_PE_MMG" sheetId="34" r:id="rId35"/>
    <sheet name="PR32_Rosebery_AU_MMG" sheetId="35" r:id="rId36"/>
    <sheet name="PR33_DugaldRiver_AU_MMG" sheetId="47" r:id="rId37"/>
    <sheet name="PR34_MinaJusta_PE_Minsur" sheetId="36" r:id="rId38"/>
    <sheet name="PR35_GoldenGrove_AU_29Metals" sheetId="37" r:id="rId39"/>
    <sheet name="PR36_Tujuh Bukit_ID_PTMerdeka " sheetId="46" r:id="rId40"/>
    <sheet name="PR37_Wetar_ID_PTMerdeka" sheetId="38" r:id="rId41"/>
    <sheet name="PR38_BatuHijau_ID_PTAmman" sheetId="39" r:id="rId42"/>
    <sheet name="PR39_SierraGorda_CL_Sierragorda" sheetId="40" r:id="rId43"/>
    <sheet name="PR40_Gibraltar_CA_Tasekomines" sheetId="41" r:id="rId44"/>
  </sheets>
  <definedNames>
    <definedName name="_xlnm._FilterDatabase" localSheetId="2" hidden="1">PR_Overview!$A$1:$J$41</definedName>
    <definedName name="_xlnm._FilterDatabase" localSheetId="3" hidden="1">PR_Reference!$A$2:$C$2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9" l="1"/>
  <c r="G2" i="39"/>
  <c r="G3" i="8"/>
  <c r="G6" i="8"/>
  <c r="G5" i="8"/>
  <c r="G4" i="8"/>
  <c r="H2" i="41"/>
  <c r="G21" i="41"/>
  <c r="G2" i="41"/>
  <c r="F21" i="41"/>
  <c r="G4" i="40"/>
  <c r="G2" i="40"/>
  <c r="G4" i="38"/>
  <c r="G2" i="38"/>
  <c r="G8" i="38"/>
  <c r="G2" i="46"/>
  <c r="G7" i="37"/>
  <c r="G2" i="37"/>
  <c r="G3" i="37"/>
  <c r="G4" i="37"/>
  <c r="G5" i="37"/>
  <c r="G6" i="37"/>
  <c r="G8" i="37"/>
  <c r="G9" i="37"/>
  <c r="G10" i="37"/>
  <c r="G11" i="37"/>
  <c r="G12" i="37"/>
  <c r="G13" i="37"/>
  <c r="G14" i="37"/>
  <c r="G15" i="37"/>
  <c r="G16" i="37"/>
  <c r="G17" i="37"/>
  <c r="G18" i="37"/>
  <c r="G19" i="37"/>
  <c r="G20" i="37"/>
  <c r="G21" i="37"/>
  <c r="G22" i="37"/>
  <c r="G23" i="37"/>
  <c r="G24" i="37"/>
  <c r="G5" i="35"/>
  <c r="G3" i="35"/>
  <c r="G4" i="35"/>
  <c r="G2" i="35"/>
  <c r="G2" i="15"/>
  <c r="G2" i="14"/>
  <c r="G3" i="14"/>
  <c r="H3" i="41" l="1"/>
  <c r="G3" i="31"/>
  <c r="G4" i="31"/>
  <c r="G5" i="31"/>
  <c r="G6" i="31"/>
  <c r="G7" i="31"/>
  <c r="G14" i="47"/>
  <c r="G3" i="47"/>
  <c r="G4" i="47"/>
  <c r="G5" i="47"/>
  <c r="G6" i="47"/>
  <c r="G7" i="47"/>
  <c r="G8" i="47"/>
  <c r="G9" i="47"/>
  <c r="G10" i="47"/>
  <c r="G11" i="47"/>
  <c r="G12" i="47"/>
  <c r="G13" i="47"/>
  <c r="G2" i="47"/>
  <c r="G3" i="44"/>
  <c r="G4" i="44"/>
  <c r="G5" i="44"/>
  <c r="G6" i="44"/>
  <c r="G7" i="44"/>
  <c r="G8" i="44"/>
  <c r="G9" i="44"/>
  <c r="G10" i="44"/>
  <c r="G11" i="44"/>
  <c r="G12" i="44"/>
  <c r="G13" i="44"/>
  <c r="G14" i="44"/>
  <c r="G15" i="44"/>
  <c r="G16" i="44"/>
  <c r="G2" i="44"/>
  <c r="G3" i="46"/>
  <c r="G4" i="46"/>
  <c r="G5" i="46"/>
  <c r="G6" i="46"/>
  <c r="G7" i="46"/>
  <c r="G8" i="46"/>
  <c r="G9" i="46"/>
  <c r="G10" i="46"/>
  <c r="H9" i="41" l="1"/>
  <c r="H8" i="41"/>
  <c r="H14" i="41"/>
  <c r="H13" i="41"/>
  <c r="H12" i="41"/>
  <c r="H11" i="41"/>
  <c r="H10" i="41"/>
  <c r="H21" i="41"/>
  <c r="H20" i="41"/>
  <c r="H18" i="41"/>
  <c r="H17" i="41"/>
  <c r="H16" i="41"/>
  <c r="H15" i="41"/>
  <c r="H7" i="41"/>
  <c r="H6" i="41"/>
  <c r="H5" i="41"/>
  <c r="H4" i="41"/>
  <c r="G3" i="41"/>
  <c r="G4" i="41"/>
  <c r="G5" i="41"/>
  <c r="G6" i="41"/>
  <c r="G7" i="41"/>
  <c r="G8" i="41"/>
  <c r="G9" i="41"/>
  <c r="G10" i="41"/>
  <c r="G11" i="41"/>
  <c r="G12" i="41"/>
  <c r="G13" i="41"/>
  <c r="G14" i="41"/>
  <c r="G15" i="41"/>
  <c r="G16" i="41"/>
  <c r="G17" i="41"/>
  <c r="G18" i="41"/>
  <c r="G19" i="41"/>
  <c r="G20" i="41"/>
  <c r="G3" i="40"/>
  <c r="G5" i="40"/>
  <c r="G6" i="40"/>
  <c r="G4" i="39"/>
  <c r="G5" i="39"/>
  <c r="G6" i="39"/>
  <c r="G7" i="39"/>
  <c r="G10" i="39"/>
  <c r="G11" i="39"/>
  <c r="G12" i="39"/>
  <c r="G13" i="39"/>
  <c r="G14" i="39"/>
  <c r="G15" i="39"/>
  <c r="G16" i="39"/>
  <c r="G17" i="39"/>
  <c r="G3" i="38"/>
  <c r="G5" i="38"/>
  <c r="G6" i="38"/>
  <c r="G7" i="38"/>
  <c r="G9" i="38"/>
  <c r="G3" i="34"/>
  <c r="G4" i="34"/>
  <c r="G5" i="34"/>
  <c r="G6" i="34"/>
  <c r="G7" i="34"/>
  <c r="G8" i="34"/>
  <c r="G9" i="34"/>
  <c r="G10" i="34"/>
  <c r="G11" i="34"/>
  <c r="G12" i="34"/>
  <c r="G13" i="34"/>
  <c r="G14" i="34"/>
  <c r="G15" i="34"/>
  <c r="G16" i="34"/>
  <c r="G2" i="34"/>
  <c r="G3" i="36"/>
  <c r="G4" i="36"/>
  <c r="G5" i="36"/>
  <c r="G6" i="36"/>
  <c r="G7" i="36"/>
  <c r="G8" i="36"/>
  <c r="G9" i="36"/>
  <c r="G10" i="36"/>
  <c r="G11" i="36"/>
  <c r="G12" i="36"/>
  <c r="G13" i="36"/>
  <c r="G14" i="36"/>
  <c r="G15" i="36"/>
  <c r="G16" i="36"/>
  <c r="G17" i="36"/>
  <c r="G2" i="36"/>
  <c r="G7" i="35"/>
  <c r="G8" i="35"/>
  <c r="G9" i="35"/>
  <c r="G10" i="35"/>
  <c r="G11" i="35"/>
  <c r="G12" i="35"/>
  <c r="G13" i="35"/>
  <c r="G14" i="35"/>
  <c r="G15" i="35"/>
  <c r="G16" i="35"/>
  <c r="G6" i="35"/>
  <c r="G3" i="33"/>
  <c r="G4" i="33"/>
  <c r="G5" i="33"/>
  <c r="G6" i="33"/>
  <c r="G7" i="33"/>
  <c r="G8" i="33"/>
  <c r="G9" i="33"/>
  <c r="G10" i="33"/>
  <c r="G11" i="33"/>
  <c r="G12" i="33"/>
  <c r="G13" i="33"/>
  <c r="G14" i="33"/>
  <c r="G15" i="33"/>
  <c r="G2" i="33"/>
  <c r="G10" i="32"/>
  <c r="G3" i="32"/>
  <c r="G4" i="32"/>
  <c r="G5" i="32"/>
  <c r="G6" i="32"/>
  <c r="G7" i="32"/>
  <c r="G8" i="32"/>
  <c r="G9" i="32"/>
  <c r="G2" i="32"/>
  <c r="G2" i="31"/>
  <c r="G3" i="30"/>
  <c r="G4" i="30"/>
  <c r="G5" i="30"/>
  <c r="G6" i="30"/>
  <c r="G7" i="30"/>
  <c r="G2" i="30"/>
  <c r="G3" i="29"/>
  <c r="G4" i="29"/>
  <c r="G5" i="29"/>
  <c r="G6" i="29"/>
  <c r="G2" i="29"/>
  <c r="G3" i="18"/>
  <c r="G4" i="18"/>
  <c r="G5" i="18"/>
  <c r="G6" i="18"/>
  <c r="G7" i="18"/>
  <c r="G8" i="18"/>
  <c r="G9" i="18"/>
  <c r="G10" i="18"/>
  <c r="G11" i="18"/>
  <c r="G12" i="18"/>
  <c r="G13" i="18"/>
  <c r="G14" i="18"/>
  <c r="G15" i="18"/>
  <c r="G16" i="18"/>
  <c r="G17" i="18"/>
  <c r="G18" i="18"/>
  <c r="G19" i="18"/>
  <c r="G20" i="18"/>
  <c r="G21" i="18"/>
  <c r="G2" i="18"/>
  <c r="G3" i="15"/>
  <c r="G4" i="15"/>
  <c r="G5" i="15"/>
  <c r="G6" i="15"/>
  <c r="G7" i="15"/>
  <c r="G8" i="15"/>
  <c r="G9" i="15"/>
  <c r="G10" i="15"/>
  <c r="G11" i="15"/>
  <c r="G12" i="15"/>
  <c r="G13" i="15"/>
  <c r="G5" i="14"/>
  <c r="G6" i="14"/>
  <c r="G7" i="14"/>
  <c r="G8" i="14"/>
  <c r="G9" i="14"/>
  <c r="G10" i="14"/>
  <c r="G11" i="14"/>
  <c r="G12" i="14"/>
  <c r="G4" i="14"/>
  <c r="G3" i="13"/>
  <c r="G4" i="13"/>
  <c r="G5" i="13"/>
  <c r="G6" i="13"/>
  <c r="G7" i="13"/>
  <c r="G8" i="13"/>
  <c r="G9" i="13"/>
  <c r="G10" i="13"/>
  <c r="G11" i="13"/>
  <c r="G12" i="13"/>
  <c r="G13" i="13"/>
  <c r="G14" i="13"/>
  <c r="G15" i="13"/>
  <c r="G16" i="13"/>
  <c r="G2" i="13"/>
  <c r="G3" i="12"/>
  <c r="G4" i="12"/>
  <c r="G5" i="12"/>
  <c r="G6" i="12"/>
  <c r="G7" i="12"/>
  <c r="G8" i="12"/>
  <c r="G9" i="12"/>
  <c r="G10" i="12"/>
  <c r="G11" i="12"/>
  <c r="G12" i="12"/>
  <c r="G13" i="12"/>
  <c r="G14" i="12"/>
  <c r="G15" i="12"/>
  <c r="G16" i="12"/>
  <c r="G17" i="12"/>
  <c r="G2" i="12"/>
  <c r="G3" i="11"/>
  <c r="G4" i="11"/>
  <c r="G5" i="11"/>
  <c r="G6" i="11"/>
  <c r="G7" i="11"/>
  <c r="G8" i="11"/>
  <c r="G9" i="11"/>
  <c r="G10" i="11"/>
  <c r="G11" i="11"/>
  <c r="G12" i="11"/>
  <c r="G13" i="11"/>
  <c r="G14" i="11"/>
  <c r="G15" i="11"/>
  <c r="G16" i="11"/>
  <c r="G17" i="11"/>
  <c r="G18" i="11"/>
  <c r="G19" i="11"/>
  <c r="G20" i="11"/>
  <c r="G21" i="11"/>
  <c r="G22" i="11"/>
  <c r="G2" i="11"/>
  <c r="G4" i="10"/>
  <c r="G5" i="10"/>
  <c r="G6" i="10"/>
  <c r="G7" i="10"/>
  <c r="G8" i="10"/>
  <c r="G9" i="10"/>
  <c r="G10" i="10"/>
  <c r="G11" i="10"/>
  <c r="G12" i="10"/>
  <c r="G13" i="10"/>
  <c r="G3" i="10"/>
  <c r="G2" i="10"/>
  <c r="G2" i="8"/>
  <c r="G3" i="7"/>
  <c r="G2" i="7"/>
  <c r="G3" i="6"/>
  <c r="G2" i="6"/>
  <c r="G3" i="5"/>
  <c r="G2" i="5"/>
  <c r="G3" i="3"/>
  <c r="G4" i="3"/>
  <c r="G2" i="3"/>
  <c r="G6" i="2"/>
  <c r="G7" i="2"/>
  <c r="G8" i="2"/>
  <c r="G3" i="2"/>
  <c r="G4" i="2"/>
  <c r="G5" i="2"/>
  <c r="G2" i="2"/>
  <c r="G3" i="1"/>
  <c r="G4" i="1"/>
  <c r="G5" i="1"/>
  <c r="G6" i="1"/>
  <c r="G2" i="1"/>
  <c r="F8" i="29" l="1"/>
  <c r="G8" i="29" s="1"/>
  <c r="F9" i="31" l="1"/>
  <c r="G9" i="31" s="1"/>
  <c r="F11" i="16" l="1"/>
</calcChain>
</file>

<file path=xl/sharedStrings.xml><?xml version="1.0" encoding="utf-8"?>
<sst xmlns="http://schemas.openxmlformats.org/spreadsheetml/2006/main" count="3171" uniqueCount="581">
  <si>
    <t>Operator</t>
  </si>
  <si>
    <t>Reference report</t>
  </si>
  <si>
    <t>29Metals Limited</t>
  </si>
  <si>
    <t>29Metals Limited. 2023. 2023 Sustainability &amp; ESG Report. 29Metals Limited. https://assets-global.website-files.com/6621fd607c97947f335cafc6/6621fd607c97947f335cafc6_2023%20Sustainability%20%26%20ESG%20Report.pdf</t>
  </si>
  <si>
    <t xml:space="preserve">29Metals Limited. 2024. 2023 Appendix 4E and Annual Financial Report. 29Metals Limited. https://assets-global.website-files.com/640b21824379a3d73f0eecde/65d7bb67a54f92eb72212777_2023%20Appendix%204E%20and%20Annual%20Financial%20Report.pdf. </t>
  </si>
  <si>
    <t>Aeris Resources Limited</t>
  </si>
  <si>
    <t>Aeris Resources Limited. 2024a. Annual Report 2024. Aeris Resources Limited. https://aerisresources.com.au/wp-content/uploads/2024/10/Aeris_AR_2024_WEB.pdf</t>
  </si>
  <si>
    <t>Aeris Resources Limited. 2024b. Sustainability Report 2024. Aeris Resources Limited. https://aerisresources.com.au/wp-content/uploads/2024/10/Aeris-Sustainability-2024-v1.pdf</t>
  </si>
  <si>
    <t>Antofagasta plc</t>
  </si>
  <si>
    <t>Antofagasta plc. 2020. Sustainability Report 2020. Antofagasta plc. https://www.antofagasta.co.uk/media/4177/antofagasta_sustainability-report_2020.pdf</t>
  </si>
  <si>
    <t>Antofagasta plc. 2020. Annual Report and Financial Statements 2020. Antofagasta plc. https://prod.antofagasta.co.uk/media/4098/antofagasta_2020_annual_report.pdf</t>
  </si>
  <si>
    <t>Atalaya Mining plc</t>
  </si>
  <si>
    <t>Atalaya Mining plc. 2023. Sustainability Report 2023. Atalaya Mining plc. https://wp-atalaya-mining-2022.s3.eu-west-2.amazonaws.com/media/2024/05/ATM_Sustainability_Report_2023_digital_red3.pdf</t>
  </si>
  <si>
    <t>Capstone Copper Corp.</t>
  </si>
  <si>
    <t>Capstone Copper Corp. 2022. Growing Responsibly: Sustainability Report 2022. Capstone Copper Corp. https://capstonecopper.com/wp-content/uploads/2023/04/CapstoneCopper_SustainabilityReport2022_GrowingResponsibly.pdf</t>
  </si>
  <si>
    <t>Centerra Gold Inc.</t>
  </si>
  <si>
    <t>Centerra Gold Inc. 2023. 2023 ESG Report. Centerra Gold Inc. https://s23.q4cdn.com/282178423/files/doc_downloads/esg/2024/Centerra-Gold-2023-ESG-Report.pdf</t>
  </si>
  <si>
    <t>Central Asia Metals plc</t>
  </si>
  <si>
    <t>Central Asia Metals plc. 2023. Sustainability Report 2023. Central Asia Metals plc. https://wp-caml-2023.s3.eu-west-2.amazonaws.com/media/2023/12/Central-Asia-Metals-Plc-Sustainability-Report-2023-1.pdf</t>
  </si>
  <si>
    <t>China Gold International Resources Corp. Ltd.</t>
  </si>
  <si>
    <t>China Gold International Resources Corp. Ltd. 2023. ESG Report 2023. China Gold International Resources Corp. Ltd. http://www.chinagoldintl.com/_resources/esg/2023-ESG-report-eng.pdf</t>
  </si>
  <si>
    <t>Codelco</t>
  </si>
  <si>
    <t>Corporación Nacional del Cobre de Chile (Codelco). 2023. Sustainability Report 2023. Codelco. https://www.codelco.com/prontus_codelco/site/artic/20240712/asocfile/20240712111813/rs_english_12_julio.pdf</t>
  </si>
  <si>
    <t>Ero Copper Corp.</t>
  </si>
  <si>
    <t>Ero Copper Corp. 2023. 2023 Sustainability Report: Born in Brazil, Built for Tomorrow. Ero Copper Corp. https://erocopper.com/site/assets/files/6519/erocopper_2023_sustainability_report.pdf</t>
  </si>
  <si>
    <t>Freeport-McMoRan Inc.</t>
  </si>
  <si>
    <t>Freeport-McMoRan Inc. 2023. 2023 Annual Report on Sustainability: The Value of Copper. Freeport-McMoRan Inc. https://www.fcx.com/sites/fcx/files/documents/sustainability/2023-annual-report-on-sustainability.pdf</t>
  </si>
  <si>
    <t>KAZ Minerals</t>
  </si>
  <si>
    <t>KAZ Minerals. 2024. Sustainability Report 2024. KAZ Minerals International DMCC. https://www.kazminerals.com/media/23238/sustainibility_report_2024_web.pdf</t>
  </si>
  <si>
    <t>Minsur S.A.</t>
  </si>
  <si>
    <t>Minsur S.A. 2023. Sustainability Report 2023. Minsur S.A. https://www.minsur.com/wp-content/uploads/pdf/ReporteSostenibilidad/ENG/SustainabilityReportMinsur2023.pdf</t>
  </si>
  <si>
    <t>MMG Las Bambas S.A.</t>
  </si>
  <si>
    <t>MMG Las Bambas S.A. 2020. Las Bambas Sustainability Report 2020. MMG Limited / Las Bambas S.A. https://www.mmg.com/wp-content/uploads/2021/05/Las-Bambas-Sustainability-Report-2020.pdf</t>
  </si>
  <si>
    <t>MMG Limited</t>
  </si>
  <si>
    <t>MMG Limited. 2023a. Annual Report 2023. MMG Limited. https://www.mmg.com/wp-content/uploads/2024/04/MMG-2023-Annual-Report.pdf</t>
  </si>
  <si>
    <t>MMG Limited. 2023b. Sustainability Report 2023. MMG Limited. https://www.mmg.com/wp-content/uploads/2024/07/MMG_2023_SustainabilityReport.pdf</t>
  </si>
  <si>
    <t>PT Amman Mineral Internasional Tbk</t>
  </si>
  <si>
    <t>PT Amman Mineral Internasional Tbk. 2023. Sustainability Report 2023. PT Amman Mineral Internasional Tbk. https://www.amman.co.id/wp-content/uploads/2024/04/AMMN-SR-2023_ENG.pdf</t>
  </si>
  <si>
    <t>PT Merdeka Copper Gold Tbk</t>
  </si>
  <si>
    <t>PT Merdeka Copper Gold Tbk. 2021. Laporan Keberlanjutan 2021 / Sustainability Report 2021. PT Merdeka Copper Gold Tbk. https://merdekacoppergold.com/wp-content/uploads/2022/06/MDKA_2021_Laporan-Keberlanjutan.pdf</t>
  </si>
  <si>
    <t>Sierra Gorda SCM</t>
  </si>
  <si>
    <t>Sierra Gorda SCM. 2018. Sustainability Report 2018. Sierra Gorda SCM. https://www.sgscm.cl/uploads/Reporte/VB_Inside_Sustainability_Report_SG_2018_19%20julio.pdf</t>
  </si>
  <si>
    <t>Taseko Mines Limited</t>
  </si>
  <si>
    <t>Taseko Mines Limited. 2023. 2023 ESG Report. Taseko Mines Limited. https://www.tasekomines.com/site/assets/files/2255/esg_report_2023.pdf</t>
  </si>
  <si>
    <t>PR</t>
  </si>
  <si>
    <t xml:space="preserve">Reference year </t>
  </si>
  <si>
    <t>Operator name</t>
  </si>
  <si>
    <t>Site/Mine name</t>
  </si>
  <si>
    <t>Country</t>
  </si>
  <si>
    <t>Process Description</t>
  </si>
  <si>
    <t>Primary commodity</t>
  </si>
  <si>
    <t>Co/by Products</t>
  </si>
  <si>
    <t xml:space="preserve">Deposit </t>
  </si>
  <si>
    <t>helper column E</t>
  </si>
  <si>
    <t>PR1</t>
  </si>
  <si>
    <t>Tritton</t>
  </si>
  <si>
    <t>Australia</t>
  </si>
  <si>
    <t>Active underground copper operation. Ore is processed via crushing, grinding and milling; the operation produces copper concentrate for export.</t>
  </si>
  <si>
    <t>Copper concentrate</t>
  </si>
  <si>
    <t xml:space="preserve">Gold, Silver </t>
  </si>
  <si>
    <t>Volcanogenic Massive Sulfide (VMS)</t>
  </si>
  <si>
    <t>Flotation (concentrator)</t>
  </si>
  <si>
    <t>PR2</t>
  </si>
  <si>
    <t>Jaguar</t>
  </si>
  <si>
    <t>Underground zinc-copper-silver operation at the Bentley deposit. Uses open stoping and a 600 ktpa processing plant producing copper and zinc concentrates with precious-metal by-products.</t>
  </si>
  <si>
    <t>Zinc</t>
  </si>
  <si>
    <t>Copper concentrate, Silver</t>
  </si>
  <si>
    <t>PR3</t>
  </si>
  <si>
    <t>North Queensland</t>
  </si>
  <si>
    <t xml:space="preserve">Originally open-cut, later transitioned to underground. ROM ore is crushed on site and transported for toll treatment; produces copper-gold concentrate. </t>
  </si>
  <si>
    <t>Copper</t>
  </si>
  <si>
    <t>Gold</t>
  </si>
  <si>
    <t>Iron Oxide Copper Gold (IOCG)</t>
  </si>
  <si>
    <t>PR4</t>
  </si>
  <si>
    <t>Los Pelambres</t>
  </si>
  <si>
    <t>Chile</t>
  </si>
  <si>
    <t>Open-pit copper operation using milling and flotation.</t>
  </si>
  <si>
    <t>Molybdenum,Gold,Silver</t>
  </si>
  <si>
    <t>Porphyry Deposit</t>
  </si>
  <si>
    <t>PR5</t>
  </si>
  <si>
    <t xml:space="preserve">Centinela </t>
  </si>
  <si>
    <t>Mixed sulphide and oxide operation. Milling and flotation produce copper concentrate; SX-EW produces copper cathodes from oxide ores.</t>
  </si>
  <si>
    <t>Copper concentrate and copper cathode</t>
  </si>
  <si>
    <t>Molybdenum,Gold</t>
  </si>
  <si>
    <t>Mixed</t>
  </si>
  <si>
    <t>PR6</t>
  </si>
  <si>
    <t>Antucoya</t>
  </si>
  <si>
    <t>Open-pit oxide operation using heap leaching and SX-EW to produce copper cathodes.</t>
  </si>
  <si>
    <t>Copper cathode</t>
  </si>
  <si>
    <t>-</t>
  </si>
  <si>
    <t>hydrometallurgy</t>
  </si>
  <si>
    <t>PR7</t>
  </si>
  <si>
    <t xml:space="preserve"> Zaldívar</t>
  </si>
  <si>
    <t>Open-pit heap-leach copper operation producing copper cathodes via SX-EW.</t>
  </si>
  <si>
    <t>PR8</t>
  </si>
  <si>
    <t>Atalaya Mining Copper</t>
  </si>
  <si>
    <t>Riotinto plant</t>
  </si>
  <si>
    <t>Spain</t>
  </si>
  <si>
    <t>Open-pit copper operation in the Iberian Pyrite Belt. Processing produces copper in concentrate.</t>
  </si>
  <si>
    <t>PR9</t>
  </si>
  <si>
    <t>Capstone copper</t>
  </si>
  <si>
    <t>Pinto Valley</t>
  </si>
  <si>
    <t>USA</t>
  </si>
  <si>
    <t>Open-pit copper operation with a mill and electrowinning facility. The mill produces copper and molybdenum concentrates; the site also produces copper cathodes.</t>
  </si>
  <si>
    <t>Molybdenum</t>
  </si>
  <si>
    <t>PR10</t>
  </si>
  <si>
    <t>Cozamin</t>
  </si>
  <si>
    <t>Underground copper-silver mine with a surface milling facility.</t>
  </si>
  <si>
    <t xml:space="preserve">Zinc, Silver </t>
  </si>
  <si>
    <t>PR11</t>
  </si>
  <si>
    <t>Mantos Blancos</t>
  </si>
  <si>
    <t>Open-pit operation processing both sulphide and oxide ores. sulphide concentrator (flotation) + oxide leach/SX-EW; Produces copper concentrate and copper cathodes.</t>
  </si>
  <si>
    <t xml:space="preserve">Silver </t>
  </si>
  <si>
    <t>PR12</t>
  </si>
  <si>
    <t>Mantoverde</t>
  </si>
  <si>
    <t>Mexico</t>
  </si>
  <si>
    <t>Operation combining sulphide concentration with ROM leaching and conventional SX-EW. Produces copper concentrate and LME Grade A copper cathodes.</t>
  </si>
  <si>
    <t>PR13</t>
  </si>
  <si>
    <t xml:space="preserve">Kounrad (Kounrad Dump) </t>
  </si>
  <si>
    <t>Kazakhstan</t>
  </si>
  <si>
    <t>SX-EW plant recovering copper from historic waste dumps. Produces copper cathodes.</t>
  </si>
  <si>
    <t>PR14</t>
  </si>
  <si>
    <t>Sasa</t>
  </si>
  <si>
    <t>North Macedonia</t>
  </si>
  <si>
    <t>Underground; processing plant uses lead &amp; zinc flotation producing separate Pb and Zn concentrates (Ag associated)</t>
  </si>
  <si>
    <t>Lead</t>
  </si>
  <si>
    <t>PR15</t>
  </si>
  <si>
    <t>Jiama</t>
  </si>
  <si>
    <t>China</t>
  </si>
  <si>
    <t>Large copper-gold polymetallic operation in the Gangdise Belt. processing includes bulk/ selective flotation circuits producing concentrates (Cu-polymetallic)</t>
  </si>
  <si>
    <t>Gold, Silver, Lead, Zinc, Molybdenum</t>
  </si>
  <si>
    <t>PR16</t>
  </si>
  <si>
    <t>Caraíba</t>
  </si>
  <si>
    <t>Brazil</t>
  </si>
  <si>
    <t>Integrated copper mining and processing complex including underground mines and an open pit. Ore is processed by crushing and flotation to produce high-grade copper concentrate.</t>
  </si>
  <si>
    <t>Layered Mafic-Ultramafic Intrusion</t>
  </si>
  <si>
    <t>PR17</t>
  </si>
  <si>
    <t>Tucuma</t>
  </si>
  <si>
    <t>Open-pit copper operation. Ore is processed at a sulphide processing facility (crushing + milling + flotation)</t>
  </si>
  <si>
    <t>PR18</t>
  </si>
  <si>
    <t>Bagdad</t>
  </si>
  <si>
    <t>Open-pit copper-molybdenum complex with concentrator, concentrate leach processing (CLP) and long-running SX-EW facilities.</t>
  </si>
  <si>
    <t xml:space="preserve">Molybdenum </t>
  </si>
  <si>
    <t>PR19</t>
  </si>
  <si>
    <t>Chino(Cobre)</t>
  </si>
  <si>
    <t>Open-pit operation with both concentrator (flotation) and leach/SX-EW circuits.</t>
  </si>
  <si>
    <t>PR20</t>
  </si>
  <si>
    <t>Morenci</t>
  </si>
  <si>
    <t>Large open-pit operation with two concentrators, leach systems, SX plants and EW tank houses. Produces copper concentrate and copper cathodes.</t>
  </si>
  <si>
    <t>PR21</t>
  </si>
  <si>
    <t>Safford (Lone Star)</t>
  </si>
  <si>
    <t>Open-pit mining complex using leaching and SX-EW.</t>
  </si>
  <si>
    <t>PR22</t>
  </si>
  <si>
    <t>Sierrita</t>
  </si>
  <si>
    <t>Open-pit operation producing copper and molybdenum concentrates, with additional SX-EW copper cathode from ROM oxide leaching.</t>
  </si>
  <si>
    <t>Molybdenum, Silver</t>
  </si>
  <si>
    <t>PR23</t>
  </si>
  <si>
    <t>Tyrone</t>
  </si>
  <si>
    <t xml:space="preserve">Copper cathode </t>
  </si>
  <si>
    <t>PR24</t>
  </si>
  <si>
    <t>Cerro Verde</t>
  </si>
  <si>
    <t>Peru</t>
  </si>
  <si>
    <t>Operation including concentrator and leach/SX-EW capacity. Site-level products include copper concentrate and copper cathode.</t>
  </si>
  <si>
    <t>PR25</t>
  </si>
  <si>
    <t>El Abra</t>
  </si>
  <si>
    <t>Heap-leach / SX-EW type copper production.</t>
  </si>
  <si>
    <t>PR26</t>
  </si>
  <si>
    <t>KAZ Minerals Limited</t>
  </si>
  <si>
    <t>Aktogay</t>
  </si>
  <si>
    <t>Mine with two sulphide concentrators and a smaller oxide plant. Produces copper concentrate from sulphides and copper cathode from oxide ores.</t>
  </si>
  <si>
    <t>PR27</t>
  </si>
  <si>
    <t>Bozshakol</t>
  </si>
  <si>
    <t>Open-pit mine processing sulphide and clay ore (25 Mt/y sulphide concentrator + 5 Mt/y clay plant (separate processing) )producing Cu concentrate</t>
  </si>
  <si>
    <t>PR28</t>
  </si>
  <si>
    <t>Bozymchak</t>
  </si>
  <si>
    <t>Kyrgyzstan</t>
  </si>
  <si>
    <t>Copper-gold operation that transitioned from open-pit to underground mining. Produces copper-gold concentrate for smelting in Kazakhstan.</t>
  </si>
  <si>
    <t>PR29</t>
  </si>
  <si>
    <t>East Region Operations</t>
  </si>
  <si>
    <t>Three underground mines in Kazakhstan (Artemyevsky, Orlovsky and Irtyshsky). Outputs include copper and by-products in concentrate.</t>
  </si>
  <si>
    <t>Gold, Silver, Zinc</t>
  </si>
  <si>
    <t>PR30</t>
  </si>
  <si>
    <t>Kinsevere</t>
  </si>
  <si>
    <t>Dem. Rep. Congo</t>
  </si>
  <si>
    <t>Operation producing copper cathode. Mining and processing include crushing, grinding, acid leaching, solvent extraction and electrowinning.</t>
  </si>
  <si>
    <t>Cobalt</t>
  </si>
  <si>
    <t>Sediment Hosted (Reduced Facies)</t>
  </si>
  <si>
    <t>PR31</t>
  </si>
  <si>
    <t>Las Bambas</t>
  </si>
  <si>
    <t>Conventional copper operation  : ore crushed and conveyed to conventional flotation producing copper concentrate and molybdenum concentrate, with gold and silver by-products.</t>
  </si>
  <si>
    <t>Porphyry Deposit, Skarn (Metasomatic)</t>
  </si>
  <si>
    <t>PR32</t>
  </si>
  <si>
    <t>Rosebery</t>
  </si>
  <si>
    <t>Uses mechanised underground mining method followed by crushing, grinding and floatation processes.</t>
  </si>
  <si>
    <t>Copper Concentrate, Lead, Gold, Silver</t>
  </si>
  <si>
    <t>PR33</t>
  </si>
  <si>
    <t>Dugald River</t>
  </si>
  <si>
    <t xml:space="preserve">Operation predominantly producing zinc concentrate, with lead and silver by-products. By crushing, grinding and sequential flotation </t>
  </si>
  <si>
    <t xml:space="preserve">Zinc, Lead, Silver </t>
  </si>
  <si>
    <t>Sedimentary Exhalative (SEDEX)</t>
  </si>
  <si>
    <t>PR34</t>
  </si>
  <si>
    <t>Minsur</t>
  </si>
  <si>
    <t>Mina Justa</t>
  </si>
  <si>
    <t>Copper operation with two conventional open pits and two processing facilities: an oxide plant and a sulphide concentrator.</t>
  </si>
  <si>
    <t>PR35</t>
  </si>
  <si>
    <t>Golden Grove</t>
  </si>
  <si>
    <t>High-grade copper-zinc-precious metals mining operation with underground mines. Primarily concentrate sold to smelters in China, Korea and Japan.</t>
  </si>
  <si>
    <t>Zinc, lead, Gold, Silver</t>
  </si>
  <si>
    <t>PR36</t>
  </si>
  <si>
    <t xml:space="preserve">PT Merdeka Copper Gold Tbk </t>
  </si>
  <si>
    <t>Tujuh Bukit</t>
  </si>
  <si>
    <t>Indonesia</t>
  </si>
  <si>
    <t xml:space="preserve"> Gold Mine,  (Tujuh bukit Copper is a Large pre-production copper project located beneath the operating Tujuh bukit Gold Mine)</t>
  </si>
  <si>
    <t>PR37</t>
  </si>
  <si>
    <t>Wetar copper mine</t>
  </si>
  <si>
    <t>Operation in Indonesia producing and exporting high-quality copper cathode via SX-EW.</t>
  </si>
  <si>
    <t>PR38</t>
  </si>
  <si>
    <t>Batu Hijau</t>
  </si>
  <si>
    <t>Large open-pit copper-gold mine in West Sumbawa. Operates as a copper-gold mining operation and produces copper concentrate.</t>
  </si>
  <si>
    <t>PR39</t>
  </si>
  <si>
    <t>Copper-molybdenum mining project in Chile focused on extraction, processing and marketing of concentrates.</t>
  </si>
  <si>
    <t xml:space="preserve"> Molybdenum, Gold</t>
  </si>
  <si>
    <t>PR40</t>
  </si>
  <si>
    <t>Gibraltar</t>
  </si>
  <si>
    <t>Canada</t>
  </si>
  <si>
    <t>Conventional open-pit mine extracting ore from a low-grade copper-molybdenum porphyry deposit. Using Milling + flotation producing a Cu-Mo bulk concentrate, then flotation separation</t>
  </si>
  <si>
    <t xml:space="preserve"> Molybdenum </t>
  </si>
  <si>
    <t>Reference</t>
  </si>
  <si>
    <t>PR 34</t>
  </si>
  <si>
    <t>PR 35</t>
  </si>
  <si>
    <t>PR 36</t>
  </si>
  <si>
    <t>PR 37</t>
  </si>
  <si>
    <t>PR 38</t>
  </si>
  <si>
    <t>PR 39</t>
  </si>
  <si>
    <t>PR 40</t>
  </si>
  <si>
    <r>
      <t xml:space="preserve">Flow
</t>
    </r>
    <r>
      <rPr>
        <b/>
        <i/>
        <sz val="10"/>
        <color theme="1"/>
        <rFont val="Calibri"/>
        <family val="2"/>
        <scheme val="minor"/>
      </rPr>
      <t>(As reported by the authors)</t>
    </r>
  </si>
  <si>
    <t>Type of flow</t>
  </si>
  <si>
    <t>Classification of flows</t>
  </si>
  <si>
    <r>
      <t xml:space="preserve">Unit
</t>
    </r>
    <r>
      <rPr>
        <b/>
        <i/>
        <sz val="10"/>
        <color theme="1"/>
        <rFont val="Calibri"/>
        <family val="2"/>
        <scheme val="minor"/>
      </rPr>
      <t>(As reported)</t>
    </r>
  </si>
  <si>
    <r>
      <t xml:space="preserve">Total annual amount </t>
    </r>
    <r>
      <rPr>
        <b/>
        <i/>
        <sz val="10"/>
        <color theme="1"/>
        <rFont val="Calibri"/>
        <family val="2"/>
        <scheme val="minor"/>
      </rPr>
      <t>(Raw data as reported)</t>
    </r>
  </si>
  <si>
    <r>
      <t xml:space="preserve">Inputs and Outputs Intensity 
</t>
    </r>
    <r>
      <rPr>
        <b/>
        <i/>
        <sz val="10"/>
        <color theme="1"/>
        <rFont val="Calibri"/>
        <family val="2"/>
        <scheme val="minor"/>
      </rPr>
      <t>(/tonne Cu concentrate)</t>
    </r>
  </si>
  <si>
    <t>Note: "Undefined system model": in this table, all values are reported without any allocation</t>
  </si>
  <si>
    <t>Aeris Resources Limited. 2024b. Sustainability Report 2024. Aeris Resources Limited. https://aerisresources.com.au/wp-content/uploads/2024/10/Aeris-Sustainability-2024-v1.pdf.</t>
  </si>
  <si>
    <t>Diesel consumption</t>
  </si>
  <si>
    <t>Input flows (I)</t>
  </si>
  <si>
    <t>I from technosphere (tech) - materials/fuels</t>
  </si>
  <si>
    <t>GJ</t>
  </si>
  <si>
    <t>Electricity consumption</t>
  </si>
  <si>
    <t>I from tech - electricity/heat</t>
  </si>
  <si>
    <t>Scope 1 GHG emissions</t>
  </si>
  <si>
    <t>Output flows (O)</t>
  </si>
  <si>
    <t>O to env - air</t>
  </si>
  <si>
    <t>tCO2-e</t>
  </si>
  <si>
    <t>Copper concentrate production</t>
  </si>
  <si>
    <t>Product flows (P)</t>
  </si>
  <si>
    <t>Reference product (of unit operation)</t>
  </si>
  <si>
    <t>tonnes</t>
  </si>
  <si>
    <t>Aeris Resources Limited. 2024a. Annual Report 2024. Aeris Resources Limited. https://aerisresources.com.au/wp-content/uploads/2024/10/Aeris_AR_2024_WEB.pdf.</t>
  </si>
  <si>
    <t>Gold produced</t>
  </si>
  <si>
    <t>Co-/By-product</t>
  </si>
  <si>
    <t>Oz</t>
  </si>
  <si>
    <t>S&amp;P.2024</t>
  </si>
  <si>
    <t>Silver prodoction</t>
  </si>
  <si>
    <t>Not disclosed</t>
  </si>
  <si>
    <t>Natural Gas consumption</t>
  </si>
  <si>
    <t>Zinc Produced</t>
  </si>
  <si>
    <t>Gold Produced</t>
  </si>
  <si>
    <t>koz</t>
  </si>
  <si>
    <t>Silver Produced</t>
  </si>
  <si>
    <t>t</t>
  </si>
  <si>
    <t>Gold production</t>
  </si>
  <si>
    <t>oz</t>
  </si>
  <si>
    <t>Not Disclosed</t>
  </si>
  <si>
    <t>Antofagasta plc. 2020. Sustainability Report 2020. Antofagasta plc. https://www.antofagasta.co.uk/media/4177/antofagasta_sustainability-report_2020.pdf.</t>
  </si>
  <si>
    <t>Scope 1 direct emissions</t>
  </si>
  <si>
    <t>tCO₂e</t>
  </si>
  <si>
    <t>Copper Concentrate production</t>
  </si>
  <si>
    <t>S&amp;P.2020</t>
  </si>
  <si>
    <t>Mo production</t>
  </si>
  <si>
    <t xml:space="preserve">Silver production </t>
  </si>
  <si>
    <t>Copper in concentrate production</t>
  </si>
  <si>
    <t>Copper cathode production</t>
  </si>
  <si>
    <t>Molybdenum production</t>
  </si>
  <si>
    <r>
      <t xml:space="preserve">Inputs and Outputs Intensity 
</t>
    </r>
    <r>
      <rPr>
        <b/>
        <i/>
        <sz val="10"/>
        <color theme="1"/>
        <rFont val="Calibri"/>
        <family val="2"/>
        <scheme val="minor"/>
      </rPr>
      <t>(/tonne Cu cathode)</t>
    </r>
  </si>
  <si>
    <t>Copper production</t>
  </si>
  <si>
    <t>Total fuel consumption (Diesel A + Diesel B)</t>
  </si>
  <si>
    <t>m³</t>
  </si>
  <si>
    <t>Total electricity consumption within the organisation</t>
  </si>
  <si>
    <t>Kwh</t>
  </si>
  <si>
    <t>Scope 1 emissions</t>
  </si>
  <si>
    <t>tCO2eq</t>
  </si>
  <si>
    <t>Emissions of dust particulates (PM10)</t>
  </si>
  <si>
    <t>Kg</t>
  </si>
  <si>
    <t>Waste rock disposed in dump waste</t>
  </si>
  <si>
    <t>O to tech - waste</t>
  </si>
  <si>
    <t>Waste rock reused in the reinforcement of the TSF</t>
  </si>
  <si>
    <t>Waste rock reused in the solar plant and restoration activities</t>
  </si>
  <si>
    <t>Tailings dumped in the TSF</t>
  </si>
  <si>
    <t>Hazardous waste destined for landfilling</t>
  </si>
  <si>
    <t>Non Hazardous waste diverted from disposal</t>
  </si>
  <si>
    <t>Hazardous waste diverted from disposal</t>
  </si>
  <si>
    <t xml:space="preserve"> Copper contained in concentrate production</t>
  </si>
  <si>
    <t>Capstone Copper Corp. 2022. Growing Responsibly: Sustainability Report 2022. Capstone Copper Corp. https://capstonecopper.com/wp-content/uploads/2023/04/CapstoneCopper_SustainabilityReport2022_GrowingResponsibly.pdf.</t>
  </si>
  <si>
    <t>Fuel</t>
  </si>
  <si>
    <t>Electricity</t>
  </si>
  <si>
    <t>Scope 1 GHG Emissions</t>
  </si>
  <si>
    <t>Particulate Matter (&lt;2.5 microns)</t>
  </si>
  <si>
    <t>Particulate Matter (&lt;10 microns)</t>
  </si>
  <si>
    <t>Total Particulate Matter</t>
  </si>
  <si>
    <t>Nitrogen Oxides (NOx)</t>
  </si>
  <si>
    <t>Sulphur Oxides (SOx)</t>
  </si>
  <si>
    <t>Carbon Monoxide (CO)</t>
  </si>
  <si>
    <t>Hazardous Air Pollutants (HAP)</t>
  </si>
  <si>
    <t>Lead (Pb)</t>
  </si>
  <si>
    <t>Volatile Organic Compounds (VOC)</t>
  </si>
  <si>
    <t>Waste Rock</t>
  </si>
  <si>
    <t>million tonnes</t>
  </si>
  <si>
    <t>Tailings</t>
  </si>
  <si>
    <t>Sludge</t>
  </si>
  <si>
    <t>Weight of Hazardous Waste Generated</t>
  </si>
  <si>
    <t>Weight of Non-hazardous Waste Generated</t>
  </si>
  <si>
    <t>Weight of Hazardous Waste Recycled</t>
  </si>
  <si>
    <t>Copper Concentrate Produced</t>
  </si>
  <si>
    <t>Copper Cathode Produced</t>
  </si>
  <si>
    <t>Own calculations</t>
  </si>
  <si>
    <t xml:space="preserve">Molybdenum production </t>
  </si>
  <si>
    <t>S&amp;P.2022</t>
  </si>
  <si>
    <t xml:space="preserve">Zinc production </t>
  </si>
  <si>
    <t>Silver production</t>
  </si>
  <si>
    <t>Coal</t>
  </si>
  <si>
    <t>Diesel/petroleum</t>
  </si>
  <si>
    <t>Electricity from renewables</t>
  </si>
  <si>
    <t>Electricity from non-renewables</t>
  </si>
  <si>
    <t>tCO2e</t>
  </si>
  <si>
    <t>t Cu eq</t>
  </si>
  <si>
    <t>Hazardous Waste diverted from disposal - Recycling - Off-site</t>
  </si>
  <si>
    <t>Hazardous Waste directed to disposal - Incineration (without energy recovery) - Off-site</t>
  </si>
  <si>
    <t>Non-hazardous Waste diverted from disposal - Preparation for reuse - On-site</t>
  </si>
  <si>
    <t>Non-hazardous Waste diverted from disposal - Preparation for reuse - Off-site</t>
  </si>
  <si>
    <t>Non-hazardous Waste diverted from disposal - Recycling - Off-site</t>
  </si>
  <si>
    <t>Non-hazardous Waste directed to disposal - Landfilling - Off-site</t>
  </si>
  <si>
    <r>
      <t xml:space="preserve">Inputs and Outputs Intensity 
</t>
    </r>
    <r>
      <rPr>
        <b/>
        <i/>
        <sz val="10"/>
        <color theme="1"/>
        <rFont val="Calibri"/>
        <family val="2"/>
        <scheme val="minor"/>
      </rPr>
      <t>(/tonne Zn concentrate)</t>
    </r>
  </si>
  <si>
    <t>Zinc in concentrate production</t>
  </si>
  <si>
    <t>Lead in concentrate production</t>
  </si>
  <si>
    <t>Hazardous Waste diverted from disposal - Other recovery operations - Off-site</t>
  </si>
  <si>
    <t>Hazardous Waste directed to disposal - Incineration (with energy recovery) - Off-site</t>
  </si>
  <si>
    <t>Hazardous Waste directed to disposal - Mineral waste – tailings - On-site</t>
  </si>
  <si>
    <t>Non-hazardous Waste diverted from disposal - Other recovery operations - Off-site</t>
  </si>
  <si>
    <t>Non-hazardous Waste directed to disposal - Incineration (with energy recovery) - Off-site</t>
  </si>
  <si>
    <t>Non-hazardous Waste directed to disposal - Other disposal operations - Off-site</t>
  </si>
  <si>
    <t>Waste rock</t>
  </si>
  <si>
    <t>China Gold International Resources Corp. Ltd. 2023. ESG Report 2023. China Gold International Resources Corp. Ltd. http://www.chinagoldintl.com/_resources/esg/2023-ESG-report-eng.pdf.</t>
  </si>
  <si>
    <t>Actual power consumption</t>
  </si>
  <si>
    <t>kWh</t>
  </si>
  <si>
    <t>Tailings produced</t>
  </si>
  <si>
    <t>million tons</t>
  </si>
  <si>
    <t>Waste rocks produced</t>
  </si>
  <si>
    <t>COD (chemical oxygen demand) emission</t>
  </si>
  <si>
    <t>O to env - water</t>
  </si>
  <si>
    <t>Ton</t>
  </si>
  <si>
    <t>In total (hazardous waste)</t>
  </si>
  <si>
    <t>ton</t>
  </si>
  <si>
    <t>S&amp;P.2023</t>
  </si>
  <si>
    <t xml:space="preserve">Gold production </t>
  </si>
  <si>
    <t>Zinc production</t>
  </si>
  <si>
    <t>Lead production</t>
  </si>
  <si>
    <t>Gasoline</t>
  </si>
  <si>
    <t>Liquified petroleum gas</t>
  </si>
  <si>
    <t>MWh</t>
  </si>
  <si>
    <t>Diesel</t>
  </si>
  <si>
    <t>Emulsion</t>
  </si>
  <si>
    <t>Direct (Scope 1) GHG emissions - Diesel</t>
  </si>
  <si>
    <t>TONNES OF CO₂-EQ</t>
  </si>
  <si>
    <t>Direct (Scope 1) GHG emissions - Gasoline</t>
  </si>
  <si>
    <t>Direct (Scope 1) GHG emissions - Liquified petroleum gas LPG</t>
  </si>
  <si>
    <t>Copper concentrate Production</t>
  </si>
  <si>
    <t>Hazardous or dangerous waste to Secured Landfill</t>
  </si>
  <si>
    <t>Non-hazardous waste Reuse</t>
  </si>
  <si>
    <t>Non-hazardous waste to Landfill (Non-hazardous waste)</t>
  </si>
  <si>
    <t>Domestic waste to landfill Compost</t>
  </si>
  <si>
    <t>Recyclable Recycled</t>
  </si>
  <si>
    <t>Non-hazardous waste rock - Underground (Backfill)</t>
  </si>
  <si>
    <t>Non-hazardous waste rock - On-site Pile</t>
  </si>
  <si>
    <t>Non-hazardous tailings - Open-Pit (Backfill)</t>
  </si>
  <si>
    <t>Non-hazardous tailings - Underground (Backfill)</t>
  </si>
  <si>
    <t>Non-hazardous tailings - On-site Pile</t>
  </si>
  <si>
    <t>Non-hazardous tailings - On-site Dam</t>
  </si>
  <si>
    <t>Ammonium nitrate</t>
  </si>
  <si>
    <t>Direct (Scope 1) GHG emissions - Ammonium nitrate ANFO</t>
  </si>
  <si>
    <t>Direct (Scope 1) GHG emissions - Emulsion (tonnes)</t>
  </si>
  <si>
    <t>Hazardous or dangerous waste - Incineration</t>
  </si>
  <si>
    <t>Non-hazardous waste - Incineration</t>
  </si>
  <si>
    <t>Non-hazardous waste - Co-processing</t>
  </si>
  <si>
    <t>Domestic waste to landfill - Incineration</t>
  </si>
  <si>
    <t>Recyclable - Recycled</t>
  </si>
  <si>
    <t>Hazardous waste rock</t>
  </si>
  <si>
    <t>Non-hazardous waste rock</t>
  </si>
  <si>
    <t>Total waste and tailings</t>
  </si>
  <si>
    <t>Environmental Spills-Volume of liquid or material</t>
  </si>
  <si>
    <t xml:space="preserve"> S&amp;P.2023</t>
  </si>
  <si>
    <t xml:space="preserve">Copper concentrate production </t>
  </si>
  <si>
    <r>
      <t xml:space="preserve">Inputs and Outputs Intensity 
</t>
    </r>
    <r>
      <rPr>
        <b/>
        <i/>
        <sz val="10"/>
        <color theme="1"/>
        <rFont val="Calibri"/>
        <family val="2"/>
        <scheme val="minor"/>
      </rPr>
      <t>(/tonne Cu)</t>
    </r>
  </si>
  <si>
    <t>Freeport-McMoRan Inc. 2023. 2023 Annual Report on Sustainability: The Value of Copper. Freeport-McMoRan Inc. https://www.fcx.com/sites/fcx/files/documents/sustainability/2023-annual-report-on-sustainability.pdf.</t>
  </si>
  <si>
    <t>Indirect Energy Total</t>
  </si>
  <si>
    <t>TERAJOULES</t>
  </si>
  <si>
    <t>DIESEL consumption</t>
  </si>
  <si>
    <t>GASOLINE consumption</t>
  </si>
  <si>
    <t>NATURAL GAS consumption</t>
  </si>
  <si>
    <t>PROPANE /LPG consumption</t>
  </si>
  <si>
    <t>CO₂e METRIC TONS</t>
  </si>
  <si>
    <t>tonne</t>
  </si>
  <si>
    <t>copper production-2023</t>
  </si>
  <si>
    <t>Molybdenum-2022</t>
  </si>
  <si>
    <t>Molybdenum Production</t>
  </si>
  <si>
    <t>B20 BIODIESEL consumption</t>
  </si>
  <si>
    <t>B5 BIODIESEL consumption</t>
  </si>
  <si>
    <t xml:space="preserve">Volume of acidic solution released </t>
  </si>
  <si>
    <t>KAZ Minerals. 2024. Sustainability Report 2024. KAZ Minerals International DMCC. https://www.kazminerals.com/media/23238/sustainibility_report_2024_web.pdf.</t>
  </si>
  <si>
    <t>PJ</t>
  </si>
  <si>
    <t>Mt</t>
  </si>
  <si>
    <t>KAZ Minerals. 2024. Our Locations. KAZ Minerals. https://kazminerals.com/our-locations/</t>
  </si>
  <si>
    <t xml:space="preserve">Copper production </t>
  </si>
  <si>
    <t>I from environment (env) - resources</t>
  </si>
  <si>
    <t xml:space="preserve">kt </t>
  </si>
  <si>
    <t>Own calculation</t>
  </si>
  <si>
    <t>Gold Production</t>
  </si>
  <si>
    <t xml:space="preserve">oz </t>
  </si>
  <si>
    <t xml:space="preserve">Silver Production </t>
  </si>
  <si>
    <t>KAZ Minerals. 2024. Bozshakol. KAZ Minerals. https://kazminerals.com/our-locations/bozshakol/</t>
  </si>
  <si>
    <t>KAZ Minerals. n.d. Our Locations. KAZ Minerals. https://kazminerals.com/our-locations/.</t>
  </si>
  <si>
    <t xml:space="preserve">Gold Production </t>
  </si>
  <si>
    <t>Heat consumption</t>
  </si>
  <si>
    <t>Zinc in concentrates</t>
  </si>
  <si>
    <t>Moz</t>
  </si>
  <si>
    <t>MMG Limited. 2023a. Annual Report 2023. MMG Limited. https://www.mmg.com/wp-content/uploads/2024/04/MMG-2023-Annual-Report.pdf.</t>
  </si>
  <si>
    <t>Direct energy consumption</t>
  </si>
  <si>
    <t>Indirect energy consumption</t>
  </si>
  <si>
    <t>Direct GHG emissions</t>
  </si>
  <si>
    <t>tonnes CO2-e</t>
  </si>
  <si>
    <t>Oxides of Nitrogen (NOx)</t>
  </si>
  <si>
    <t>Oxides of Sulphur (SOx)</t>
  </si>
  <si>
    <t>Particulate Matter (PM10)</t>
  </si>
  <si>
    <t>Volatile Organic Compounds (VOCs)</t>
  </si>
  <si>
    <t>Total hazardous waste</t>
  </si>
  <si>
    <t>Total non-hazardous waste</t>
  </si>
  <si>
    <t>MMG Limited. 2023b. Sustainability Report 2023. MMG Limited. https://www.mmg.com/wp-content/uploads/2024/07/MMG_2023_SustainabilityReport.pdf.</t>
  </si>
  <si>
    <t>Tailings generated</t>
  </si>
  <si>
    <t>'000 tonnes</t>
  </si>
  <si>
    <t>NAF waste rock generated</t>
  </si>
  <si>
    <t>PAF waste rock generated</t>
  </si>
  <si>
    <t>Cobalt produced</t>
  </si>
  <si>
    <t>Copper cathode produced</t>
  </si>
  <si>
    <t>Indirect energy consumption (Elec)</t>
  </si>
  <si>
    <t>Direct GHG emissions (scope1)</t>
  </si>
  <si>
    <t>Copper in concentrate produced</t>
  </si>
  <si>
    <t>Payable metal in products sold - Gold</t>
  </si>
  <si>
    <t>ounces</t>
  </si>
  <si>
    <t>Payable metal in products sold - Silver</t>
  </si>
  <si>
    <t>Payable metal in products sold - Molybdenum</t>
  </si>
  <si>
    <t>Zinc in zinc concentrate</t>
  </si>
  <si>
    <t>Lead in lead concentrate</t>
  </si>
  <si>
    <t>Copper in precious metals concentrate</t>
  </si>
  <si>
    <t>Zinc in zinc concentrate produced</t>
  </si>
  <si>
    <t>Lead in lead concentrate produced</t>
  </si>
  <si>
    <t>Minsur S.A. 2023. Sustainability Report 2023. Minsur S.A. https://www.minsur.com/wp-content/uploads/pdf/ReporteSostenibilidad/ENG/SustainabilityReportMinsur2023.pdf.</t>
  </si>
  <si>
    <t>LPG</t>
  </si>
  <si>
    <t>Category 1: Direct GHG emissions and removals</t>
  </si>
  <si>
    <t>tCO₂eq</t>
  </si>
  <si>
    <t>Hazardous solid waste recycling</t>
  </si>
  <si>
    <t>Hazardous solid waste security landfill</t>
  </si>
  <si>
    <t>Non-hazardous solid waste reuse</t>
  </si>
  <si>
    <t>Non-hazardous solid waste recycling</t>
  </si>
  <si>
    <t>Non-hazardous solid waste landfill inside the unit</t>
  </si>
  <si>
    <t>Mining waste (leaching pads / gravel)</t>
  </si>
  <si>
    <t>Reagents</t>
  </si>
  <si>
    <t>Lubricants</t>
  </si>
  <si>
    <t>tn</t>
  </si>
  <si>
    <t>Explosives</t>
  </si>
  <si>
    <t>Production (concentrate)</t>
  </si>
  <si>
    <t>tons</t>
  </si>
  <si>
    <t>Production (copper cathodes)</t>
  </si>
  <si>
    <t>29Metals Limited. 2023. 2023 Sustainability &amp; ESG Report. 29Metals Limited. https://assets-global.website-files.com/6621fd607c97947f335cafc6/6621fd607c97947f335cafc6_2023%20Sustainability%20%26%20ESG%20Report.pdf.</t>
  </si>
  <si>
    <t>Kilolitres</t>
  </si>
  <si>
    <t>Electricity purchased from grid</t>
  </si>
  <si>
    <t>Kilowatt hours</t>
  </si>
  <si>
    <t>Carbon Dioxide Scope 1 GHG emissions</t>
  </si>
  <si>
    <t>Tonnes of CO2e</t>
  </si>
  <si>
    <t>Methane Scope 1 GHG emissions</t>
  </si>
  <si>
    <t>Nitrous Oxide Scope 1 GHG emissions</t>
  </si>
  <si>
    <t>Sulphur Hexafluoride Scope 1 GHG emissions</t>
  </si>
  <si>
    <t>Nitrogen Oxides</t>
  </si>
  <si>
    <t>Kilogram</t>
  </si>
  <si>
    <t>Sulphur Oxides</t>
  </si>
  <si>
    <t>Volatile organic compounds</t>
  </si>
  <si>
    <t>Particulate matter 10µm</t>
  </si>
  <si>
    <t>Particulate matter 2.5µm</t>
  </si>
  <si>
    <t>Total mineral waste generated</t>
  </si>
  <si>
    <t>Tonnes</t>
  </si>
  <si>
    <t>Total mineral waste reused</t>
  </si>
  <si>
    <t>Non hazardous waste- General waste to onsite landfill</t>
  </si>
  <si>
    <t>Non hazardous waste-Cardboard</t>
  </si>
  <si>
    <t>Non hazardous waste-Steel</t>
  </si>
  <si>
    <t>Non hazardous waste-Aluminium</t>
  </si>
  <si>
    <t>Hazardous waste- Oil</t>
  </si>
  <si>
    <t>Hazardous waste-Grease</t>
  </si>
  <si>
    <t>Hazardous waste-Hydrocarbon contaminated waste</t>
  </si>
  <si>
    <t>Hazardous waste-Sanitary and clinical waste</t>
  </si>
  <si>
    <t>Meters³</t>
  </si>
  <si>
    <t>Hazardous Waste Batteries</t>
  </si>
  <si>
    <t xml:space="preserve">Lead production </t>
  </si>
  <si>
    <r>
      <t xml:space="preserve">Inputs and Outputs Intensity 
</t>
    </r>
    <r>
      <rPr>
        <b/>
        <i/>
        <sz val="10"/>
        <color theme="1"/>
        <rFont val="Calibri"/>
        <family val="2"/>
        <scheme val="minor"/>
      </rPr>
      <t>(/ounce Au)</t>
    </r>
  </si>
  <si>
    <t>PT Merdeka Copper Gold Tbk. 2021. Laporan Keberlanjutan 2021 / Sustainability Report 2021. PT Merdeka Copper Gold Tbk. https://merdekacoppergold.com/wp-content/uploads/2022/06/MDKA_2021_Laporan-Keberlanjutan.pdf.</t>
  </si>
  <si>
    <t>Gasoline consumption</t>
  </si>
  <si>
    <t>gigaJoule</t>
  </si>
  <si>
    <t>Diesel B30 consumption</t>
  </si>
  <si>
    <t>Acetylene consumption</t>
  </si>
  <si>
    <t>CO2(e) emissions</t>
  </si>
  <si>
    <t>ton CO2(e)</t>
  </si>
  <si>
    <t>Non-hazardous waste sent to TPA landfill</t>
  </si>
  <si>
    <t>Diesel B30</t>
  </si>
  <si>
    <t>Acetylene</t>
  </si>
  <si>
    <t>Total CO2(e) emissions</t>
  </si>
  <si>
    <t>tons CO2(e)</t>
  </si>
  <si>
    <r>
      <rPr>
        <b/>
        <sz val="11"/>
        <color rgb="FF000000"/>
        <rFont val="Calibri"/>
        <scheme val="minor"/>
      </rPr>
      <t xml:space="preserve">Inputs and Outputs Intensity 
</t>
    </r>
    <r>
      <rPr>
        <b/>
        <i/>
        <sz val="10"/>
        <color rgb="FF000000"/>
        <rFont val="Calibri"/>
        <scheme val="minor"/>
      </rPr>
      <t>(/pound Cu concentrate)</t>
    </r>
  </si>
  <si>
    <t>PT Amman Mineral Internasional Tbk. 2023. Sustainability Report 2023. PT Amman Mineral Internasional Tbk. https://www.amman.co.id/wp-content/uploads/2024/04/AMMN-SR-2023_ENG.pdf.</t>
  </si>
  <si>
    <t>Energy Consumption</t>
  </si>
  <si>
    <t>Scope 1 Emissions</t>
  </si>
  <si>
    <t>Metric Tonnes CO₂e</t>
  </si>
  <si>
    <t>Total CO Emissions</t>
  </si>
  <si>
    <t>Total NOx Emissions</t>
  </si>
  <si>
    <t>Total SOx Emissions</t>
  </si>
  <si>
    <t>Total Particulate Matters (PM)</t>
  </si>
  <si>
    <t>Total Mercury (Hg) Emissions</t>
  </si>
  <si>
    <t>&lt;0,042</t>
  </si>
  <si>
    <t>&lt;1,3E-10</t>
  </si>
  <si>
    <t>Total Lead (Pb) Emissions</t>
  </si>
  <si>
    <t>&lt;0,001</t>
  </si>
  <si>
    <t>&lt;3,2E-12</t>
  </si>
  <si>
    <t>Total Weight of Hazardous Waste</t>
  </si>
  <si>
    <t>Tailings discharged</t>
  </si>
  <si>
    <t>tonnes (dry basis)</t>
  </si>
  <si>
    <t>Total weight of non-mineral waste generated</t>
  </si>
  <si>
    <t>Total weight of waste rock generated</t>
  </si>
  <si>
    <t>Total weight of hazardous waste recycled</t>
  </si>
  <si>
    <t>Copper production equivalent from concentrate</t>
  </si>
  <si>
    <t>pounds</t>
  </si>
  <si>
    <t>Gold production equivalent from concentrate</t>
  </si>
  <si>
    <t>Silver production equivalent from concentrate</t>
  </si>
  <si>
    <t>Sierra Gorda SCM. 2018. Sustainability Report 2018. Sierra Gorda SCM. https://www.sgscm.cl/uploads/Reporte/VB_Inside_Sustainability_Report_SG_2018_19%20julio.pdf.</t>
  </si>
  <si>
    <t>Total annual volume of diesel consumption</t>
  </si>
  <si>
    <t>cubic meters</t>
  </si>
  <si>
    <t>Total electricity consumption</t>
  </si>
  <si>
    <t>KWh</t>
  </si>
  <si>
    <t xml:space="preserve">Total tailings </t>
  </si>
  <si>
    <t>TMS</t>
  </si>
  <si>
    <t>FMT</t>
  </si>
  <si>
    <t>Fine Metric Tons (FMT)</t>
  </si>
  <si>
    <t>S&amp;P.2018</t>
  </si>
  <si>
    <r>
      <t xml:space="preserve">Inputs and Outputs Intensity 
</t>
    </r>
    <r>
      <rPr>
        <b/>
        <i/>
        <sz val="10"/>
        <color theme="1"/>
        <rFont val="Calibri"/>
        <family val="2"/>
        <scheme val="minor"/>
      </rPr>
      <t>(/M pounds Cu)</t>
    </r>
  </si>
  <si>
    <t>Taseko Mines Limited. 2023. 2023 ESG Report. Taseko Mines Limited. https://www.tasekomines.com/site/assets/files/2255/esg_report_2023.pdf.</t>
  </si>
  <si>
    <t>Grid Electricity Consumption</t>
  </si>
  <si>
    <t>Natural Gas Consumption</t>
  </si>
  <si>
    <t>Gasoline Consumption</t>
  </si>
  <si>
    <t>Propane Consumption</t>
  </si>
  <si>
    <t>Diesel Consumption</t>
  </si>
  <si>
    <t>t CO2e</t>
  </si>
  <si>
    <t>Cardboard Recycled</t>
  </si>
  <si>
    <t>KG</t>
  </si>
  <si>
    <t>Paper Recycled</t>
  </si>
  <si>
    <t>E-waste Recycled</t>
  </si>
  <si>
    <t>Steel Recycled</t>
  </si>
  <si>
    <t>Oil Filters Recycled</t>
  </si>
  <si>
    <t>Waste oil Recycled</t>
  </si>
  <si>
    <t>L</t>
  </si>
  <si>
    <t>Grease/Oil Products Recycled</t>
  </si>
  <si>
    <t>Glycol Recycled</t>
  </si>
  <si>
    <t>Batteries Recycled</t>
  </si>
  <si>
    <t>Total weight of tailings produced</t>
  </si>
  <si>
    <t>metric tons</t>
  </si>
  <si>
    <t>M pounds</t>
  </si>
  <si>
    <t>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</si>
</sst>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
    <numFmt numFmtId="165" formatCode="0.000"/>
    <numFmt numFmtId="166" formatCode="0.0"/>
    <numFmt numFmtId="167" formatCode="0.0E+00"/>
    <numFmt numFmtId="168" formatCode="0E+00"/>
    <numFmt numFmtId="169" formatCode="0.000E+00"/>
    <numFmt numFmtId="170" formatCode="0.0000"/>
    <numFmt numFmtId="171" formatCode="0.000%"/>
    <numFmt numFmtId="172" formatCode="0.0000%"/>
    <numFmt numFmtId="173" formatCode="0.00000%"/>
  </numFmts>
  <fonts count="30" x14ac:knownFonts="1">
    <font>
      <sz val="11"/>
      <color theme="1"/>
      <name val="Calibri"/>
      <family val="2"/>
      <scheme val="minor"/>
    </font>
    <font>
      <b/>
      <sz val="11"/>
      <color theme="1"/>
      <name val="Calibri"/>
      <family val="2"/>
      <scheme val="minor"/>
    </font>
    <font>
      <b/>
      <i/>
      <sz val="10"/>
      <color theme="1"/>
      <name val="Calibri"/>
      <family val="2"/>
      <scheme val="minor"/>
    </font>
    <font>
      <sz val="11"/>
      <color theme="1" tint="0.499984740745262"/>
      <name val="Calibri"/>
      <family val="2"/>
      <scheme val="minor"/>
    </font>
    <font>
      <b/>
      <sz val="11"/>
      <color theme="1" tint="0.499984740745262"/>
      <name val="Calibri"/>
      <family val="2"/>
      <scheme val="minor"/>
    </font>
    <font>
      <sz val="11"/>
      <name val="Calibri"/>
      <family val="2"/>
      <scheme val="minor"/>
    </font>
    <font>
      <b/>
      <sz val="11"/>
      <name val="Calibri"/>
      <family val="2"/>
      <scheme val="minor"/>
    </font>
    <font>
      <sz val="8"/>
      <name val="Calibri"/>
      <family val="2"/>
      <scheme val="minor"/>
    </font>
    <font>
      <sz val="11"/>
      <color rgb="FF000000"/>
      <name val="Calibri"/>
      <family val="2"/>
      <scheme val="minor"/>
    </font>
    <font>
      <b/>
      <sz val="8"/>
      <color theme="1"/>
      <name val="Calibri"/>
      <family val="2"/>
      <scheme val="minor"/>
    </font>
    <font>
      <i/>
      <sz val="11"/>
      <color theme="1"/>
      <name val="Calibri"/>
      <family val="2"/>
      <scheme val="minor"/>
    </font>
    <font>
      <i/>
      <sz val="11"/>
      <name val="Calibri"/>
      <family val="2"/>
      <scheme val="minor"/>
    </font>
    <font>
      <sz val="10"/>
      <name val="Arial"/>
      <family val="2"/>
    </font>
    <font>
      <b/>
      <sz val="8"/>
      <color theme="1"/>
      <name val="Arial"/>
      <family val="2"/>
    </font>
    <font>
      <sz val="9"/>
      <color theme="1"/>
      <name val="Calibri"/>
      <family val="2"/>
      <scheme val="minor"/>
    </font>
    <font>
      <sz val="9"/>
      <name val="Calibri"/>
      <family val="2"/>
      <scheme val="minor"/>
    </font>
    <font>
      <sz val="11"/>
      <color theme="1"/>
      <name val="Calibri"/>
      <family val="2"/>
      <scheme val="minor"/>
    </font>
    <font>
      <i/>
      <sz val="11"/>
      <color rgb="FF000000"/>
      <name val="Calibri"/>
      <family val="2"/>
      <scheme val="minor"/>
    </font>
    <font>
      <i/>
      <sz val="11"/>
      <color theme="6"/>
      <name val="Calibri"/>
      <family val="2"/>
      <scheme val="minor"/>
    </font>
    <font>
      <b/>
      <i/>
      <sz val="11"/>
      <color theme="6"/>
      <name val="Calibri"/>
      <family val="2"/>
      <scheme val="minor"/>
    </font>
    <font>
      <sz val="8"/>
      <color theme="1" tint="0.499984740745262"/>
      <name val="Arial"/>
      <family val="2"/>
    </font>
    <font>
      <u/>
      <sz val="11"/>
      <color theme="10"/>
      <name val="Calibri"/>
      <family val="2"/>
      <scheme val="minor"/>
    </font>
    <font>
      <u/>
      <sz val="11"/>
      <name val="Calibri"/>
      <family val="2"/>
      <scheme val="minor"/>
    </font>
    <font>
      <u/>
      <sz val="11"/>
      <color theme="1"/>
      <name val="Calibri"/>
      <family val="2"/>
      <scheme val="minor"/>
    </font>
    <font>
      <b/>
      <sz val="8"/>
      <color theme="1" tint="0.499984740745262"/>
      <name val="Calibri"/>
      <family val="2"/>
      <scheme val="minor"/>
    </font>
    <font>
      <sz val="8"/>
      <color theme="1"/>
      <name val="Calibri"/>
      <family val="2"/>
      <scheme val="minor"/>
    </font>
    <font>
      <sz val="8"/>
      <color theme="1" tint="0.499984740745262"/>
      <name val="Calibri"/>
      <family val="2"/>
      <scheme val="minor"/>
    </font>
    <font>
      <b/>
      <sz val="8"/>
      <color theme="4"/>
      <name val="Calibri"/>
      <family val="2"/>
      <scheme val="minor"/>
    </font>
    <font>
      <b/>
      <sz val="11"/>
      <color rgb="FF000000"/>
      <name val="Calibri"/>
      <scheme val="minor"/>
    </font>
    <font>
      <b/>
      <i/>
      <sz val="10"/>
      <color rgb="FF000000"/>
      <name val="Calibri"/>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E2EFDA"/>
        <bgColor rgb="FF000000"/>
      </patternFill>
    </fill>
    <fill>
      <patternFill patternType="solid">
        <fgColor theme="9"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6" fillId="0" borderId="0" applyFont="0" applyFill="0" applyBorder="0" applyAlignment="0" applyProtection="0"/>
    <xf numFmtId="0" fontId="21" fillId="0" borderId="0" applyNumberFormat="0" applyFill="0" applyBorder="0" applyAlignment="0" applyProtection="0"/>
  </cellStyleXfs>
  <cellXfs count="204">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quotePrefix="1" applyBorder="1" applyAlignment="1">
      <alignment horizontal="center" vertical="center"/>
    </xf>
    <xf numFmtId="0" fontId="3" fillId="0" borderId="0" xfId="0" applyFont="1" applyAlignment="1">
      <alignment horizontal="center" vertical="center"/>
    </xf>
    <xf numFmtId="0" fontId="0" fillId="3" borderId="2" xfId="0" applyFill="1"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xf>
    <xf numFmtId="0" fontId="5" fillId="3" borderId="1" xfId="0" applyFont="1" applyFill="1" applyBorder="1" applyAlignment="1">
      <alignment horizontal="center"/>
    </xf>
    <xf numFmtId="0" fontId="5" fillId="0" borderId="1" xfId="0" applyFont="1" applyBorder="1" applyAlignment="1">
      <alignment horizontal="center"/>
    </xf>
    <xf numFmtId="0" fontId="0" fillId="0" borderId="0" xfId="0" applyAlignment="1">
      <alignment horizont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xf>
    <xf numFmtId="0" fontId="3" fillId="0" borderId="0" xfId="0" applyFont="1"/>
    <xf numFmtId="0" fontId="0" fillId="0" borderId="1" xfId="0" applyBorder="1"/>
    <xf numFmtId="0" fontId="5" fillId="0" borderId="0" xfId="0" applyFont="1" applyAlignment="1">
      <alignment horizontal="center" vertical="center"/>
    </xf>
    <xf numFmtId="0" fontId="0" fillId="3" borderId="1" xfId="0" applyFill="1" applyBorder="1"/>
    <xf numFmtId="0" fontId="0" fillId="3" borderId="1" xfId="0" applyFill="1" applyBorder="1" applyAlignment="1">
      <alignment vertical="center"/>
    </xf>
    <xf numFmtId="0" fontId="4" fillId="0" borderId="0" xfId="0" applyFont="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vertical="center"/>
    </xf>
    <xf numFmtId="0" fontId="8" fillId="0" borderId="1" xfId="0" applyFont="1" applyBorder="1" applyAlignment="1">
      <alignment horizontal="center"/>
    </xf>
    <xf numFmtId="0" fontId="5" fillId="3" borderId="0" xfId="0" applyFont="1" applyFill="1" applyAlignment="1">
      <alignment horizontal="center" vertical="center"/>
    </xf>
    <xf numFmtId="0" fontId="5" fillId="0" borderId="0" xfId="0" applyFont="1" applyAlignment="1">
      <alignment horizontal="center"/>
    </xf>
    <xf numFmtId="0" fontId="5"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0" xfId="0" applyFont="1" applyAlignment="1">
      <alignment horizontal="center" vertical="center"/>
    </xf>
    <xf numFmtId="0" fontId="0" fillId="0" borderId="5" xfId="0" applyBorder="1" applyAlignment="1">
      <alignment horizontal="center"/>
    </xf>
    <xf numFmtId="0" fontId="1" fillId="2" borderId="2" xfId="0" applyFont="1" applyFill="1" applyBorder="1" applyAlignment="1">
      <alignment horizontal="center" vertical="center" wrapText="1"/>
    </xf>
    <xf numFmtId="0" fontId="5" fillId="0" borderId="0" xfId="0" applyFont="1"/>
    <xf numFmtId="0" fontId="5" fillId="3" borderId="1" xfId="0" applyFont="1" applyFill="1" applyBorder="1" applyAlignment="1">
      <alignment horizontal="left"/>
    </xf>
    <xf numFmtId="0" fontId="1" fillId="2" borderId="2" xfId="0" applyFont="1" applyFill="1" applyBorder="1" applyAlignment="1">
      <alignment horizontal="left" vertical="center" wrapText="1"/>
    </xf>
    <xf numFmtId="0" fontId="0" fillId="0" borderId="0" xfId="0" applyAlignment="1">
      <alignment horizontal="left"/>
    </xf>
    <xf numFmtId="0" fontId="10" fillId="3" borderId="1" xfId="0" applyFont="1" applyFill="1" applyBorder="1" applyAlignment="1">
      <alignment horizontal="center" vertical="center"/>
    </xf>
    <xf numFmtId="0" fontId="8" fillId="0" borderId="0" xfId="0" applyFont="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xf numFmtId="0" fontId="1" fillId="0" borderId="0" xfId="0" applyFont="1"/>
    <xf numFmtId="0" fontId="5" fillId="0" borderId="1" xfId="0" quotePrefix="1" applyFont="1" applyBorder="1" applyAlignment="1">
      <alignment horizontal="center" vertical="center" wrapText="1"/>
    </xf>
    <xf numFmtId="0" fontId="0" fillId="0" borderId="0" xfId="0" applyAlignment="1">
      <alignment horizontal="center" wrapText="1"/>
    </xf>
    <xf numFmtId="0" fontId="1" fillId="0" borderId="4" xfId="0" applyFont="1" applyBorder="1" applyAlignment="1">
      <alignment horizontal="center" vertical="center"/>
    </xf>
    <xf numFmtId="0" fontId="4" fillId="0" borderId="0" xfId="0" applyFont="1" applyAlignment="1">
      <alignment vertical="center"/>
    </xf>
    <xf numFmtId="0" fontId="1" fillId="0" borderId="0" xfId="0" applyFont="1" applyAlignment="1">
      <alignment horizontal="center" vertical="center" wrapText="1"/>
    </xf>
    <xf numFmtId="0" fontId="0" fillId="3" borderId="0" xfId="0" applyFill="1"/>
    <xf numFmtId="0" fontId="4" fillId="0" borderId="0" xfId="0" applyFont="1"/>
    <xf numFmtId="0" fontId="14" fillId="0" borderId="1" xfId="0" applyFont="1" applyBorder="1" applyAlignment="1">
      <alignment horizontal="left" vertical="top" wrapText="1" indent="1"/>
    </xf>
    <xf numFmtId="0" fontId="15" fillId="0" borderId="1" xfId="0" applyFont="1" applyBorder="1" applyAlignment="1">
      <alignment horizontal="left" vertical="top" wrapText="1" indent="1"/>
    </xf>
    <xf numFmtId="0" fontId="15" fillId="0" borderId="1" xfId="0" applyFont="1" applyBorder="1" applyAlignment="1">
      <alignment horizontal="left" vertical="top" wrapText="1"/>
    </xf>
    <xf numFmtId="0" fontId="14" fillId="0" borderId="3" xfId="0" applyFont="1" applyBorder="1" applyAlignment="1">
      <alignment horizontal="left" vertical="top" wrapText="1" indent="1"/>
    </xf>
    <xf numFmtId="0" fontId="9" fillId="4" borderId="1" xfId="0" applyFont="1" applyFill="1" applyBorder="1" applyAlignment="1">
      <alignment horizontal="center" vertical="center" wrapText="1"/>
    </xf>
    <xf numFmtId="0" fontId="13" fillId="0" borderId="1" xfId="0" applyFont="1" applyBorder="1" applyAlignment="1">
      <alignment horizontal="center" wrapText="1"/>
    </xf>
    <xf numFmtId="165" fontId="0" fillId="0" borderId="1" xfId="0" applyNumberFormat="1" applyBorder="1" applyAlignment="1">
      <alignment horizontal="center"/>
    </xf>
    <xf numFmtId="2" fontId="0" fillId="0" borderId="1" xfId="0" applyNumberFormat="1" applyBorder="1" applyAlignment="1">
      <alignment horizontal="center"/>
    </xf>
    <xf numFmtId="166" fontId="0" fillId="0" borderId="1" xfId="0" applyNumberFormat="1" applyBorder="1" applyAlignment="1">
      <alignment horizontal="center"/>
    </xf>
    <xf numFmtId="165" fontId="0" fillId="0" borderId="0" xfId="0" applyNumberFormat="1" applyAlignment="1">
      <alignment horizontal="center" vertical="center"/>
    </xf>
    <xf numFmtId="2" fontId="5" fillId="0" borderId="1" xfId="0" applyNumberFormat="1" applyFont="1" applyBorder="1" applyAlignment="1">
      <alignment horizontal="center" vertical="center"/>
    </xf>
    <xf numFmtId="166"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68" fontId="5" fillId="0" borderId="1" xfId="0" applyNumberFormat="1" applyFont="1" applyBorder="1" applyAlignment="1">
      <alignment horizontal="center"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2" fontId="5" fillId="0" borderId="1" xfId="0" applyNumberFormat="1" applyFont="1" applyBorder="1" applyAlignment="1">
      <alignment horizontal="center"/>
    </xf>
    <xf numFmtId="166" fontId="5" fillId="0" borderId="1" xfId="0" applyNumberFormat="1" applyFont="1" applyBorder="1" applyAlignment="1">
      <alignment horizontal="center"/>
    </xf>
    <xf numFmtId="3" fontId="0" fillId="0" borderId="1" xfId="0" applyNumberFormat="1" applyBorder="1" applyAlignment="1">
      <alignment horizontal="center"/>
    </xf>
    <xf numFmtId="11" fontId="0" fillId="0" borderId="1" xfId="0" applyNumberFormat="1" applyBorder="1" applyAlignment="1">
      <alignment horizontal="center"/>
    </xf>
    <xf numFmtId="1" fontId="0" fillId="0" borderId="1" xfId="0" applyNumberFormat="1" applyBorder="1" applyAlignment="1">
      <alignment horizontal="center"/>
    </xf>
    <xf numFmtId="11" fontId="0" fillId="0" borderId="0" xfId="0" applyNumberFormat="1" applyAlignment="1">
      <alignment horizontal="left" vertical="center"/>
    </xf>
    <xf numFmtId="2" fontId="0" fillId="0" borderId="0" xfId="0" applyNumberFormat="1" applyAlignment="1">
      <alignment horizontal="left" vertical="center"/>
    </xf>
    <xf numFmtId="169" fontId="0" fillId="0" borderId="1" xfId="0" applyNumberFormat="1" applyBorder="1" applyAlignment="1">
      <alignment horizontal="center"/>
    </xf>
    <xf numFmtId="167" fontId="0" fillId="0" borderId="1" xfId="0" applyNumberFormat="1" applyBorder="1" applyAlignment="1">
      <alignment horizontal="center"/>
    </xf>
    <xf numFmtId="168" fontId="0" fillId="0" borderId="1" xfId="0" applyNumberFormat="1" applyBorder="1" applyAlignment="1">
      <alignment horizontal="center"/>
    </xf>
    <xf numFmtId="11" fontId="0" fillId="0" borderId="0" xfId="0" applyNumberFormat="1" applyAlignment="1">
      <alignment horizontal="center" vertical="center"/>
    </xf>
    <xf numFmtId="167" fontId="0" fillId="0" borderId="0" xfId="0" applyNumberFormat="1" applyAlignment="1">
      <alignment horizontal="center" vertical="center"/>
    </xf>
    <xf numFmtId="164" fontId="0" fillId="0" borderId="1" xfId="0" applyNumberFormat="1" applyBorder="1" applyAlignment="1">
      <alignment horizontal="center"/>
    </xf>
    <xf numFmtId="0" fontId="8" fillId="5" borderId="1" xfId="0" applyFont="1" applyFill="1" applyBorder="1" applyAlignment="1">
      <alignment horizontal="center" vertical="center"/>
    </xf>
    <xf numFmtId="0" fontId="8" fillId="5" borderId="1" xfId="0" applyFont="1" applyFill="1" applyBorder="1" applyAlignment="1">
      <alignment horizontal="center"/>
    </xf>
    <xf numFmtId="170" fontId="0" fillId="0" borderId="1" xfId="0" applyNumberFormat="1" applyBorder="1" applyAlignment="1">
      <alignment horizontal="center"/>
    </xf>
    <xf numFmtId="9" fontId="0" fillId="0" borderId="0" xfId="1" applyFont="1" applyAlignment="1">
      <alignment horizontal="center" vertical="center" wrapText="1"/>
    </xf>
    <xf numFmtId="10" fontId="0" fillId="0" borderId="0" xfId="1" applyNumberFormat="1" applyFont="1" applyAlignment="1">
      <alignment horizontal="center" vertical="center"/>
    </xf>
    <xf numFmtId="171" fontId="0" fillId="0" borderId="0" xfId="1" applyNumberFormat="1" applyFont="1" applyAlignment="1">
      <alignment horizontal="center" vertical="center"/>
    </xf>
    <xf numFmtId="0" fontId="8" fillId="0" borderId="1" xfId="0" applyFont="1" applyBorder="1" applyAlignment="1">
      <alignment horizontal="center" vertical="center"/>
    </xf>
    <xf numFmtId="1" fontId="0" fillId="0" borderId="1" xfId="0" applyNumberFormat="1" applyBorder="1" applyAlignment="1">
      <alignment horizontal="center" vertical="center"/>
    </xf>
    <xf numFmtId="170" fontId="0" fillId="0" borderId="1" xfId="0" applyNumberFormat="1" applyBorder="1" applyAlignment="1">
      <alignment horizontal="center" vertical="center"/>
    </xf>
    <xf numFmtId="11" fontId="0" fillId="0" borderId="1" xfId="0" applyNumberFormat="1" applyBorder="1" applyAlignment="1">
      <alignment horizontal="center" vertical="center"/>
    </xf>
    <xf numFmtId="167" fontId="0" fillId="0" borderId="1" xfId="0" applyNumberFormat="1" applyBorder="1" applyAlignment="1">
      <alignment horizontal="center" vertical="center"/>
    </xf>
    <xf numFmtId="165"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1" fontId="5" fillId="0" borderId="1" xfId="0" applyNumberFormat="1" applyFont="1" applyBorder="1" applyAlignment="1">
      <alignment horizontal="center"/>
    </xf>
    <xf numFmtId="166" fontId="0" fillId="0" borderId="1" xfId="0" applyNumberFormat="1" applyBorder="1" applyAlignment="1">
      <alignment horizontal="center" vertical="center" wrapText="1"/>
    </xf>
    <xf numFmtId="172" fontId="0" fillId="0" borderId="0" xfId="1" applyNumberFormat="1" applyFont="1"/>
    <xf numFmtId="0" fontId="0" fillId="0" borderId="5" xfId="0" applyBorder="1" applyAlignment="1">
      <alignment horizontal="center" vertical="center" wrapText="1"/>
    </xf>
    <xf numFmtId="0" fontId="5" fillId="3" borderId="3" xfId="0" applyFont="1" applyFill="1" applyBorder="1" applyAlignment="1">
      <alignment horizont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8" fillId="6"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1" fontId="5" fillId="0" borderId="3" xfId="0" applyNumberFormat="1" applyFont="1" applyBorder="1" applyAlignment="1">
      <alignment horizontal="center" vertical="center" wrapText="1"/>
    </xf>
    <xf numFmtId="11" fontId="5" fillId="0" borderId="1" xfId="0" applyNumberFormat="1" applyFont="1" applyBorder="1" applyAlignment="1">
      <alignment horizontal="center"/>
    </xf>
    <xf numFmtId="11" fontId="5" fillId="0" borderId="1" xfId="0" applyNumberFormat="1" applyFont="1" applyBorder="1" applyAlignment="1">
      <alignment horizontal="center" vertical="center"/>
    </xf>
    <xf numFmtId="0" fontId="5" fillId="6" borderId="1" xfId="0" applyFont="1" applyFill="1" applyBorder="1" applyAlignment="1">
      <alignment horizontal="center" vertical="center"/>
    </xf>
    <xf numFmtId="0" fontId="8" fillId="6" borderId="1" xfId="0" applyFont="1" applyFill="1" applyBorder="1" applyAlignment="1">
      <alignment horizontal="center" vertical="center"/>
    </xf>
    <xf numFmtId="1" fontId="12" fillId="0" borderId="1" xfId="0" applyNumberFormat="1" applyFont="1" applyBorder="1" applyAlignment="1">
      <alignment horizontal="center" vertical="center"/>
    </xf>
    <xf numFmtId="167" fontId="5" fillId="0" borderId="1" xfId="0" applyNumberFormat="1" applyFont="1" applyBorder="1" applyAlignment="1">
      <alignment horizontal="center"/>
    </xf>
    <xf numFmtId="171" fontId="0" fillId="0" borderId="0" xfId="1" applyNumberFormat="1" applyFont="1" applyBorder="1"/>
    <xf numFmtId="171" fontId="0" fillId="0" borderId="0" xfId="1" applyNumberFormat="1" applyFont="1"/>
    <xf numFmtId="169" fontId="0" fillId="0" borderId="1" xfId="0" applyNumberFormat="1" applyBorder="1" applyAlignment="1">
      <alignment horizontal="center" vertical="center"/>
    </xf>
    <xf numFmtId="0" fontId="5" fillId="5" borderId="1" xfId="0" applyFont="1" applyFill="1" applyBorder="1" applyAlignment="1">
      <alignment horizontal="center"/>
    </xf>
    <xf numFmtId="165" fontId="0" fillId="0" borderId="1" xfId="0" applyNumberFormat="1" applyBorder="1" applyAlignment="1">
      <alignment horizontal="center" vertical="center" wrapText="1"/>
    </xf>
    <xf numFmtId="11" fontId="0" fillId="0" borderId="1" xfId="0" applyNumberFormat="1" applyBorder="1" applyAlignment="1">
      <alignment horizontal="center" vertical="center" wrapText="1"/>
    </xf>
    <xf numFmtId="16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2" fontId="0" fillId="0" borderId="1" xfId="0" applyNumberFormat="1" applyBorder="1" applyAlignment="1">
      <alignment horizontal="center" vertical="center" wrapText="1"/>
    </xf>
    <xf numFmtId="165" fontId="5" fillId="0" borderId="1" xfId="0" applyNumberFormat="1" applyFont="1" applyBorder="1" applyAlignment="1">
      <alignment horizontal="center" vertical="center"/>
    </xf>
    <xf numFmtId="169" fontId="5" fillId="0" borderId="1" xfId="0" applyNumberFormat="1" applyFont="1" applyBorder="1" applyAlignment="1">
      <alignment horizontal="center" vertical="center"/>
    </xf>
    <xf numFmtId="171" fontId="0" fillId="0" borderId="0" xfId="1" applyNumberFormat="1" applyFont="1" applyAlignment="1">
      <alignment horizontal="center" vertical="center" wrapText="1"/>
    </xf>
    <xf numFmtId="172" fontId="0" fillId="0" borderId="0" xfId="1" applyNumberFormat="1" applyFont="1" applyAlignment="1">
      <alignment horizontal="center" vertical="center" wrapText="1"/>
    </xf>
    <xf numFmtId="170" fontId="5" fillId="0" borderId="1" xfId="0" applyNumberFormat="1" applyFont="1" applyBorder="1" applyAlignment="1">
      <alignment horizontal="center"/>
    </xf>
    <xf numFmtId="169" fontId="5" fillId="0" borderId="1" xfId="0" applyNumberFormat="1" applyFont="1" applyBorder="1" applyAlignment="1">
      <alignment horizontal="center"/>
    </xf>
    <xf numFmtId="165" fontId="5" fillId="0" borderId="1" xfId="0" applyNumberFormat="1" applyFont="1" applyBorder="1" applyAlignment="1">
      <alignment horizontal="center"/>
    </xf>
    <xf numFmtId="168" fontId="5" fillId="0" borderId="1" xfId="0" applyNumberFormat="1" applyFont="1" applyBorder="1" applyAlignment="1">
      <alignment horizontal="center"/>
    </xf>
    <xf numFmtId="172" fontId="5" fillId="0" borderId="0" xfId="1" applyNumberFormat="1" applyFont="1" applyBorder="1"/>
    <xf numFmtId="0" fontId="17" fillId="5" borderId="1" xfId="0" applyFont="1" applyFill="1" applyBorder="1" applyAlignment="1">
      <alignment horizontal="center" vertical="center"/>
    </xf>
    <xf numFmtId="168" fontId="0" fillId="0" borderId="1" xfId="0" applyNumberFormat="1" applyBorder="1" applyAlignment="1">
      <alignment horizontal="center" vertical="center" wrapText="1"/>
    </xf>
    <xf numFmtId="3" fontId="5" fillId="0" borderId="1" xfId="0" applyNumberFormat="1" applyFont="1" applyBorder="1" applyAlignment="1">
      <alignment horizontal="center"/>
    </xf>
    <xf numFmtId="173" fontId="0" fillId="0" borderId="0" xfId="1" applyNumberFormat="1" applyFont="1"/>
    <xf numFmtId="0" fontId="1" fillId="2" borderId="1" xfId="0" applyFont="1" applyFill="1" applyBorder="1" applyAlignment="1">
      <alignment horizontal="left" vertical="center" wrapText="1"/>
    </xf>
    <xf numFmtId="0" fontId="5" fillId="0" borderId="5" xfId="0" applyFont="1" applyBorder="1" applyAlignment="1">
      <alignment horizontal="center"/>
    </xf>
    <xf numFmtId="11" fontId="0" fillId="0" borderId="1" xfId="0" quotePrefix="1" applyNumberFormat="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0" fontId="19" fillId="0" borderId="1" xfId="0" applyFont="1" applyBorder="1" applyAlignment="1">
      <alignment horizontal="center" vertical="center" wrapText="1"/>
    </xf>
    <xf numFmtId="11" fontId="18" fillId="0" borderId="1" xfId="0" applyNumberFormat="1" applyFont="1" applyBorder="1" applyAlignment="1">
      <alignment horizontal="center"/>
    </xf>
    <xf numFmtId="2" fontId="18" fillId="0" borderId="1" xfId="0" applyNumberFormat="1" applyFont="1" applyBorder="1" applyAlignment="1">
      <alignment horizontal="center"/>
    </xf>
    <xf numFmtId="2" fontId="0" fillId="0" borderId="0" xfId="0" applyNumberFormat="1"/>
    <xf numFmtId="0" fontId="1" fillId="0" borderId="0" xfId="0" applyFont="1" applyAlignment="1">
      <alignment horizontal="center"/>
    </xf>
    <xf numFmtId="0" fontId="1" fillId="0" borderId="1" xfId="0" applyFont="1" applyBorder="1" applyAlignment="1">
      <alignment horizontal="center"/>
    </xf>
    <xf numFmtId="0" fontId="20" fillId="0" borderId="7" xfId="0" applyFont="1" applyBorder="1" applyAlignment="1">
      <alignment horizontal="center" vertical="center"/>
    </xf>
    <xf numFmtId="0" fontId="0" fillId="0" borderId="0" xfId="0" applyAlignment="1">
      <alignment vertical="center" wrapText="1"/>
    </xf>
    <xf numFmtId="0" fontId="21" fillId="0" borderId="0" xfId="2" applyAlignment="1">
      <alignment vertical="center" wrapText="1"/>
    </xf>
    <xf numFmtId="0" fontId="5" fillId="0" borderId="0" xfId="0" applyFont="1" applyAlignment="1">
      <alignment vertical="center"/>
    </xf>
    <xf numFmtId="0" fontId="22" fillId="0" borderId="0" xfId="2" applyFont="1" applyAlignment="1">
      <alignment vertical="center"/>
    </xf>
    <xf numFmtId="3" fontId="0" fillId="0" borderId="1" xfId="0" applyNumberFormat="1" applyBorder="1" applyAlignment="1">
      <alignment horizontal="center" vertical="center" wrapText="1"/>
    </xf>
    <xf numFmtId="0" fontId="11" fillId="3" borderId="1" xfId="0" applyFont="1" applyFill="1" applyBorder="1" applyAlignment="1">
      <alignment horizontal="center" vertical="center"/>
    </xf>
    <xf numFmtId="0" fontId="22" fillId="0" borderId="0" xfId="2" applyFont="1"/>
    <xf numFmtId="0" fontId="1" fillId="0" borderId="0" xfId="0" applyFont="1" applyAlignment="1">
      <alignment vertical="center"/>
    </xf>
    <xf numFmtId="0" fontId="5" fillId="0" borderId="1" xfId="0" applyFont="1" applyBorder="1" applyAlignment="1">
      <alignment vertical="center"/>
    </xf>
    <xf numFmtId="0" fontId="0" fillId="0" borderId="1" xfId="0" applyBorder="1" applyAlignment="1">
      <alignment vertical="center"/>
    </xf>
    <xf numFmtId="0" fontId="22" fillId="0" borderId="1" xfId="2" applyFont="1" applyBorder="1" applyAlignment="1">
      <alignment vertical="center"/>
    </xf>
    <xf numFmtId="0" fontId="23" fillId="0" borderId="1" xfId="2" applyFont="1" applyBorder="1"/>
    <xf numFmtId="0" fontId="1" fillId="0" borderId="1" xfId="0" applyFont="1" applyBorder="1" applyAlignment="1">
      <alignment horizontal="left" vertical="center"/>
    </xf>
    <xf numFmtId="0" fontId="1" fillId="0" borderId="1" xfId="0" applyFont="1" applyBorder="1" applyAlignment="1">
      <alignment horizontal="left"/>
    </xf>
    <xf numFmtId="0" fontId="6" fillId="0" borderId="1" xfId="0" applyFont="1" applyBorder="1" applyAlignment="1">
      <alignment vertical="center"/>
    </xf>
    <xf numFmtId="0" fontId="9" fillId="4" borderId="1" xfId="0" applyFont="1" applyFill="1" applyBorder="1" applyAlignment="1">
      <alignment horizontal="left" vertical="center" wrapText="1"/>
    </xf>
    <xf numFmtId="0" fontId="24" fillId="0" borderId="1" xfId="0" applyFont="1" applyBorder="1" applyAlignment="1">
      <alignment horizontal="center" vertical="center" wrapText="1"/>
    </xf>
    <xf numFmtId="0" fontId="0" fillId="0" borderId="1" xfId="0" applyBorder="1" applyAlignment="1">
      <alignment horizontal="left"/>
    </xf>
    <xf numFmtId="0" fontId="7" fillId="0" borderId="2" xfId="0" applyFont="1" applyBorder="1" applyAlignment="1">
      <alignment horizontal="center" vertical="center" wrapText="1"/>
    </xf>
    <xf numFmtId="0" fontId="9" fillId="0" borderId="3" xfId="0" applyFont="1" applyBorder="1" applyAlignment="1">
      <alignment horizontal="center" vertical="center"/>
    </xf>
    <xf numFmtId="0" fontId="25" fillId="0" borderId="3" xfId="0" applyFont="1" applyBorder="1" applyAlignment="1">
      <alignment horizontal="center" vertical="center"/>
    </xf>
    <xf numFmtId="0" fontId="7" fillId="0" borderId="3" xfId="0" applyFont="1" applyBorder="1" applyAlignment="1">
      <alignment horizontal="center" vertical="center"/>
    </xf>
    <xf numFmtId="0" fontId="26" fillId="0" borderId="1" xfId="0" applyFont="1" applyBorder="1" applyAlignment="1">
      <alignment horizontal="center" vertical="center"/>
    </xf>
    <xf numFmtId="0" fontId="7" fillId="0" borderId="7" xfId="0" applyFont="1" applyBorder="1" applyAlignment="1">
      <alignment horizontal="center" vertical="center" wrapText="1"/>
    </xf>
    <xf numFmtId="0" fontId="9" fillId="0" borderId="1" xfId="0" applyFont="1" applyBorder="1" applyAlignment="1">
      <alignment horizontal="center" vertical="center"/>
    </xf>
    <xf numFmtId="0" fontId="25" fillId="0" borderId="1" xfId="0" applyFont="1" applyBorder="1" applyAlignment="1">
      <alignment horizontal="center" vertical="center"/>
    </xf>
    <xf numFmtId="0" fontId="2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8" fillId="2" borderId="2" xfId="0" applyFont="1" applyFill="1" applyBorder="1" applyAlignment="1">
      <alignment horizontal="center" vertical="center" wrapText="1"/>
    </xf>
    <xf numFmtId="0" fontId="10" fillId="0" borderId="0" xfId="0" applyFont="1" applyAlignment="1">
      <alignment horizontal="center" vertical="center" wrapText="1"/>
    </xf>
    <xf numFmtId="0" fontId="1" fillId="2" borderId="8" xfId="0" applyFont="1" applyFill="1" applyBorder="1" applyAlignment="1">
      <alignment horizontal="center" vertical="center" wrapText="1"/>
    </xf>
    <xf numFmtId="0" fontId="0" fillId="0" borderId="8" xfId="0" applyBorder="1" applyAlignment="1">
      <alignment horizontal="center" vertical="center" wrapText="1"/>
    </xf>
    <xf numFmtId="0" fontId="1"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applyAlignment="1">
      <alignment horizont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horizontal="left"/>
    </xf>
    <xf numFmtId="0" fontId="1" fillId="0" borderId="1" xfId="0" applyFont="1" applyBorder="1" applyAlignment="1">
      <alignment horizontal="left"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12</xdr:col>
      <xdr:colOff>581025</xdr:colOff>
      <xdr:row>28</xdr:row>
      <xdr:rowOff>66675</xdr:rowOff>
    </xdr:to>
    <xdr:sp macro="" textlink="">
      <xdr:nvSpPr>
        <xdr:cNvPr id="2" name="ZoneTexte 1">
          <a:extLst>
            <a:ext uri="{FF2B5EF4-FFF2-40B4-BE49-F238E27FC236}">
              <a16:creationId xmlns:a16="http://schemas.microsoft.com/office/drawing/2014/main" id="{8C5D8C04-0AF0-376D-D1E8-08F0D186792D}"/>
            </a:ext>
          </a:extLst>
        </xdr:cNvPr>
        <xdr:cNvSpPr txBox="1"/>
      </xdr:nvSpPr>
      <xdr:spPr>
        <a:xfrm>
          <a:off x="609600" y="2377440"/>
          <a:ext cx="7286625" cy="28098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Supporting Information document 2</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This Supporting Information document reports 40 input/output inventory datasets, relative to the operation of 40 mines. These datasets are reported in the form of Undefined datasets, i.e. under the ecoinvent nomenclature, under the form of "unlinked, multi-product activity datasets that form the basis for all the other system models. This is the way the datasets are obtained and entered by the data providers" (Weidema et al., 2013).</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 Production Routes are described in the Worksheet "PR_Overview" (reference year, operator and site name, process, primary commodity, etc.). All References associated with the data are reported in the Worksheet "PR_Reference".</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All datasets are available in the other worksheets, from Worksheet "PR1_Tritton_AU_Aeris" to Worksheet "PR40_Gibraltar_CA_Tasekomines".</a:t>
          </a:r>
          <a:endPar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Weidema B P, Bauer C, Hischier R, Mutel C, Nemecek T, Reinhard J, Vadenbo C O, Wernet G. (2013). Overview and methodology. Data quality guideline for the ecoinvent database version 3. Ecoinvent Report 1(v3). St. Gallen: The ecoinvent Centre</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0</xdr:colOff>
      <xdr:row>0</xdr:row>
      <xdr:rowOff>175260</xdr:rowOff>
    </xdr:from>
    <xdr:to>
      <xdr:col>11</xdr:col>
      <xdr:colOff>601980</xdr:colOff>
      <xdr:row>12</xdr:row>
      <xdr:rowOff>15240</xdr:rowOff>
    </xdr:to>
    <xdr:sp macro="" textlink="">
      <xdr:nvSpPr>
        <xdr:cNvPr id="4" name="ZoneTexte 3">
          <a:extLst>
            <a:ext uri="{FF2B5EF4-FFF2-40B4-BE49-F238E27FC236}">
              <a16:creationId xmlns:a16="http://schemas.microsoft.com/office/drawing/2014/main" id="{CCEBF654-44BB-499C-9991-E6D9447C4735}"/>
            </a:ext>
          </a:extLst>
        </xdr:cNvPr>
        <xdr:cNvSpPr txBox="1"/>
      </xdr:nvSpPr>
      <xdr:spPr>
        <a:xfrm>
          <a:off x="1219200" y="175260"/>
          <a:ext cx="6088380" cy="203454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algn="ctr" fontAlgn="base"/>
          <a:r>
            <a:rPr lang="en-US" sz="1400" b="1">
              <a:effectLst/>
              <a:latin typeface="+mn-lt"/>
              <a:ea typeface="+mn-ea"/>
              <a:cs typeface="+mn-cs"/>
            </a:rPr>
            <a:t>Harnessing the potential of AI for LCI data compilation from company reporting</a:t>
          </a:r>
          <a:r>
            <a:rPr lang="en-US" sz="1400">
              <a:effectLst/>
              <a:latin typeface="+mn-lt"/>
              <a:ea typeface="+mn-ea"/>
              <a:cs typeface="+mn-cs"/>
            </a:rPr>
            <a:t> </a:t>
          </a:r>
          <a:endParaRPr lang="fr-FR" sz="1400">
            <a:effectLst/>
            <a:latin typeface="+mn-lt"/>
            <a:ea typeface="+mn-ea"/>
            <a:cs typeface="+mn-cs"/>
          </a:endParaRPr>
        </a:p>
        <a:p>
          <a:pPr algn="ctr" fontAlgn="base"/>
          <a:r>
            <a:rPr lang="en-US" sz="1100" b="1">
              <a:solidFill>
                <a:schemeClr val="bg2">
                  <a:lumMod val="75000"/>
                </a:schemeClr>
              </a:solidFill>
              <a:effectLst/>
              <a:latin typeface="+mn-lt"/>
              <a:ea typeface="+mn-ea"/>
              <a:cs typeface="+mn-cs"/>
            </a:rPr>
            <a:t>Charaf Bejjit</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Diae Hennioui</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Frédéric Lai</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Andreas Kroiss</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Aina Mas</a:t>
          </a:r>
          <a:r>
            <a:rPr lang="en-US" sz="1100">
              <a:solidFill>
                <a:schemeClr val="bg2">
                  <a:lumMod val="75000"/>
                </a:schemeClr>
              </a:solidFill>
              <a:effectLst/>
              <a:latin typeface="+mn-lt"/>
              <a:ea typeface="+mn-ea"/>
              <a:cs typeface="+mn-cs"/>
            </a:rPr>
            <a:t>-</a:t>
          </a:r>
          <a:r>
            <a:rPr lang="en-US" sz="1100" b="1">
              <a:solidFill>
                <a:schemeClr val="bg2">
                  <a:lumMod val="75000"/>
                </a:schemeClr>
              </a:solidFill>
              <a:effectLst/>
              <a:latin typeface="+mn-lt"/>
              <a:ea typeface="+mn-ea"/>
              <a:cs typeface="+mn-cs"/>
            </a:rPr>
            <a:t>Fons</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Basile Guth</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Stéphanie Muller</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Daniel Monfort Climent</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Stephan Lutter</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Victor Maus</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Antoine Beylot</a:t>
          </a:r>
          <a:r>
            <a:rPr lang="en-US" sz="1100" b="1" baseline="30000">
              <a:solidFill>
                <a:schemeClr val="bg2">
                  <a:lumMod val="75000"/>
                </a:schemeClr>
              </a:solidFill>
              <a:effectLst/>
              <a:latin typeface="+mn-lt"/>
              <a:ea typeface="+mn-ea"/>
              <a:cs typeface="+mn-cs"/>
            </a:rPr>
            <a:t>1</a:t>
          </a:r>
          <a:r>
            <a:rPr lang="en-US" sz="1100">
              <a:solidFill>
                <a:schemeClr val="bg2">
                  <a:lumMod val="75000"/>
                </a:schemeClr>
              </a:solidFill>
              <a:effectLst/>
              <a:latin typeface="+mn-lt"/>
              <a:ea typeface="+mn-ea"/>
              <a:cs typeface="+mn-cs"/>
            </a:rPr>
            <a:t> </a:t>
          </a:r>
        </a:p>
        <a:p>
          <a:pPr algn="ctr" fontAlgn="base"/>
          <a:endParaRPr lang="fr-FR" sz="1100">
            <a:solidFill>
              <a:schemeClr val="bg2">
                <a:lumMod val="75000"/>
              </a:schemeClr>
            </a:solidFill>
            <a:effectLst/>
            <a:latin typeface="+mn-lt"/>
            <a:ea typeface="+mn-ea"/>
            <a:cs typeface="+mn-cs"/>
          </a:endParaRPr>
        </a:p>
        <a:p>
          <a:pPr algn="l"/>
          <a:r>
            <a:rPr lang="en-US" sz="1100">
              <a:effectLst/>
              <a:latin typeface="+mn-lt"/>
              <a:ea typeface="+mn-ea"/>
              <a:cs typeface="+mn-cs"/>
            </a:rPr>
            <a:t> </a:t>
          </a:r>
          <a:r>
            <a:rPr lang="en-US" sz="1100" b="1">
              <a:effectLst/>
              <a:latin typeface="+mn-lt"/>
              <a:ea typeface="+mn-ea"/>
              <a:cs typeface="+mn-cs"/>
            </a:rPr>
            <a:t>Affiliations</a:t>
          </a:r>
          <a:r>
            <a:rPr lang="en-US" sz="1100">
              <a:effectLst/>
              <a:latin typeface="+mn-lt"/>
              <a:ea typeface="+mn-ea"/>
              <a:cs typeface="+mn-cs"/>
            </a:rPr>
            <a:t> </a:t>
          </a:r>
          <a:endParaRPr lang="fr-FR" sz="1100">
            <a:effectLst/>
            <a:latin typeface="+mn-lt"/>
            <a:ea typeface="+mn-ea"/>
            <a:cs typeface="+mn-cs"/>
          </a:endParaRPr>
        </a:p>
        <a:p>
          <a:pPr algn="l"/>
          <a:r>
            <a:rPr lang="en-US" sz="1100" baseline="30000">
              <a:effectLst/>
              <a:latin typeface="+mn-lt"/>
              <a:ea typeface="+mn-ea"/>
              <a:cs typeface="+mn-cs"/>
            </a:rPr>
            <a:t>1</a:t>
          </a:r>
          <a:r>
            <a:rPr lang="en-US" sz="1100">
              <a:effectLst/>
              <a:latin typeface="+mn-lt"/>
              <a:ea typeface="+mn-ea"/>
              <a:cs typeface="+mn-cs"/>
            </a:rPr>
            <a:t>BRGM - French Geological Survey, F-45060 Orléans, France  </a:t>
          </a:r>
          <a:endParaRPr lang="fr-FR" sz="1100">
            <a:effectLst/>
            <a:latin typeface="+mn-lt"/>
            <a:ea typeface="+mn-ea"/>
            <a:cs typeface="+mn-cs"/>
          </a:endParaRPr>
        </a:p>
        <a:p>
          <a:pPr algn="l"/>
          <a:r>
            <a:rPr lang="en-US" sz="1100" baseline="30000">
              <a:effectLst/>
              <a:latin typeface="+mn-lt"/>
              <a:ea typeface="+mn-ea"/>
              <a:cs typeface="+mn-cs"/>
            </a:rPr>
            <a:t>2</a:t>
          </a:r>
          <a:r>
            <a:rPr lang="en-US" sz="1100">
              <a:effectLst/>
              <a:latin typeface="+mn-lt"/>
              <a:ea typeface="+mn-ea"/>
              <a:cs typeface="+mn-cs"/>
            </a:rPr>
            <a:t>WU Vienna University of Economics and Business, Institute for Ecological Economics, 1020 Vienna, Austria </a:t>
          </a:r>
        </a:p>
        <a:p>
          <a:pPr algn="l"/>
          <a:endParaRPr lang="fr-FR" sz="1100">
            <a:effectLst/>
            <a:latin typeface="+mn-lt"/>
            <a:ea typeface="+mn-ea"/>
            <a:cs typeface="+mn-cs"/>
          </a:endParaRPr>
        </a:p>
        <a:p>
          <a:pPr algn="l"/>
          <a:r>
            <a:rPr lang="en-US" sz="1100" b="1">
              <a:effectLst/>
              <a:latin typeface="+mn-lt"/>
              <a:ea typeface="+mn-ea"/>
              <a:cs typeface="+mn-cs"/>
            </a:rPr>
            <a:t>*Corresponding author</a:t>
          </a:r>
          <a:r>
            <a:rPr lang="en-US" sz="1100">
              <a:effectLst/>
              <a:latin typeface="+mn-lt"/>
              <a:ea typeface="+mn-ea"/>
              <a:cs typeface="+mn-cs"/>
            </a:rPr>
            <a:t> </a:t>
          </a:r>
          <a:endParaRPr lang="fr-FR" sz="1100">
            <a:effectLst/>
            <a:latin typeface="+mn-lt"/>
            <a:ea typeface="+mn-ea"/>
            <a:cs typeface="+mn-cs"/>
          </a:endParaRPr>
        </a:p>
        <a:p>
          <a:pPr algn="l"/>
          <a:r>
            <a:rPr lang="en-US" sz="1100" u="sng">
              <a:effectLst/>
              <a:latin typeface="+mn-lt"/>
              <a:ea typeface="+mn-ea"/>
              <a:cs typeface="+mn-cs"/>
              <a:hlinkClick xmlns:r="http://schemas.openxmlformats.org/officeDocument/2006/relationships" r:id=""/>
            </a:rPr>
            <a:t>c.bejjit@brgm.fr</a:t>
          </a:r>
          <a:r>
            <a:rPr lang="en-US" sz="1100">
              <a:effectLst/>
              <a:latin typeface="+mn-lt"/>
              <a:ea typeface="+mn-ea"/>
              <a:cs typeface="+mn-cs"/>
            </a:rPr>
            <a:t>  </a:t>
          </a:r>
          <a:endParaRPr lang="fr-FR" sz="1100">
            <a:effectLst/>
            <a:latin typeface="+mn-lt"/>
            <a:ea typeface="+mn-ea"/>
            <a:cs typeface="+mn-cs"/>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p-caml-2023.s3.eu-west-2.amazonaws.com/media/2023/12/Central-Asia-Metals-Plc-Sustainability-Report-2023-1.pdf" TargetMode="External"/><Relationship Id="rId13" Type="http://schemas.openxmlformats.org/officeDocument/2006/relationships/hyperlink" Target="https://www.kazminerals.com/media/23238/sustainibility_report_2024_web.pdf" TargetMode="External"/><Relationship Id="rId18" Type="http://schemas.openxmlformats.org/officeDocument/2006/relationships/hyperlink" Target="https://www.amman.co.id/wp-content/uploads/2024/04/AMMN-SR-2023_ENG.pdf" TargetMode="External"/><Relationship Id="rId3" Type="http://schemas.openxmlformats.org/officeDocument/2006/relationships/hyperlink" Target="https://aerisresources.com.au/wp-content/uploads/2024/10/Aeris-Sustainability-2024-v1.pdf" TargetMode="External"/><Relationship Id="rId21" Type="http://schemas.openxmlformats.org/officeDocument/2006/relationships/hyperlink" Target="https://www.tasekomines.com/site/assets/files/2255/esg_report_2023.pdf" TargetMode="External"/><Relationship Id="rId7" Type="http://schemas.openxmlformats.org/officeDocument/2006/relationships/hyperlink" Target="https://s23.q4cdn.com/282178423/files/doc_downloads/esg/2024/Centerra-Gold-2023-ESG-Report.pdf" TargetMode="External"/><Relationship Id="rId12" Type="http://schemas.openxmlformats.org/officeDocument/2006/relationships/hyperlink" Target="https://www.fcx.com/sites/fcx/files/documents/sustainability/2023-annual-report-on-sustainability.pdf" TargetMode="External"/><Relationship Id="rId17" Type="http://schemas.openxmlformats.org/officeDocument/2006/relationships/hyperlink" Target="https://www.mmg.com/wp-content/uploads/2024/07/MMG_2023_SustainabilityReport.pdf" TargetMode="External"/><Relationship Id="rId2" Type="http://schemas.openxmlformats.org/officeDocument/2006/relationships/hyperlink" Target="https://aerisresources.com.au/wp-content/uploads/2024/10/Aeris_AR_2024_WEB.pdf" TargetMode="External"/><Relationship Id="rId16" Type="http://schemas.openxmlformats.org/officeDocument/2006/relationships/hyperlink" Target="https://www.mmg.com/wp-content/uploads/2024/04/MMG-2023-Annual-Report.pdf" TargetMode="External"/><Relationship Id="rId20" Type="http://schemas.openxmlformats.org/officeDocument/2006/relationships/hyperlink" Target="https://www.sgscm.cl/uploads/Reporte/VB_Inside_Sustainability_Report_SG_2018_19%20julio.pdf" TargetMode="External"/><Relationship Id="rId1" Type="http://schemas.openxmlformats.org/officeDocument/2006/relationships/hyperlink" Target="https://assets-global.website-files.com/6621fd607c97947f335cafc6/6621fd607c97947f335cafc6_2023%20Sustainability%20%26%20ESG%20Report.pdf" TargetMode="External"/><Relationship Id="rId6" Type="http://schemas.openxmlformats.org/officeDocument/2006/relationships/hyperlink" Target="https://capstonecopper.com/wp-content/uploads/2023/04/CapstoneCopper_SustainabilityReport2022_GrowingResponsibly.pdf" TargetMode="External"/><Relationship Id="rId11" Type="http://schemas.openxmlformats.org/officeDocument/2006/relationships/hyperlink" Target="https://erocopper.com/site/assets/files/6519/erocopper_2023_sustainability_report.pdf" TargetMode="External"/><Relationship Id="rId5" Type="http://schemas.openxmlformats.org/officeDocument/2006/relationships/hyperlink" Target="https://wp-atalaya-mining-2022.s3.eu-west-2.amazonaws.com/media/2024/05/ATM_Sustainability_Report_2023_digital_red3.pdf" TargetMode="External"/><Relationship Id="rId15" Type="http://schemas.openxmlformats.org/officeDocument/2006/relationships/hyperlink" Target="https://www.mmg.com/wp-content/uploads/2021/05/Las-Bambas-Sustainability-Report-2020.pdf" TargetMode="External"/><Relationship Id="rId10" Type="http://schemas.openxmlformats.org/officeDocument/2006/relationships/hyperlink" Target="https://www.codelco.com/prontus_codelco/site/artic/20240712/asocfile/20240712111813/rs_english_12_julio.pdf" TargetMode="External"/><Relationship Id="rId19" Type="http://schemas.openxmlformats.org/officeDocument/2006/relationships/hyperlink" Target="https://merdekacoppergold.com/wp-content/uploads/2022/06/MDKA_2021_Laporan-Keberlanjutan.pdf" TargetMode="External"/><Relationship Id="rId4" Type="http://schemas.openxmlformats.org/officeDocument/2006/relationships/hyperlink" Target="https://www.antofagasta.co.uk/media/4177/antofagasta_sustainability-report_2020.pdf" TargetMode="External"/><Relationship Id="rId9" Type="http://schemas.openxmlformats.org/officeDocument/2006/relationships/hyperlink" Target="http://www.chinagoldintl.com/_resources/esg/2023-ESG-report-eng.pdf" TargetMode="External"/><Relationship Id="rId14" Type="http://schemas.openxmlformats.org/officeDocument/2006/relationships/hyperlink" Target="https://www.minsur.com/wp-content/uploads/pdf/ReporteSostenibilidad/ENG/SustainabilityReportMinsur2023.pdf" TargetMode="External"/><Relationship Id="rId22" Type="http://schemas.openxmlformats.org/officeDocument/2006/relationships/hyperlink" Target="https://prod.antofagasta.co.uk/media/4098/antofagasta_2020_annual_report.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hyperlink" Target="https://capstonecopper.com/wp-content/uploads/2023/04/CapstoneCopper_SustainabilityReport2022_GrowingResponsibly.pdf" TargetMode="External"/><Relationship Id="rId18" Type="http://schemas.openxmlformats.org/officeDocument/2006/relationships/hyperlink" Target="http://www.chinagoldintl.com/_resources/esg/2023-ESG-report-eng.pdf" TargetMode="External"/><Relationship Id="rId26" Type="http://schemas.openxmlformats.org/officeDocument/2006/relationships/hyperlink" Target="https://www.fcx.com/sites/fcx/files/documents/sustainability/2023-annual-report-on-sustainability.pdf" TargetMode="External"/><Relationship Id="rId39" Type="http://schemas.openxmlformats.org/officeDocument/2006/relationships/hyperlink" Target="https://www.mmg.com/wp-content/uploads/2024/04/MMG-2023-Annual-Report.pdf" TargetMode="External"/><Relationship Id="rId21" Type="http://schemas.openxmlformats.org/officeDocument/2006/relationships/hyperlink" Target="https://www.fcx.com/sites/fcx/files/documents/sustainability/2023-annual-report-on-sustainability.pdf" TargetMode="External"/><Relationship Id="rId34" Type="http://schemas.openxmlformats.org/officeDocument/2006/relationships/hyperlink" Target="https://www.mmg.com/wp-content/uploads/2024/07/MMG_2023_SustainabilityReport.pdf" TargetMode="External"/><Relationship Id="rId42" Type="http://schemas.openxmlformats.org/officeDocument/2006/relationships/hyperlink" Target="https://assets-global.website-files.com/6621fd607c97947f335cafc6/6621fd607c97947f335cafc6_2023%20Sustainability%20%26%20ESG%20Report.pdf" TargetMode="External"/><Relationship Id="rId47" Type="http://schemas.openxmlformats.org/officeDocument/2006/relationships/hyperlink" Target="https://www.tasekomines.com/site/assets/files/2255/esg_report_2023.pdf" TargetMode="External"/><Relationship Id="rId7" Type="http://schemas.openxmlformats.org/officeDocument/2006/relationships/hyperlink" Target="https://www.antofagasta.co.uk/media/4177/antofagasta_sustainability-report_2020.pdf" TargetMode="External"/><Relationship Id="rId2" Type="http://schemas.openxmlformats.org/officeDocument/2006/relationships/hyperlink" Target="https://aerisresources.com.au/wp-content/uploads/2024/10/Aeris-Sustainability-2024-v1.pdf" TargetMode="External"/><Relationship Id="rId16" Type="http://schemas.openxmlformats.org/officeDocument/2006/relationships/hyperlink" Target="https://wp-caml-2023.s3.eu-west-2.amazonaws.com/media/2023/12/Central-Asia-Metals-Plc-Sustainability-Report-2023-1.pdf" TargetMode="External"/><Relationship Id="rId29" Type="http://schemas.openxmlformats.org/officeDocument/2006/relationships/hyperlink" Target="https://www.kazminerals.com/media/23238/sustainibility_report_2024_web.pdf" TargetMode="External"/><Relationship Id="rId1" Type="http://schemas.openxmlformats.org/officeDocument/2006/relationships/hyperlink" Target="https://aerisresources.com.au/wp-content/uploads/2024/10/Aeris_AR_2024_WEB.pdf" TargetMode="External"/><Relationship Id="rId6" Type="http://schemas.openxmlformats.org/officeDocument/2006/relationships/hyperlink" Target="https://www.antofagasta.co.uk/media/4177/antofagasta_sustainability-report_2020.pdf" TargetMode="External"/><Relationship Id="rId11" Type="http://schemas.openxmlformats.org/officeDocument/2006/relationships/hyperlink" Target="https://wp-atalaya-mining-2022.s3.eu-west-2.amazonaws.com/media/2024/05/ATM_Sustainability_Report_2023_digital_red3.pdf" TargetMode="External"/><Relationship Id="rId24" Type="http://schemas.openxmlformats.org/officeDocument/2006/relationships/hyperlink" Target="https://www.fcx.com/sites/fcx/files/documents/sustainability/2023-annual-report-on-sustainability.pdf" TargetMode="External"/><Relationship Id="rId32" Type="http://schemas.openxmlformats.org/officeDocument/2006/relationships/hyperlink" Target="https://www.kazminerals.com/media/23238/sustainibility_report_2024_web.pdf" TargetMode="External"/><Relationship Id="rId37" Type="http://schemas.openxmlformats.org/officeDocument/2006/relationships/hyperlink" Target="https://www.mmg.com/wp-content/uploads/2024/04/MMG-2023-Annual-Report.pdf" TargetMode="External"/><Relationship Id="rId40" Type="http://schemas.openxmlformats.org/officeDocument/2006/relationships/hyperlink" Target="https://www.mmg.com/wp-content/uploads/2024/07/MMG_2023_SustainabilityReport.pdf" TargetMode="External"/><Relationship Id="rId45" Type="http://schemas.openxmlformats.org/officeDocument/2006/relationships/hyperlink" Target="https://www.amman.co.id/wp-content/uploads/2024/04/AMMN-SR-2023_ENG.pdf" TargetMode="External"/><Relationship Id="rId5" Type="http://schemas.openxmlformats.org/officeDocument/2006/relationships/hyperlink" Target="https://aerisresources.com.au/wp-content/uploads/2024/10/Aeris-Sustainability-2024-v1.pdf" TargetMode="External"/><Relationship Id="rId15" Type="http://schemas.openxmlformats.org/officeDocument/2006/relationships/hyperlink" Target="https://capstonecopper.com/wp-content/uploads/2023/04/CapstoneCopper_SustainabilityReport2022_GrowingResponsibly.pdf" TargetMode="External"/><Relationship Id="rId23" Type="http://schemas.openxmlformats.org/officeDocument/2006/relationships/hyperlink" Target="https://www.fcx.com/sites/fcx/files/documents/sustainability/2023-annual-report-on-sustainability.pdf" TargetMode="External"/><Relationship Id="rId28" Type="http://schemas.openxmlformats.org/officeDocument/2006/relationships/hyperlink" Target="https://www.fcx.com/sites/fcx/files/documents/sustainability/2023-annual-report-on-sustainability.pdf" TargetMode="External"/><Relationship Id="rId36" Type="http://schemas.openxmlformats.org/officeDocument/2006/relationships/hyperlink" Target="https://www.mmg.com/wp-content/uploads/2024/07/MMG_2023_SustainabilityReport.pdf" TargetMode="External"/><Relationship Id="rId10" Type="http://schemas.openxmlformats.org/officeDocument/2006/relationships/hyperlink" Target="https://www.antofagasta.co.uk/media/4177/antofagasta_sustainability-report_2020.pdf" TargetMode="External"/><Relationship Id="rId19" Type="http://schemas.openxmlformats.org/officeDocument/2006/relationships/hyperlink" Target="https://erocopper.com/site/assets/files/6519/erocopper_2023_sustainability_report.pdf" TargetMode="External"/><Relationship Id="rId31" Type="http://schemas.openxmlformats.org/officeDocument/2006/relationships/hyperlink" Target="https://www.kazminerals.com/media/23238/sustainibility_report_2024_web.pdf" TargetMode="External"/><Relationship Id="rId44" Type="http://schemas.openxmlformats.org/officeDocument/2006/relationships/hyperlink" Target="https://merdekacoppergold.com/wp-content/uploads/2022/06/MDKA_2021_Laporan-Keberlanjutan.pdf" TargetMode="External"/><Relationship Id="rId4" Type="http://schemas.openxmlformats.org/officeDocument/2006/relationships/hyperlink" Target="https://aerisresources.com.au/wp-content/uploads/2024/10/Aeris-Sustainability-2024-v1.pdf" TargetMode="External"/><Relationship Id="rId9" Type="http://schemas.openxmlformats.org/officeDocument/2006/relationships/hyperlink" Target="https://www.antofagasta.co.uk/media/4177/antofagasta_sustainability-report_2020.pdf" TargetMode="External"/><Relationship Id="rId14" Type="http://schemas.openxmlformats.org/officeDocument/2006/relationships/hyperlink" Target="https://capstonecopper.com/wp-content/uploads/2023/04/CapstoneCopper_SustainabilityReport2022_GrowingResponsibly.pdf" TargetMode="External"/><Relationship Id="rId22" Type="http://schemas.openxmlformats.org/officeDocument/2006/relationships/hyperlink" Target="https://www.fcx.com/sites/fcx/files/documents/sustainability/2023-annual-report-on-sustainability.pdf" TargetMode="External"/><Relationship Id="rId27" Type="http://schemas.openxmlformats.org/officeDocument/2006/relationships/hyperlink" Target="https://www.fcx.com/sites/fcx/files/documents/sustainability/2023-annual-report-on-sustainability.pdf" TargetMode="External"/><Relationship Id="rId30" Type="http://schemas.openxmlformats.org/officeDocument/2006/relationships/hyperlink" Target="https://www.kazminerals.com/media/23238/sustainibility_report_2024_web.pdf" TargetMode="External"/><Relationship Id="rId35" Type="http://schemas.openxmlformats.org/officeDocument/2006/relationships/hyperlink" Target="https://www.mmg.com/wp-content/uploads/2024/04/MMG-2023-Annual-Report.pdf" TargetMode="External"/><Relationship Id="rId43" Type="http://schemas.openxmlformats.org/officeDocument/2006/relationships/hyperlink" Target="https://merdekacoppergold.com/wp-content/uploads/2022/06/MDKA_2021_Laporan-Keberlanjutan.pdf" TargetMode="External"/><Relationship Id="rId8" Type="http://schemas.openxmlformats.org/officeDocument/2006/relationships/hyperlink" Target="https://prod.antofagasta.co.uk/media/4098/antofagasta_2020_annual_report.pdf" TargetMode="External"/><Relationship Id="rId3" Type="http://schemas.openxmlformats.org/officeDocument/2006/relationships/hyperlink" Target="https://aerisresources.com.au/wp-content/uploads/2024/10/Aeris_AR_2024_WEB.pdf" TargetMode="External"/><Relationship Id="rId12" Type="http://schemas.openxmlformats.org/officeDocument/2006/relationships/hyperlink" Target="https://capstonecopper.com/wp-content/uploads/2023/04/CapstoneCopper_SustainabilityReport2022_GrowingResponsibly.pdf" TargetMode="External"/><Relationship Id="rId17" Type="http://schemas.openxmlformats.org/officeDocument/2006/relationships/hyperlink" Target="https://wp-caml-2023.s3.eu-west-2.amazonaws.com/media/2023/12/Central-Asia-Metals-Plc-Sustainability-Report-2023-1.pdf" TargetMode="External"/><Relationship Id="rId25" Type="http://schemas.openxmlformats.org/officeDocument/2006/relationships/hyperlink" Target="https://www.fcx.com/sites/fcx/files/documents/sustainability/2023-annual-report-on-sustainability.pdf" TargetMode="External"/><Relationship Id="rId33" Type="http://schemas.openxmlformats.org/officeDocument/2006/relationships/hyperlink" Target="https://www.mmg.com/wp-content/uploads/2024/04/MMG-2023-Annual-Report.pdf" TargetMode="External"/><Relationship Id="rId38" Type="http://schemas.openxmlformats.org/officeDocument/2006/relationships/hyperlink" Target="https://www.mmg.com/wp-content/uploads/2024/07/MMG_2023_SustainabilityReport.pdf" TargetMode="External"/><Relationship Id="rId46" Type="http://schemas.openxmlformats.org/officeDocument/2006/relationships/hyperlink" Target="https://www.sgscm.cl/uploads/Reporte/VB_Inside_Sustainability_Report_SG_2018_19%20julio.pdf" TargetMode="External"/><Relationship Id="rId20" Type="http://schemas.openxmlformats.org/officeDocument/2006/relationships/hyperlink" Target="https://erocopper.com/site/assets/files/6519/erocopper_2023_sustainability_report.pdf" TargetMode="External"/><Relationship Id="rId41" Type="http://schemas.openxmlformats.org/officeDocument/2006/relationships/hyperlink" Target="https://www.minsur.com/wp-content/uploads/pdf/ReporteSostenibilidad/ENG/SustainabilityReportMinsur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2AC1-2D6D-4968-A771-3C3BED37F4E1}">
  <dimension ref="A1:K55"/>
  <sheetViews>
    <sheetView workbookViewId="0">
      <selection activeCell="B15" sqref="B15"/>
    </sheetView>
  </sheetViews>
  <sheetFormatPr baseColWidth="10" defaultColWidth="11.44140625" defaultRowHeight="14.4" x14ac:dyDescent="0.3"/>
  <cols>
    <col min="1" max="1" width="24.44140625" customWidth="1"/>
    <col min="2" max="2" width="27.109375" customWidth="1"/>
    <col min="6" max="6" width="136.6640625" customWidth="1"/>
  </cols>
  <sheetData>
    <row r="1" spans="1:11" ht="15" customHeight="1" x14ac:dyDescent="0.3">
      <c r="A1" s="39" t="s">
        <v>0</v>
      </c>
      <c r="B1" s="39" t="s">
        <v>1</v>
      </c>
    </row>
    <row r="2" spans="1:11" ht="15" customHeight="1" x14ac:dyDescent="0.3">
      <c r="A2" s="159" t="s">
        <v>2</v>
      </c>
      <c r="B2" s="160" t="s">
        <v>3</v>
      </c>
      <c r="C2" s="42"/>
      <c r="D2" s="42"/>
      <c r="E2" s="42"/>
      <c r="F2" s="42"/>
      <c r="G2" s="42"/>
      <c r="H2" s="42"/>
      <c r="I2" s="42"/>
      <c r="J2" s="42"/>
      <c r="K2" s="42"/>
    </row>
    <row r="3" spans="1:11" ht="15" customHeight="1" x14ac:dyDescent="0.3">
      <c r="A3" s="159" t="s">
        <v>2</v>
      </c>
      <c r="B3" s="160" t="s">
        <v>4</v>
      </c>
      <c r="C3" s="42"/>
      <c r="D3" s="42"/>
      <c r="E3" s="42"/>
      <c r="F3" s="42"/>
      <c r="G3" s="42"/>
      <c r="H3" s="42"/>
      <c r="I3" s="42"/>
      <c r="J3" s="42"/>
      <c r="K3" s="42"/>
    </row>
    <row r="4" spans="1:11" ht="15" customHeight="1" x14ac:dyDescent="0.3">
      <c r="A4" s="159" t="s">
        <v>5</v>
      </c>
      <c r="B4" s="160" t="s">
        <v>6</v>
      </c>
      <c r="C4" s="42"/>
      <c r="D4" s="42"/>
      <c r="E4" s="42"/>
      <c r="F4" s="42"/>
      <c r="G4" s="42"/>
      <c r="H4" s="42"/>
      <c r="I4" s="42"/>
      <c r="J4" s="42"/>
      <c r="K4" s="42"/>
    </row>
    <row r="5" spans="1:11" ht="15" customHeight="1" x14ac:dyDescent="0.3">
      <c r="A5" s="159" t="s">
        <v>5</v>
      </c>
      <c r="B5" s="160" t="s">
        <v>7</v>
      </c>
      <c r="C5" s="42"/>
      <c r="D5" s="42"/>
      <c r="E5" s="42"/>
      <c r="F5" s="42"/>
      <c r="G5" s="42"/>
      <c r="H5" s="42"/>
      <c r="I5" s="42"/>
      <c r="J5" s="42"/>
      <c r="K5" s="42"/>
    </row>
    <row r="6" spans="1:11" ht="15" customHeight="1" x14ac:dyDescent="0.3">
      <c r="A6" s="159" t="s">
        <v>8</v>
      </c>
      <c r="B6" s="160" t="s">
        <v>9</v>
      </c>
      <c r="C6" s="42"/>
      <c r="D6" s="42"/>
      <c r="E6" s="42"/>
      <c r="F6" s="42"/>
      <c r="G6" s="42"/>
      <c r="H6" s="42"/>
      <c r="I6" s="42"/>
      <c r="J6" s="42"/>
      <c r="K6" s="42"/>
    </row>
    <row r="7" spans="1:11" ht="15" customHeight="1" x14ac:dyDescent="0.3">
      <c r="A7" s="159" t="s">
        <v>8</v>
      </c>
      <c r="B7" s="163" t="s">
        <v>10</v>
      </c>
      <c r="C7" s="42"/>
      <c r="D7" s="42"/>
      <c r="E7" s="42"/>
      <c r="F7" s="42"/>
      <c r="G7" s="42"/>
      <c r="H7" s="42"/>
      <c r="I7" s="42"/>
      <c r="J7" s="42"/>
      <c r="K7" s="42"/>
    </row>
    <row r="8" spans="1:11" ht="15" customHeight="1" x14ac:dyDescent="0.3">
      <c r="A8" s="159" t="s">
        <v>11</v>
      </c>
      <c r="B8" s="160" t="s">
        <v>12</v>
      </c>
      <c r="C8" s="42"/>
      <c r="D8" s="42"/>
      <c r="E8" s="42"/>
      <c r="F8" s="42"/>
      <c r="G8" s="42"/>
      <c r="H8" s="42"/>
      <c r="I8" s="42"/>
      <c r="J8" s="42"/>
      <c r="K8" s="42"/>
    </row>
    <row r="9" spans="1:11" ht="15" customHeight="1" x14ac:dyDescent="0.3">
      <c r="A9" s="159" t="s">
        <v>13</v>
      </c>
      <c r="B9" s="160" t="s">
        <v>14</v>
      </c>
      <c r="C9" s="42"/>
      <c r="D9" s="42"/>
      <c r="E9" s="42"/>
      <c r="F9" s="42"/>
      <c r="G9" s="42"/>
      <c r="H9" s="42"/>
      <c r="I9" s="42"/>
      <c r="J9" s="42"/>
      <c r="K9" s="42"/>
    </row>
    <row r="10" spans="1:11" ht="15" customHeight="1" x14ac:dyDescent="0.3">
      <c r="A10" s="159" t="s">
        <v>15</v>
      </c>
      <c r="B10" s="160" t="s">
        <v>16</v>
      </c>
      <c r="C10" s="42"/>
      <c r="D10" s="42"/>
      <c r="E10" s="42"/>
      <c r="F10" s="42"/>
      <c r="G10" s="42"/>
      <c r="H10" s="42"/>
      <c r="I10" s="42"/>
      <c r="J10" s="42"/>
      <c r="K10" s="42"/>
    </row>
    <row r="11" spans="1:11" ht="15" customHeight="1" x14ac:dyDescent="0.3">
      <c r="A11" s="159" t="s">
        <v>17</v>
      </c>
      <c r="B11" s="160" t="s">
        <v>18</v>
      </c>
      <c r="C11" s="42"/>
      <c r="D11" s="42"/>
      <c r="E11" s="42"/>
      <c r="F11" s="42"/>
      <c r="G11" s="42"/>
      <c r="H11" s="42"/>
      <c r="I11" s="42"/>
      <c r="J11" s="42"/>
      <c r="K11" s="42"/>
    </row>
    <row r="12" spans="1:11" ht="15" customHeight="1" x14ac:dyDescent="0.3">
      <c r="A12" s="159" t="s">
        <v>19</v>
      </c>
      <c r="B12" s="160" t="s">
        <v>20</v>
      </c>
      <c r="C12" s="42"/>
      <c r="D12" s="42"/>
      <c r="E12" s="42"/>
      <c r="F12" s="42"/>
      <c r="G12" s="42"/>
      <c r="H12" s="42"/>
      <c r="I12" s="42"/>
      <c r="J12" s="42"/>
      <c r="K12" s="42"/>
    </row>
    <row r="13" spans="1:11" ht="15" customHeight="1" x14ac:dyDescent="0.3">
      <c r="A13" s="159" t="s">
        <v>21</v>
      </c>
      <c r="B13" s="160" t="s">
        <v>22</v>
      </c>
      <c r="C13" s="42"/>
      <c r="D13" s="42"/>
      <c r="E13" s="42"/>
      <c r="F13" s="42"/>
      <c r="G13" s="42"/>
      <c r="H13" s="42"/>
      <c r="I13" s="42"/>
      <c r="J13" s="42"/>
      <c r="K13" s="42"/>
    </row>
    <row r="14" spans="1:11" ht="15" customHeight="1" x14ac:dyDescent="0.3">
      <c r="A14" s="159" t="s">
        <v>23</v>
      </c>
      <c r="B14" s="160" t="s">
        <v>24</v>
      </c>
      <c r="C14" s="42"/>
      <c r="D14" s="42"/>
      <c r="E14" s="42"/>
      <c r="F14" s="42"/>
      <c r="G14" s="42"/>
      <c r="H14" s="42"/>
      <c r="I14" s="42"/>
      <c r="J14" s="42"/>
      <c r="K14" s="42"/>
    </row>
    <row r="15" spans="1:11" ht="15" customHeight="1" x14ac:dyDescent="0.3">
      <c r="A15" s="159" t="s">
        <v>25</v>
      </c>
      <c r="B15" s="160" t="s">
        <v>26</v>
      </c>
      <c r="C15" s="42"/>
      <c r="D15" s="42"/>
      <c r="E15" s="42"/>
      <c r="F15" s="42"/>
      <c r="G15" s="42"/>
      <c r="H15" s="42"/>
      <c r="I15" s="42"/>
      <c r="J15" s="42"/>
      <c r="K15" s="42"/>
    </row>
    <row r="16" spans="1:11" ht="15" customHeight="1" x14ac:dyDescent="0.3">
      <c r="A16" s="159" t="s">
        <v>27</v>
      </c>
      <c r="B16" s="160" t="s">
        <v>28</v>
      </c>
      <c r="C16" s="42"/>
      <c r="D16" s="42"/>
      <c r="E16" s="42"/>
      <c r="F16" s="42"/>
      <c r="G16" s="42"/>
      <c r="H16" s="42"/>
      <c r="I16" s="42"/>
      <c r="J16" s="42"/>
      <c r="K16" s="42"/>
    </row>
    <row r="17" spans="1:11" ht="15" customHeight="1" x14ac:dyDescent="0.3">
      <c r="A17" s="159" t="s">
        <v>29</v>
      </c>
      <c r="B17" s="160" t="s">
        <v>30</v>
      </c>
      <c r="C17" s="42"/>
      <c r="D17" s="42"/>
      <c r="E17" s="42"/>
      <c r="F17" s="42"/>
      <c r="G17" s="42"/>
      <c r="H17" s="42"/>
      <c r="I17" s="42"/>
      <c r="J17" s="42"/>
      <c r="K17" s="42"/>
    </row>
    <row r="18" spans="1:11" ht="15" customHeight="1" x14ac:dyDescent="0.3">
      <c r="A18" s="159" t="s">
        <v>31</v>
      </c>
      <c r="B18" s="160" t="s">
        <v>32</v>
      </c>
      <c r="C18" s="42"/>
      <c r="D18" s="42"/>
      <c r="E18" s="42"/>
      <c r="F18" s="42"/>
      <c r="G18" s="42"/>
      <c r="H18" s="42"/>
      <c r="I18" s="42"/>
      <c r="J18" s="42"/>
      <c r="K18" s="42"/>
    </row>
    <row r="19" spans="1:11" ht="15" customHeight="1" x14ac:dyDescent="0.3">
      <c r="A19" s="159" t="s">
        <v>33</v>
      </c>
      <c r="B19" s="160" t="s">
        <v>34</v>
      </c>
      <c r="C19" s="42"/>
      <c r="D19" s="42"/>
      <c r="E19" s="42"/>
      <c r="F19" s="42"/>
      <c r="G19" s="42"/>
      <c r="H19" s="42"/>
      <c r="I19" s="42"/>
      <c r="J19" s="42"/>
      <c r="K19" s="42"/>
    </row>
    <row r="20" spans="1:11" ht="15" customHeight="1" x14ac:dyDescent="0.3">
      <c r="A20" s="159" t="s">
        <v>33</v>
      </c>
      <c r="B20" s="160" t="s">
        <v>35</v>
      </c>
      <c r="C20" s="42"/>
      <c r="D20" s="42"/>
      <c r="E20" s="42"/>
      <c r="F20" s="42"/>
      <c r="G20" s="42"/>
      <c r="H20" s="42"/>
      <c r="I20" s="42"/>
      <c r="J20" s="42"/>
      <c r="K20" s="42"/>
    </row>
    <row r="21" spans="1:11" ht="15" customHeight="1" x14ac:dyDescent="0.3">
      <c r="A21" s="159" t="s">
        <v>36</v>
      </c>
      <c r="B21" s="160" t="s">
        <v>37</v>
      </c>
      <c r="C21" s="42"/>
      <c r="D21" s="42"/>
      <c r="E21" s="42"/>
      <c r="F21" s="42"/>
      <c r="G21" s="42"/>
      <c r="H21" s="42"/>
      <c r="I21" s="42"/>
      <c r="J21" s="42"/>
      <c r="K21" s="42"/>
    </row>
    <row r="22" spans="1:11" ht="15" customHeight="1" x14ac:dyDescent="0.3">
      <c r="A22" s="159" t="s">
        <v>38</v>
      </c>
      <c r="B22" s="160" t="s">
        <v>39</v>
      </c>
      <c r="C22" s="42"/>
      <c r="D22" s="42"/>
      <c r="E22" s="42"/>
      <c r="F22" s="42"/>
      <c r="G22" s="42"/>
      <c r="H22" s="42"/>
      <c r="I22" s="42"/>
      <c r="J22" s="42"/>
      <c r="K22" s="42"/>
    </row>
    <row r="23" spans="1:11" ht="15" customHeight="1" x14ac:dyDescent="0.3">
      <c r="A23" s="159" t="s">
        <v>40</v>
      </c>
      <c r="B23" s="160" t="s">
        <v>41</v>
      </c>
      <c r="C23" s="42"/>
      <c r="D23" s="42"/>
      <c r="E23" s="42"/>
      <c r="F23" s="42"/>
      <c r="G23" s="42"/>
      <c r="H23" s="42"/>
      <c r="I23" s="42"/>
      <c r="J23" s="42"/>
      <c r="K23" s="42"/>
    </row>
    <row r="24" spans="1:11" ht="15" customHeight="1" x14ac:dyDescent="0.3">
      <c r="A24" s="159" t="s">
        <v>42</v>
      </c>
      <c r="B24" s="160" t="s">
        <v>43</v>
      </c>
      <c r="C24" s="42"/>
      <c r="D24" s="42"/>
      <c r="E24" s="42"/>
      <c r="F24" s="42"/>
      <c r="G24" s="42"/>
      <c r="H24" s="42"/>
      <c r="I24" s="42"/>
      <c r="J24" s="42"/>
      <c r="K24" s="42"/>
    </row>
    <row r="29" spans="1:11" x14ac:dyDescent="0.3">
      <c r="A29" s="58"/>
      <c r="B29" s="58"/>
      <c r="C29" s="58"/>
      <c r="D29" s="58"/>
      <c r="E29" s="58"/>
      <c r="F29" s="58"/>
    </row>
    <row r="30" spans="1:11" x14ac:dyDescent="0.3">
      <c r="A30" s="157"/>
      <c r="B30" s="157"/>
      <c r="C30" s="157"/>
      <c r="D30" s="157"/>
      <c r="E30" s="157"/>
      <c r="F30" s="158"/>
    </row>
    <row r="31" spans="1:11" x14ac:dyDescent="0.3">
      <c r="A31" s="157"/>
      <c r="B31" s="157"/>
      <c r="C31" s="157"/>
      <c r="D31" s="157"/>
      <c r="E31" s="157"/>
      <c r="F31" s="158"/>
    </row>
    <row r="32" spans="1:11" x14ac:dyDescent="0.3">
      <c r="A32" s="157"/>
      <c r="B32" s="157"/>
      <c r="C32" s="157"/>
      <c r="D32" s="157"/>
      <c r="E32" s="157"/>
      <c r="F32" s="158"/>
    </row>
    <row r="33" spans="1:6" x14ac:dyDescent="0.3">
      <c r="A33" s="157"/>
      <c r="B33" s="157"/>
      <c r="C33" s="157"/>
      <c r="D33" s="157"/>
      <c r="E33" s="157"/>
      <c r="F33" s="158"/>
    </row>
    <row r="34" spans="1:6" x14ac:dyDescent="0.3">
      <c r="A34" s="157"/>
      <c r="B34" s="157"/>
      <c r="C34" s="157"/>
      <c r="D34" s="157"/>
      <c r="E34" s="157"/>
      <c r="F34" s="158"/>
    </row>
    <row r="35" spans="1:6" x14ac:dyDescent="0.3">
      <c r="A35" s="157"/>
      <c r="B35" s="157"/>
      <c r="C35" s="157"/>
      <c r="D35" s="157"/>
      <c r="E35" s="157"/>
      <c r="F35" s="158"/>
    </row>
    <row r="36" spans="1:6" x14ac:dyDescent="0.3">
      <c r="A36" s="157"/>
      <c r="B36" s="157"/>
      <c r="C36" s="157"/>
      <c r="D36" s="157"/>
      <c r="E36" s="157"/>
      <c r="F36" s="158"/>
    </row>
    <row r="37" spans="1:6" x14ac:dyDescent="0.3">
      <c r="A37" s="157"/>
      <c r="B37" s="157"/>
      <c r="C37" s="157"/>
      <c r="D37" s="157"/>
      <c r="E37" s="157"/>
      <c r="F37" s="158"/>
    </row>
    <row r="38" spans="1:6" x14ac:dyDescent="0.3">
      <c r="A38" s="157"/>
      <c r="B38" s="157"/>
      <c r="C38" s="157"/>
      <c r="D38" s="157"/>
      <c r="E38" s="157"/>
      <c r="F38" s="158"/>
    </row>
    <row r="39" spans="1:6" x14ac:dyDescent="0.3">
      <c r="A39" s="157"/>
      <c r="B39" s="157"/>
      <c r="C39" s="157"/>
      <c r="D39" s="157"/>
      <c r="E39" s="157"/>
      <c r="F39" s="158"/>
    </row>
    <row r="40" spans="1:6" x14ac:dyDescent="0.3">
      <c r="A40" s="157"/>
      <c r="B40" s="157"/>
      <c r="C40" s="157"/>
      <c r="D40" s="157"/>
      <c r="E40" s="157"/>
      <c r="F40" s="158"/>
    </row>
    <row r="41" spans="1:6" x14ac:dyDescent="0.3">
      <c r="A41" s="157"/>
      <c r="B41" s="157"/>
      <c r="C41" s="157"/>
      <c r="D41" s="157"/>
      <c r="E41" s="157"/>
      <c r="F41" s="158"/>
    </row>
    <row r="42" spans="1:6" x14ac:dyDescent="0.3">
      <c r="A42" s="157"/>
      <c r="B42" s="157"/>
      <c r="C42" s="157"/>
      <c r="D42" s="157"/>
      <c r="E42" s="157"/>
      <c r="F42" s="158"/>
    </row>
    <row r="43" spans="1:6" x14ac:dyDescent="0.3">
      <c r="A43" s="157"/>
      <c r="B43" s="157"/>
      <c r="C43" s="157"/>
      <c r="D43" s="157"/>
      <c r="E43" s="157"/>
      <c r="F43" s="158"/>
    </row>
    <row r="44" spans="1:6" x14ac:dyDescent="0.3">
      <c r="A44" s="157"/>
      <c r="B44" s="157"/>
      <c r="C44" s="157"/>
      <c r="D44" s="157"/>
      <c r="E44" s="157"/>
      <c r="F44" s="158"/>
    </row>
    <row r="45" spans="1:6" x14ac:dyDescent="0.3">
      <c r="A45" s="157"/>
      <c r="B45" s="157"/>
      <c r="C45" s="157"/>
      <c r="D45" s="157"/>
      <c r="E45" s="157"/>
      <c r="F45" s="158"/>
    </row>
    <row r="46" spans="1:6" x14ac:dyDescent="0.3">
      <c r="A46" s="157"/>
      <c r="B46" s="157"/>
      <c r="C46" s="157"/>
      <c r="D46" s="157"/>
      <c r="E46" s="157"/>
      <c r="F46" s="158"/>
    </row>
    <row r="47" spans="1:6" x14ac:dyDescent="0.3">
      <c r="A47" s="157"/>
      <c r="B47" s="157"/>
      <c r="C47" s="157"/>
      <c r="D47" s="157"/>
      <c r="E47" s="157"/>
      <c r="F47" s="158"/>
    </row>
    <row r="48" spans="1:6" x14ac:dyDescent="0.3">
      <c r="A48" s="157"/>
      <c r="B48" s="157"/>
      <c r="C48" s="157"/>
      <c r="D48" s="157"/>
      <c r="E48" s="157"/>
      <c r="F48" s="158"/>
    </row>
    <row r="49" spans="1:6" x14ac:dyDescent="0.3">
      <c r="A49" s="157"/>
      <c r="B49" s="157"/>
      <c r="C49" s="157"/>
      <c r="D49" s="157"/>
      <c r="E49" s="157"/>
      <c r="F49" s="158"/>
    </row>
    <row r="50" spans="1:6" x14ac:dyDescent="0.3">
      <c r="A50" s="157"/>
      <c r="B50" s="157"/>
      <c r="C50" s="157"/>
      <c r="D50" s="157"/>
      <c r="E50" s="157"/>
      <c r="F50" s="158"/>
    </row>
    <row r="51" spans="1:6" x14ac:dyDescent="0.3">
      <c r="A51" s="157"/>
      <c r="B51" s="157"/>
      <c r="C51" s="157"/>
      <c r="D51" s="157"/>
      <c r="E51" s="157"/>
      <c r="F51" s="158"/>
    </row>
    <row r="52" spans="1:6" x14ac:dyDescent="0.3">
      <c r="A52" s="157"/>
      <c r="B52" s="157"/>
      <c r="C52" s="157"/>
      <c r="D52" s="157"/>
      <c r="E52" s="157"/>
      <c r="F52" s="158"/>
    </row>
    <row r="53" spans="1:6" x14ac:dyDescent="0.3">
      <c r="A53" s="157"/>
      <c r="B53" s="157"/>
      <c r="C53" s="157"/>
      <c r="D53" s="157"/>
      <c r="E53" s="157"/>
      <c r="F53" s="158"/>
    </row>
    <row r="54" spans="1:6" x14ac:dyDescent="0.3">
      <c r="A54" s="157"/>
      <c r="B54" s="157"/>
      <c r="C54" s="157"/>
      <c r="D54" s="157"/>
      <c r="E54" s="157"/>
      <c r="F54" s="158"/>
    </row>
    <row r="55" spans="1:6" x14ac:dyDescent="0.3">
      <c r="A55" s="157"/>
      <c r="B55" s="157"/>
      <c r="C55" s="157"/>
      <c r="D55" s="157"/>
      <c r="E55" s="157"/>
      <c r="F55" s="158"/>
    </row>
  </sheetData>
  <hyperlinks>
    <hyperlink ref="B2" r:id="rId1" display="https://assets-global.website-files.com/6621fd607c97947f335cafc6/6621fd607c97947f335cafc6_2023 Sustainability %26 ESG Report.pdf" xr:uid="{2AAE1BF2-C7E4-44B7-A30C-E084D40E99A8}"/>
    <hyperlink ref="B4" r:id="rId2" display="https://aerisresources.com.au/wp-content/uploads/2024/10/Aeris_AR_2024_WEB.pdf" xr:uid="{C98C2603-AE7A-4726-B793-26B1239F71B8}"/>
    <hyperlink ref="B5" r:id="rId3" display="https://aerisresources.com.au/wp-content/uploads/2024/10/Aeris-Sustainability-2024-v1.pdf" xr:uid="{ED86496C-AA66-4D75-AAFA-D67802762AEF}"/>
    <hyperlink ref="B6" r:id="rId4" display="https://www.antofagasta.co.uk/media/4177/antofagasta_sustainability-report_2020.pdf" xr:uid="{860D3289-55A8-471D-8F9D-46CAF7B11289}"/>
    <hyperlink ref="B8" r:id="rId5" display="https://wp-atalaya-mining-2022.s3.eu-west-2.amazonaws.com/media/2024/05/ATM_Sustainability_Report_2023_digital_red3.pdf" xr:uid="{6779371C-7CAE-4A88-A93D-87CAD0038859}"/>
    <hyperlink ref="B9" r:id="rId6" display="https://capstonecopper.com/wp-content/uploads/2023/04/CapstoneCopper_SustainabilityReport2022_GrowingResponsibly.pdf" xr:uid="{794543B3-5F0F-424C-9C0B-8F011D5C372D}"/>
    <hyperlink ref="B10" r:id="rId7" display="https://s23.q4cdn.com/282178423/files/doc_downloads/esg/2024/Centerra-Gold-2023-ESG-Report.pdf" xr:uid="{198B2D16-D7CE-46F8-861F-CD56BE609FA1}"/>
    <hyperlink ref="B11" r:id="rId8" display="https://wp-caml-2023.s3.eu-west-2.amazonaws.com/media/2023/12/Central-Asia-Metals-Plc-Sustainability-Report-2023-1.pdf" xr:uid="{F7BE6C9A-5825-4DA1-8EC2-840F3FD23CEC}"/>
    <hyperlink ref="B12" r:id="rId9" display="http://www.chinagoldintl.com/_resources/esg/2023-ESG-report-eng.pdf" xr:uid="{BFF84C57-BA09-4E54-B686-5F0C3B318A79}"/>
    <hyperlink ref="B13" r:id="rId10" display="https://www.codelco.com/prontus_codelco/site/artic/20240712/asocfile/20240712111813/rs_english_12_julio.pdf" xr:uid="{7218E0B9-E894-4D31-A488-21E53D9F37EC}"/>
    <hyperlink ref="B14" r:id="rId11" display="https://erocopper.com/site/assets/files/6519/erocopper_2023_sustainability_report.pdf" xr:uid="{D039330B-9B7C-45B5-87B0-C6E1D2EB4A1E}"/>
    <hyperlink ref="B15" r:id="rId12" display="https://www.fcx.com/sites/fcx/files/documents/sustainability/2023-annual-report-on-sustainability.pdf" xr:uid="{F34F78AB-67E6-466C-8039-ADF708CD73AF}"/>
    <hyperlink ref="B16" r:id="rId13" display="https://www.kazminerals.com/media/23238/sustainibility_report_2024_web.pdf" xr:uid="{07C0E3C9-8676-4F3D-8963-E592D8B048F4}"/>
    <hyperlink ref="B17" r:id="rId14" display="https://www.minsur.com/wp-content/uploads/pdf/ReporteSostenibilidad/ENG/SustainabilityReportMinsur2023.pdf" xr:uid="{A1A91EDC-C452-44D9-A33C-5D772443C0A0}"/>
    <hyperlink ref="B18" r:id="rId15" display="https://www.mmg.com/wp-content/uploads/2021/05/Las-Bambas-Sustainability-Report-2020.pdf" xr:uid="{A2F04049-FC46-4F67-AC2F-FE69A0BCDEE0}"/>
    <hyperlink ref="B19" r:id="rId16" display="https://www.mmg.com/wp-content/uploads/2024/04/MMG-2023-Annual-Report.pdf" xr:uid="{CC529AD0-DF6F-4734-AE28-086DED7C40F5}"/>
    <hyperlink ref="B20" r:id="rId17" display="https://www.mmg.com/wp-content/uploads/2024/07/MMG_2023_SustainabilityReport.pdf" xr:uid="{91E5A4E8-443C-4252-993D-434D5B0C85FC}"/>
    <hyperlink ref="B21" r:id="rId18" display="https://www.amman.co.id/wp-content/uploads/2024/04/AMMN-SR-2023_ENG.pdf" xr:uid="{80B07C6E-2A22-4501-A84F-93479F63496D}"/>
    <hyperlink ref="B22" r:id="rId19" display="https://merdekacoppergold.com/wp-content/uploads/2022/06/MDKA_2021_Laporan-Keberlanjutan.pdf" xr:uid="{F761B36D-FFA3-4BFF-AD4F-FBE8FDF8B48A}"/>
    <hyperlink ref="B23" r:id="rId20" display="https://www.sgscm.cl/uploads/Reporte/VB_Inside_Sustainability_Report_SG_2018_19 julio.pdf" xr:uid="{0D660F99-83A0-432F-8AAE-E51B605CDC6F}"/>
    <hyperlink ref="B24" r:id="rId21" display="https://www.tasekomines.com/site/assets/files/2255/esg_report_2023.pdf" xr:uid="{944AC082-D1C7-4622-814C-59DD72168860}"/>
    <hyperlink ref="B7" r:id="rId22" display="https://prod.antofagasta.co.uk/media/4098/antofagasta_2020_annual_report.pdf" xr:uid="{3D2FA507-F7C5-4F65-B17C-34BA71E968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1E57-0CD6-4A37-9ED2-2A4D144C21A2}">
  <sheetPr>
    <tabColor rgb="FF92D050"/>
  </sheetPr>
  <dimension ref="A1:Z3"/>
  <sheetViews>
    <sheetView zoomScale="90" zoomScaleNormal="57" workbookViewId="0"/>
  </sheetViews>
  <sheetFormatPr baseColWidth="10" defaultColWidth="8.88671875" defaultRowHeight="14.4" x14ac:dyDescent="0.3"/>
  <cols>
    <col min="1" max="1" width="60.33203125" customWidth="1"/>
    <col min="2" max="2" width="30.5546875" customWidth="1"/>
    <col min="3" max="3" width="19.33203125" customWidth="1"/>
    <col min="4" max="4" width="37.109375" customWidth="1"/>
    <col min="5" max="5" width="16.5546875" customWidth="1"/>
    <col min="6" max="7" width="19.33203125" customWidth="1"/>
    <col min="9" max="9" width="37.88671875" customWidth="1"/>
  </cols>
  <sheetData>
    <row r="1" spans="1:26" s="2" customFormat="1" ht="49.2" customHeight="1" x14ac:dyDescent="0.3">
      <c r="A1" s="1" t="s">
        <v>227</v>
      </c>
      <c r="B1" s="1" t="s">
        <v>235</v>
      </c>
      <c r="C1" s="1" t="s">
        <v>236</v>
      </c>
      <c r="D1" s="1" t="s">
        <v>237</v>
      </c>
      <c r="E1" s="1" t="s">
        <v>238</v>
      </c>
      <c r="F1" s="1" t="s">
        <v>239</v>
      </c>
      <c r="G1" s="1" t="s">
        <v>283</v>
      </c>
      <c r="I1" s="188" t="s">
        <v>241</v>
      </c>
    </row>
    <row r="2" spans="1:26" s="10" customFormat="1" x14ac:dyDescent="0.3">
      <c r="A2" s="11" t="s">
        <v>273</v>
      </c>
      <c r="B2" s="18" t="s">
        <v>274</v>
      </c>
      <c r="C2" s="23" t="s">
        <v>250</v>
      </c>
      <c r="D2" s="23" t="s">
        <v>251</v>
      </c>
      <c r="E2" s="19" t="s">
        <v>275</v>
      </c>
      <c r="F2" s="5">
        <v>152577</v>
      </c>
      <c r="G2" s="68">
        <f>F2/$F$3</f>
        <v>1.9240479192938209</v>
      </c>
    </row>
    <row r="3" spans="1:26" s="12" customFormat="1" ht="28.95" customHeight="1" x14ac:dyDescent="0.3">
      <c r="A3" s="11" t="s">
        <v>273</v>
      </c>
      <c r="B3" s="3" t="s">
        <v>284</v>
      </c>
      <c r="C3" s="3" t="s">
        <v>254</v>
      </c>
      <c r="D3" s="3" t="s">
        <v>255</v>
      </c>
      <c r="E3" s="12" t="s">
        <v>256</v>
      </c>
      <c r="F3" s="12">
        <v>79300</v>
      </c>
      <c r="G3" s="12">
        <f>F3/$F$3</f>
        <v>1</v>
      </c>
      <c r="H3" s="10"/>
      <c r="I3" s="10"/>
      <c r="J3" s="10"/>
      <c r="K3" s="10"/>
      <c r="L3" s="10"/>
      <c r="M3" s="10"/>
      <c r="N3" s="10"/>
      <c r="O3" s="10"/>
      <c r="P3" s="10"/>
      <c r="Q3" s="10"/>
      <c r="R3" s="10"/>
      <c r="S3" s="10"/>
      <c r="T3" s="10"/>
      <c r="U3" s="10"/>
      <c r="V3" s="10"/>
      <c r="W3" s="10"/>
      <c r="X3" s="10"/>
      <c r="Y3" s="10"/>
      <c r="Z3" s="10"/>
    </row>
  </sheetData>
  <dataValidations count="2">
    <dataValidation type="list" allowBlank="1" showInputMessage="1" showErrorMessage="1" sqref="C2:C3" xr:uid="{2B68EED0-52FB-4A04-87D4-8A98AB79FD2B}">
      <formula1>"Product flows (P),Input flows (I),Output flows (O)"</formula1>
    </dataValidation>
    <dataValidation type="list" allowBlank="1" showInputMessage="1" showErrorMessage="1" sqref="D2:D3" xr:uid="{8BDDA75E-0140-4B8D-85A0-3C27FC21BEAE}">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E75A-BCE6-45C9-8BB7-25412CB34D18}">
  <sheetPr>
    <tabColor rgb="FF92D050"/>
  </sheetPr>
  <dimension ref="A1:I3"/>
  <sheetViews>
    <sheetView zoomScale="101" zoomScaleNormal="57" workbookViewId="0">
      <selection activeCell="D22" sqref="D22"/>
    </sheetView>
  </sheetViews>
  <sheetFormatPr baseColWidth="10" defaultColWidth="8.88671875" defaultRowHeight="14.4" x14ac:dyDescent="0.3"/>
  <cols>
    <col min="1" max="1" width="59.44140625" customWidth="1"/>
    <col min="2" max="2" width="29.5546875" customWidth="1"/>
    <col min="3" max="3" width="19.33203125" customWidth="1"/>
    <col min="4" max="4" width="37" customWidth="1"/>
    <col min="5" max="5" width="20.33203125" customWidth="1"/>
    <col min="6" max="6" width="13.5546875" customWidth="1"/>
    <col min="7" max="7" width="23.33203125" customWidth="1"/>
    <col min="9" max="9" width="36.6640625" customWidth="1"/>
  </cols>
  <sheetData>
    <row r="1" spans="1:9" s="2" customFormat="1" ht="63" customHeight="1" x14ac:dyDescent="0.3">
      <c r="A1" s="1" t="s">
        <v>227</v>
      </c>
      <c r="B1" s="1" t="s">
        <v>235</v>
      </c>
      <c r="C1" s="1" t="s">
        <v>236</v>
      </c>
      <c r="D1" s="1" t="s">
        <v>237</v>
      </c>
      <c r="E1" s="1" t="s">
        <v>238</v>
      </c>
      <c r="F1" s="1" t="s">
        <v>239</v>
      </c>
      <c r="G1" s="1" t="s">
        <v>283</v>
      </c>
      <c r="I1" s="188" t="s">
        <v>241</v>
      </c>
    </row>
    <row r="2" spans="1:9" s="10" customFormat="1" x14ac:dyDescent="0.3">
      <c r="A2" s="11" t="s">
        <v>273</v>
      </c>
      <c r="B2" s="18" t="s">
        <v>274</v>
      </c>
      <c r="C2" s="23" t="s">
        <v>250</v>
      </c>
      <c r="D2" s="23" t="s">
        <v>251</v>
      </c>
      <c r="E2" s="19" t="s">
        <v>275</v>
      </c>
      <c r="F2" s="19">
        <v>152340</v>
      </c>
      <c r="G2" s="77">
        <f>F2/$F$3</f>
        <v>3.1605809128630704</v>
      </c>
    </row>
    <row r="3" spans="1:9" s="10" customFormat="1" ht="20.399999999999999" customHeight="1" x14ac:dyDescent="0.3">
      <c r="A3" s="11" t="s">
        <v>273</v>
      </c>
      <c r="B3" s="23" t="s">
        <v>281</v>
      </c>
      <c r="C3" s="23" t="s">
        <v>254</v>
      </c>
      <c r="D3" s="23" t="s">
        <v>255</v>
      </c>
      <c r="E3" s="22" t="s">
        <v>256</v>
      </c>
      <c r="F3" s="22">
        <v>48200</v>
      </c>
      <c r="G3" s="22">
        <f>F3/$F$3</f>
        <v>1</v>
      </c>
    </row>
  </sheetData>
  <phoneticPr fontId="7" type="noConversion"/>
  <dataValidations count="2">
    <dataValidation type="list" allowBlank="1" showInputMessage="1" showErrorMessage="1" sqref="D2:D3" xr:uid="{15C6F1C8-3A80-48A0-B1EE-02CDFB130648}">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3" xr:uid="{92FA334D-1CC6-437F-9E80-56C6B1FF62AF}">
      <formula1>"Product flows (P),Input flows (I),Output flows (O)"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712D3-4B61-4885-97AB-625E6F7D5920}">
  <sheetPr>
    <tabColor rgb="FF92D050"/>
  </sheetPr>
  <dimension ref="A1:I13"/>
  <sheetViews>
    <sheetView zoomScale="85" zoomScaleNormal="85" workbookViewId="0"/>
  </sheetViews>
  <sheetFormatPr baseColWidth="10" defaultColWidth="8.88671875" defaultRowHeight="14.4" x14ac:dyDescent="0.3"/>
  <cols>
    <col min="1" max="1" width="50.6640625" style="20" customWidth="1"/>
    <col min="2" max="2" width="84" customWidth="1"/>
    <col min="3" max="3" width="19.33203125" customWidth="1"/>
    <col min="4" max="4" width="39.6640625" customWidth="1"/>
    <col min="5" max="5" width="18.6640625" style="10" customWidth="1"/>
    <col min="6" max="6" width="21.33203125" customWidth="1"/>
    <col min="7" max="7" width="24.33203125" customWidth="1"/>
    <col min="9" max="9" width="42.441406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4" t="s">
        <v>12</v>
      </c>
      <c r="B2" s="3" t="s">
        <v>285</v>
      </c>
      <c r="C2" s="3" t="s">
        <v>244</v>
      </c>
      <c r="D2" s="3" t="s">
        <v>245</v>
      </c>
      <c r="E2" s="12" t="s">
        <v>286</v>
      </c>
      <c r="F2" s="5">
        <v>25584</v>
      </c>
      <c r="G2" s="80">
        <f>F2/$F$13</f>
        <v>0.49517099889678129</v>
      </c>
      <c r="H2" s="82"/>
    </row>
    <row r="3" spans="1:9" s="10" customFormat="1" x14ac:dyDescent="0.3">
      <c r="A3" s="4" t="s">
        <v>12</v>
      </c>
      <c r="B3" s="18" t="s">
        <v>287</v>
      </c>
      <c r="C3" s="3" t="s">
        <v>244</v>
      </c>
      <c r="D3" s="3" t="s">
        <v>248</v>
      </c>
      <c r="E3" s="22" t="s">
        <v>288</v>
      </c>
      <c r="F3" s="19">
        <v>367828225</v>
      </c>
      <c r="G3" s="81">
        <f t="shared" ref="G3:G13" si="0">F3/$F$13</f>
        <v>7119.2100373545973</v>
      </c>
      <c r="H3" s="83"/>
    </row>
    <row r="4" spans="1:9" s="10" customFormat="1" x14ac:dyDescent="0.3">
      <c r="A4" s="4" t="s">
        <v>12</v>
      </c>
      <c r="B4" s="18" t="s">
        <v>289</v>
      </c>
      <c r="C4" s="23" t="s">
        <v>250</v>
      </c>
      <c r="D4" s="23" t="s">
        <v>251</v>
      </c>
      <c r="E4" s="22" t="s">
        <v>290</v>
      </c>
      <c r="F4" s="68">
        <v>5449.31</v>
      </c>
      <c r="G4" s="80">
        <f t="shared" si="0"/>
        <v>0.10546983567847951</v>
      </c>
      <c r="H4" s="82"/>
    </row>
    <row r="5" spans="1:9" s="10" customFormat="1" x14ac:dyDescent="0.3">
      <c r="A5" s="4" t="s">
        <v>12</v>
      </c>
      <c r="B5" s="18" t="s">
        <v>291</v>
      </c>
      <c r="C5" s="3" t="s">
        <v>250</v>
      </c>
      <c r="D5" s="3" t="s">
        <v>251</v>
      </c>
      <c r="E5" s="22" t="s">
        <v>292</v>
      </c>
      <c r="F5" s="19">
        <v>672954</v>
      </c>
      <c r="G5" s="68">
        <f t="shared" si="0"/>
        <v>13.024832097857432</v>
      </c>
      <c r="H5" s="83"/>
    </row>
    <row r="6" spans="1:9" s="10" customFormat="1" x14ac:dyDescent="0.3">
      <c r="A6" s="4" t="s">
        <v>12</v>
      </c>
      <c r="B6" s="4" t="s">
        <v>293</v>
      </c>
      <c r="C6" s="3" t="s">
        <v>250</v>
      </c>
      <c r="D6" s="3" t="s">
        <v>294</v>
      </c>
      <c r="E6" s="12" t="s">
        <v>256</v>
      </c>
      <c r="F6" s="5">
        <v>20795705</v>
      </c>
      <c r="G6" s="68">
        <f t="shared" si="0"/>
        <v>402.49491938761685</v>
      </c>
      <c r="H6" s="83"/>
    </row>
    <row r="7" spans="1:9" s="10" customFormat="1" x14ac:dyDescent="0.3">
      <c r="A7" s="4" t="s">
        <v>12</v>
      </c>
      <c r="B7" s="4" t="s">
        <v>295</v>
      </c>
      <c r="C7" s="3" t="s">
        <v>250</v>
      </c>
      <c r="D7" s="3" t="s">
        <v>294</v>
      </c>
      <c r="E7" s="12" t="s">
        <v>256</v>
      </c>
      <c r="F7" s="5">
        <v>7853096</v>
      </c>
      <c r="G7" s="68">
        <f t="shared" si="0"/>
        <v>151.99442584241393</v>
      </c>
      <c r="H7" s="83"/>
    </row>
    <row r="8" spans="1:9" s="10" customFormat="1" x14ac:dyDescent="0.3">
      <c r="A8" s="4" t="s">
        <v>12</v>
      </c>
      <c r="B8" s="4" t="s">
        <v>296</v>
      </c>
      <c r="C8" s="3" t="s">
        <v>250</v>
      </c>
      <c r="D8" s="3" t="s">
        <v>294</v>
      </c>
      <c r="E8" s="12" t="s">
        <v>256</v>
      </c>
      <c r="F8" s="5">
        <v>3533434</v>
      </c>
      <c r="G8" s="68">
        <f t="shared" si="0"/>
        <v>68.388603944490683</v>
      </c>
      <c r="H8" s="83"/>
    </row>
    <row r="9" spans="1:9" s="10" customFormat="1" x14ac:dyDescent="0.3">
      <c r="A9" s="4" t="s">
        <v>12</v>
      </c>
      <c r="B9" s="4" t="s">
        <v>297</v>
      </c>
      <c r="C9" s="3" t="s">
        <v>250</v>
      </c>
      <c r="D9" s="3" t="s">
        <v>294</v>
      </c>
      <c r="E9" s="12" t="s">
        <v>256</v>
      </c>
      <c r="F9" s="5">
        <v>15541116</v>
      </c>
      <c r="G9" s="68">
        <f t="shared" si="0"/>
        <v>300.79385294288426</v>
      </c>
      <c r="H9" s="83"/>
    </row>
    <row r="10" spans="1:9" s="10" customFormat="1" x14ac:dyDescent="0.3">
      <c r="A10" s="4" t="s">
        <v>12</v>
      </c>
      <c r="B10" s="4" t="s">
        <v>298</v>
      </c>
      <c r="C10" s="3" t="s">
        <v>250</v>
      </c>
      <c r="D10" s="3" t="s">
        <v>294</v>
      </c>
      <c r="E10" s="12" t="s">
        <v>269</v>
      </c>
      <c r="F10" s="5">
        <v>39</v>
      </c>
      <c r="G10" s="80">
        <f t="shared" si="0"/>
        <v>7.5483383978167888E-4</v>
      </c>
      <c r="H10" s="82"/>
    </row>
    <row r="11" spans="1:9" s="10" customFormat="1" x14ac:dyDescent="0.3">
      <c r="A11" s="4" t="s">
        <v>12</v>
      </c>
      <c r="B11" s="4" t="s">
        <v>299</v>
      </c>
      <c r="C11" s="3" t="s">
        <v>250</v>
      </c>
      <c r="D11" s="3" t="s">
        <v>294</v>
      </c>
      <c r="E11" s="12" t="s">
        <v>269</v>
      </c>
      <c r="F11" s="5">
        <v>3057</v>
      </c>
      <c r="G11" s="80">
        <f t="shared" si="0"/>
        <v>5.9167360210579285E-2</v>
      </c>
      <c r="H11" s="82"/>
    </row>
    <row r="12" spans="1:9" s="10" customFormat="1" x14ac:dyDescent="0.3">
      <c r="A12" s="4" t="s">
        <v>12</v>
      </c>
      <c r="B12" s="4" t="s">
        <v>300</v>
      </c>
      <c r="C12" s="3" t="s">
        <v>250</v>
      </c>
      <c r="D12" s="3" t="s">
        <v>294</v>
      </c>
      <c r="E12" s="12" t="s">
        <v>269</v>
      </c>
      <c r="F12" s="5">
        <v>124</v>
      </c>
      <c r="G12" s="80">
        <f t="shared" si="0"/>
        <v>2.3999845162289276E-3</v>
      </c>
      <c r="H12" s="82"/>
    </row>
    <row r="13" spans="1:9" s="39" customFormat="1" x14ac:dyDescent="0.3">
      <c r="A13" s="4" t="s">
        <v>12</v>
      </c>
      <c r="B13" s="23" t="s">
        <v>301</v>
      </c>
      <c r="C13" s="23" t="s">
        <v>254</v>
      </c>
      <c r="D13" s="23" t="s">
        <v>255</v>
      </c>
      <c r="E13" s="54" t="s">
        <v>269</v>
      </c>
      <c r="F13" s="24">
        <v>51667</v>
      </c>
      <c r="G13" s="5">
        <f t="shared" si="0"/>
        <v>1</v>
      </c>
    </row>
  </sheetData>
  <dataValidations count="2">
    <dataValidation type="list" allowBlank="1" showInputMessage="1" showErrorMessage="1" sqref="D2:D13 E3:E4" xr:uid="{685BBBD6-729A-4B92-B26C-034AEBA3A024}">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3 F3" xr:uid="{50E71B10-3969-4A14-969B-919838BE32C0}">
      <formula1>"Product flows (P),Input flows (I),Output flows (O)"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CB31-27BC-4E4D-BBF5-829D6F2E94B6}">
  <sheetPr>
    <tabColor rgb="FF92D050"/>
  </sheetPr>
  <dimension ref="A1:I22"/>
  <sheetViews>
    <sheetView zoomScale="86" workbookViewId="0"/>
  </sheetViews>
  <sheetFormatPr baseColWidth="10" defaultColWidth="8.88671875" defaultRowHeight="14.4" x14ac:dyDescent="0.3"/>
  <cols>
    <col min="1" max="1" width="45.33203125" style="20" customWidth="1"/>
    <col min="2" max="2" width="38.109375" bestFit="1" customWidth="1"/>
    <col min="3" max="3" width="19.33203125" customWidth="1"/>
    <col min="4" max="4" width="39.6640625" customWidth="1"/>
    <col min="5" max="5" width="18.6640625" customWidth="1"/>
    <col min="6" max="6" width="22.44140625" customWidth="1"/>
    <col min="7" max="7" width="23.6640625" customWidth="1"/>
    <col min="9" max="9" width="36.332031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4" t="s">
        <v>302</v>
      </c>
      <c r="B2" s="11" t="s">
        <v>303</v>
      </c>
      <c r="C2" s="11" t="s">
        <v>244</v>
      </c>
      <c r="D2" s="11" t="s">
        <v>245</v>
      </c>
      <c r="E2" s="5" t="s">
        <v>246</v>
      </c>
      <c r="F2" s="5">
        <v>1430653</v>
      </c>
      <c r="G2" s="67">
        <f>F2/$F$20</f>
        <v>26.385101988122901</v>
      </c>
    </row>
    <row r="3" spans="1:9" s="10" customFormat="1" x14ac:dyDescent="0.3">
      <c r="A3" s="4" t="s">
        <v>302</v>
      </c>
      <c r="B3" s="4" t="s">
        <v>304</v>
      </c>
      <c r="C3" s="11" t="s">
        <v>244</v>
      </c>
      <c r="D3" s="11" t="s">
        <v>248</v>
      </c>
      <c r="E3" s="5" t="s">
        <v>246</v>
      </c>
      <c r="F3" s="5">
        <v>1201840</v>
      </c>
      <c r="G3" s="67">
        <f t="shared" ref="G3:G22" si="0">F3/$F$20</f>
        <v>22.165172808085281</v>
      </c>
    </row>
    <row r="4" spans="1:9" s="10" customFormat="1" x14ac:dyDescent="0.3">
      <c r="A4" s="4" t="s">
        <v>302</v>
      </c>
      <c r="B4" s="4" t="s">
        <v>305</v>
      </c>
      <c r="C4" s="11" t="s">
        <v>250</v>
      </c>
      <c r="D4" s="11" t="s">
        <v>251</v>
      </c>
      <c r="E4" s="5" t="s">
        <v>275</v>
      </c>
      <c r="F4" s="5">
        <v>99395</v>
      </c>
      <c r="G4" s="67">
        <f t="shared" si="0"/>
        <v>1.8331120209509055</v>
      </c>
    </row>
    <row r="5" spans="1:9" s="10" customFormat="1" x14ac:dyDescent="0.3">
      <c r="A5" s="4" t="s">
        <v>302</v>
      </c>
      <c r="B5" s="4" t="s">
        <v>306</v>
      </c>
      <c r="C5" s="11" t="s">
        <v>250</v>
      </c>
      <c r="D5" s="11" t="s">
        <v>251</v>
      </c>
      <c r="E5" s="5" t="s">
        <v>256</v>
      </c>
      <c r="F5" s="5">
        <v>280</v>
      </c>
      <c r="G5" s="80">
        <f t="shared" si="0"/>
        <v>5.1639555899819257E-3</v>
      </c>
      <c r="H5" s="87"/>
    </row>
    <row r="6" spans="1:9" s="10" customFormat="1" x14ac:dyDescent="0.3">
      <c r="A6" s="4" t="s">
        <v>302</v>
      </c>
      <c r="B6" s="4" t="s">
        <v>307</v>
      </c>
      <c r="C6" s="11" t="s">
        <v>250</v>
      </c>
      <c r="D6" s="11" t="s">
        <v>251</v>
      </c>
      <c r="E6" s="5" t="s">
        <v>256</v>
      </c>
      <c r="F6" s="5">
        <v>2373</v>
      </c>
      <c r="G6" s="84">
        <f t="shared" si="0"/>
        <v>4.3764523625096821E-2</v>
      </c>
      <c r="H6" s="87"/>
    </row>
    <row r="7" spans="1:9" s="10" customFormat="1" x14ac:dyDescent="0.3">
      <c r="A7" s="4" t="s">
        <v>302</v>
      </c>
      <c r="B7" s="4" t="s">
        <v>308</v>
      </c>
      <c r="C7" s="11" t="s">
        <v>250</v>
      </c>
      <c r="D7" s="11" t="s">
        <v>251</v>
      </c>
      <c r="E7" s="5" t="s">
        <v>256</v>
      </c>
      <c r="F7" s="5">
        <v>8056</v>
      </c>
      <c r="G7" s="84">
        <f t="shared" si="0"/>
        <v>0.14857437940319426</v>
      </c>
      <c r="H7" s="87"/>
    </row>
    <row r="8" spans="1:9" s="10" customFormat="1" x14ac:dyDescent="0.3">
      <c r="A8" s="4" t="s">
        <v>302</v>
      </c>
      <c r="B8" s="4" t="s">
        <v>309</v>
      </c>
      <c r="C8" s="11" t="s">
        <v>250</v>
      </c>
      <c r="D8" s="11" t="s">
        <v>251</v>
      </c>
      <c r="E8" s="5" t="s">
        <v>256</v>
      </c>
      <c r="F8" s="5">
        <v>68</v>
      </c>
      <c r="G8" s="85">
        <f t="shared" si="0"/>
        <v>1.254103500424182E-3</v>
      </c>
      <c r="H8" s="87"/>
    </row>
    <row r="9" spans="1:9" s="10" customFormat="1" x14ac:dyDescent="0.3">
      <c r="A9" s="4" t="s">
        <v>302</v>
      </c>
      <c r="B9" s="4" t="s">
        <v>310</v>
      </c>
      <c r="C9" s="11" t="s">
        <v>250</v>
      </c>
      <c r="D9" s="11" t="s">
        <v>251</v>
      </c>
      <c r="E9" s="5" t="s">
        <v>256</v>
      </c>
      <c r="F9" s="5">
        <v>36</v>
      </c>
      <c r="G9" s="85">
        <f t="shared" si="0"/>
        <v>6.6393714728339053E-4</v>
      </c>
      <c r="H9" s="87"/>
    </row>
    <row r="10" spans="1:9" s="10" customFormat="1" x14ac:dyDescent="0.3">
      <c r="A10" s="4" t="s">
        <v>302</v>
      </c>
      <c r="B10" s="4" t="s">
        <v>311</v>
      </c>
      <c r="C10" s="11" t="s">
        <v>250</v>
      </c>
      <c r="D10" s="11" t="s">
        <v>251</v>
      </c>
      <c r="E10" s="5" t="s">
        <v>256</v>
      </c>
      <c r="F10" s="5">
        <v>249</v>
      </c>
      <c r="G10" s="80">
        <f t="shared" si="0"/>
        <v>4.5922319353767843E-3</v>
      </c>
      <c r="H10" s="87"/>
    </row>
    <row r="11" spans="1:9" s="14" customFormat="1" x14ac:dyDescent="0.3">
      <c r="A11" s="4" t="s">
        <v>302</v>
      </c>
      <c r="B11" s="4" t="s">
        <v>312</v>
      </c>
      <c r="C11" s="11" t="s">
        <v>250</v>
      </c>
      <c r="D11" s="11" t="s">
        <v>251</v>
      </c>
      <c r="E11" s="5" t="s">
        <v>256</v>
      </c>
      <c r="F11" s="5">
        <v>11</v>
      </c>
      <c r="G11" s="85">
        <f t="shared" si="0"/>
        <v>2.0286968389214709E-4</v>
      </c>
      <c r="H11" s="87"/>
    </row>
    <row r="12" spans="1:9" s="14" customFormat="1" x14ac:dyDescent="0.3">
      <c r="A12" s="4" t="s">
        <v>302</v>
      </c>
      <c r="B12" s="4" t="s">
        <v>313</v>
      </c>
      <c r="C12" s="11" t="s">
        <v>250</v>
      </c>
      <c r="D12" s="11" t="s">
        <v>251</v>
      </c>
      <c r="E12" s="5" t="s">
        <v>256</v>
      </c>
      <c r="F12" s="5">
        <v>4.3999999999999997E-2</v>
      </c>
      <c r="G12" s="85">
        <f t="shared" si="0"/>
        <v>8.1147873556858836E-7</v>
      </c>
      <c r="H12" s="87"/>
    </row>
    <row r="13" spans="1:9" s="28" customFormat="1" x14ac:dyDescent="0.3">
      <c r="A13" s="4" t="s">
        <v>302</v>
      </c>
      <c r="B13" s="4" t="s">
        <v>314</v>
      </c>
      <c r="C13" s="11" t="s">
        <v>250</v>
      </c>
      <c r="D13" s="11" t="s">
        <v>251</v>
      </c>
      <c r="E13" s="5" t="s">
        <v>256</v>
      </c>
      <c r="F13" s="5">
        <v>32</v>
      </c>
      <c r="G13" s="85">
        <f t="shared" si="0"/>
        <v>5.9016635314079161E-4</v>
      </c>
      <c r="H13" s="87"/>
    </row>
    <row r="14" spans="1:9" s="14" customFormat="1" x14ac:dyDescent="0.3">
      <c r="A14" s="4" t="s">
        <v>302</v>
      </c>
      <c r="B14" s="4" t="s">
        <v>315</v>
      </c>
      <c r="C14" s="11" t="s">
        <v>250</v>
      </c>
      <c r="D14" s="11" t="s">
        <v>294</v>
      </c>
      <c r="E14" s="5" t="s">
        <v>316</v>
      </c>
      <c r="F14" s="5">
        <v>23</v>
      </c>
      <c r="G14" s="85">
        <f t="shared" si="0"/>
        <v>4.2418206631994395E-4</v>
      </c>
      <c r="H14" s="87"/>
    </row>
    <row r="15" spans="1:9" s="10" customFormat="1" x14ac:dyDescent="0.3">
      <c r="A15" s="4" t="s">
        <v>302</v>
      </c>
      <c r="B15" s="4" t="s">
        <v>317</v>
      </c>
      <c r="C15" s="11" t="s">
        <v>250</v>
      </c>
      <c r="D15" s="11" t="s">
        <v>294</v>
      </c>
      <c r="E15" s="5" t="s">
        <v>316</v>
      </c>
      <c r="F15" s="5">
        <v>18.5</v>
      </c>
      <c r="G15" s="80">
        <f t="shared" si="0"/>
        <v>3.4118992290952012E-4</v>
      </c>
      <c r="H15" s="87"/>
    </row>
    <row r="16" spans="1:9" s="10" customFormat="1" x14ac:dyDescent="0.3">
      <c r="A16" s="4" t="s">
        <v>302</v>
      </c>
      <c r="B16" s="4" t="s">
        <v>318</v>
      </c>
      <c r="C16" s="11" t="s">
        <v>250</v>
      </c>
      <c r="D16" s="11" t="s">
        <v>294</v>
      </c>
      <c r="E16" s="5" t="s">
        <v>256</v>
      </c>
      <c r="F16" s="5">
        <v>2.5</v>
      </c>
      <c r="G16" s="85">
        <f t="shared" si="0"/>
        <v>4.6106746339124341E-5</v>
      </c>
      <c r="H16" s="87"/>
    </row>
    <row r="17" spans="1:8" s="10" customFormat="1" x14ac:dyDescent="0.3">
      <c r="A17" s="4" t="s">
        <v>302</v>
      </c>
      <c r="B17" s="4" t="s">
        <v>319</v>
      </c>
      <c r="C17" s="11" t="s">
        <v>250</v>
      </c>
      <c r="D17" s="11" t="s">
        <v>294</v>
      </c>
      <c r="E17" s="5" t="s">
        <v>256</v>
      </c>
      <c r="F17" s="5">
        <v>4.8</v>
      </c>
      <c r="G17" s="85">
        <f t="shared" si="0"/>
        <v>8.8524952971118733E-5</v>
      </c>
      <c r="H17" s="87"/>
    </row>
    <row r="18" spans="1:8" s="10" customFormat="1" x14ac:dyDescent="0.3">
      <c r="A18" s="4" t="s">
        <v>302</v>
      </c>
      <c r="B18" s="4" t="s">
        <v>320</v>
      </c>
      <c r="C18" s="11" t="s">
        <v>250</v>
      </c>
      <c r="D18" s="11" t="s">
        <v>294</v>
      </c>
      <c r="E18" s="5" t="s">
        <v>256</v>
      </c>
      <c r="F18" s="5">
        <v>2771.3</v>
      </c>
      <c r="G18" s="84">
        <f t="shared" si="0"/>
        <v>5.1110250451846119E-2</v>
      </c>
      <c r="H18" s="87"/>
    </row>
    <row r="19" spans="1:8" s="10" customFormat="1" x14ac:dyDescent="0.3">
      <c r="A19" s="4" t="s">
        <v>302</v>
      </c>
      <c r="B19" s="4" t="s">
        <v>321</v>
      </c>
      <c r="C19" s="11" t="s">
        <v>250</v>
      </c>
      <c r="D19" s="11" t="s">
        <v>294</v>
      </c>
      <c r="E19" s="5" t="s">
        <v>256</v>
      </c>
      <c r="F19" s="5">
        <v>0.1</v>
      </c>
      <c r="G19" s="86">
        <f t="shared" si="0"/>
        <v>1.8442698535649738E-6</v>
      </c>
      <c r="H19" s="87"/>
    </row>
    <row r="20" spans="1:8" s="10" customFormat="1" x14ac:dyDescent="0.3">
      <c r="A20" s="4" t="s">
        <v>302</v>
      </c>
      <c r="B20" s="18" t="s">
        <v>322</v>
      </c>
      <c r="C20" s="21" t="s">
        <v>254</v>
      </c>
      <c r="D20" s="21" t="s">
        <v>255</v>
      </c>
      <c r="E20" s="5" t="s">
        <v>256</v>
      </c>
      <c r="F20" s="19">
        <v>54222</v>
      </c>
      <c r="G20" s="5">
        <f t="shared" si="0"/>
        <v>1</v>
      </c>
    </row>
    <row r="21" spans="1:8" s="10" customFormat="1" x14ac:dyDescent="0.3">
      <c r="A21" s="4" t="s">
        <v>302</v>
      </c>
      <c r="B21" s="18" t="s">
        <v>323</v>
      </c>
      <c r="C21" s="21" t="s">
        <v>254</v>
      </c>
      <c r="D21" s="21" t="s">
        <v>255</v>
      </c>
      <c r="E21" s="5" t="s">
        <v>256</v>
      </c>
      <c r="F21" s="19">
        <v>2622</v>
      </c>
      <c r="G21" s="84">
        <f t="shared" si="0"/>
        <v>4.8356755560473606E-2</v>
      </c>
      <c r="H21" s="87"/>
    </row>
    <row r="22" spans="1:8" s="36" customFormat="1" x14ac:dyDescent="0.3">
      <c r="A22" s="21" t="s">
        <v>324</v>
      </c>
      <c r="B22" s="21" t="s">
        <v>325</v>
      </c>
      <c r="C22" s="21" t="s">
        <v>254</v>
      </c>
      <c r="D22" s="21" t="s">
        <v>259</v>
      </c>
      <c r="E22" s="22" t="s">
        <v>256</v>
      </c>
      <c r="F22" s="73">
        <v>86.305880610279956</v>
      </c>
      <c r="G22" s="85">
        <f t="shared" si="0"/>
        <v>1.5917133379491711E-3</v>
      </c>
      <c r="H22" s="88"/>
    </row>
  </sheetData>
  <dataValidations count="2">
    <dataValidation type="list" allowBlank="1" showInputMessage="1" showErrorMessage="1" sqref="C2:C22 F5" xr:uid="{7FB08B21-2340-4FB8-9D77-99E8BE566A4E}">
      <formula1>"Product flows (P),Input flows (I),Output flows (O)"</formula1>
    </dataValidation>
    <dataValidation type="list" allowBlank="1" showInputMessage="1" showErrorMessage="1" sqref="D2:D22 E5" xr:uid="{8EF31CF3-AC3E-44BC-86D6-3AF61EC331C9}">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5DBB-F7A4-4806-86B7-9B2481B1C36F}">
  <sheetPr>
    <tabColor rgb="FF92D050"/>
  </sheetPr>
  <dimension ref="A1:I14"/>
  <sheetViews>
    <sheetView zoomScale="90" zoomScaleNormal="90" workbookViewId="0"/>
  </sheetViews>
  <sheetFormatPr baseColWidth="10" defaultColWidth="8.88671875" defaultRowHeight="14.4" x14ac:dyDescent="0.3"/>
  <cols>
    <col min="1" max="1" width="63.33203125" style="20" customWidth="1"/>
    <col min="2" max="2" width="39" bestFit="1" customWidth="1"/>
    <col min="3" max="3" width="19.33203125" customWidth="1"/>
    <col min="4" max="4" width="38.33203125" customWidth="1"/>
    <col min="5" max="5" width="16" customWidth="1"/>
    <col min="6" max="6" width="21.109375" customWidth="1"/>
    <col min="7" max="7" width="21.33203125" customWidth="1"/>
    <col min="8" max="8" width="12.6640625" bestFit="1" customWidth="1"/>
    <col min="9" max="9" width="36.44140625" customWidth="1"/>
  </cols>
  <sheetData>
    <row r="1" spans="1:9" s="2" customFormat="1" ht="49.95" customHeight="1" x14ac:dyDescent="0.3">
      <c r="A1" s="1" t="s">
        <v>227</v>
      </c>
      <c r="B1" s="1" t="s">
        <v>235</v>
      </c>
      <c r="C1" s="1" t="s">
        <v>236</v>
      </c>
      <c r="D1" s="1" t="s">
        <v>237</v>
      </c>
      <c r="E1" s="1" t="s">
        <v>238</v>
      </c>
      <c r="F1" s="1" t="s">
        <v>239</v>
      </c>
      <c r="G1" s="1" t="s">
        <v>283</v>
      </c>
      <c r="I1" s="188" t="s">
        <v>241</v>
      </c>
    </row>
    <row r="2" spans="1:9" s="2" customFormat="1" x14ac:dyDescent="0.3">
      <c r="A2" s="4" t="s">
        <v>302</v>
      </c>
      <c r="B2" s="90" t="s">
        <v>303</v>
      </c>
      <c r="C2" s="90" t="s">
        <v>244</v>
      </c>
      <c r="D2" s="90" t="s">
        <v>245</v>
      </c>
      <c r="E2" s="34" t="s">
        <v>246</v>
      </c>
      <c r="F2" s="34">
        <v>167855</v>
      </c>
      <c r="G2" s="92">
        <f t="shared" ref="G2:G3" si="0">F2/$F$12</f>
        <v>6.8649543985931043</v>
      </c>
      <c r="I2" s="93"/>
    </row>
    <row r="3" spans="1:9" s="2" customFormat="1" x14ac:dyDescent="0.3">
      <c r="A3" s="4" t="s">
        <v>302</v>
      </c>
      <c r="B3" s="91" t="s">
        <v>304</v>
      </c>
      <c r="C3" s="90" t="s">
        <v>244</v>
      </c>
      <c r="D3" s="90" t="s">
        <v>248</v>
      </c>
      <c r="E3" s="34" t="s">
        <v>246</v>
      </c>
      <c r="F3" s="34">
        <v>228707</v>
      </c>
      <c r="G3" s="92">
        <f t="shared" si="0"/>
        <v>9.3536869657682704</v>
      </c>
      <c r="I3" s="93"/>
    </row>
    <row r="4" spans="1:9" s="10" customFormat="1" x14ac:dyDescent="0.3">
      <c r="A4" s="4" t="s">
        <v>302</v>
      </c>
      <c r="B4" s="4" t="s">
        <v>305</v>
      </c>
      <c r="C4" s="11" t="s">
        <v>250</v>
      </c>
      <c r="D4" s="11" t="s">
        <v>251</v>
      </c>
      <c r="E4" s="5" t="s">
        <v>275</v>
      </c>
      <c r="F4" s="5">
        <v>11674</v>
      </c>
      <c r="G4" s="89">
        <f>F4/$F$12</f>
        <v>0.47744468528894524</v>
      </c>
      <c r="H4" s="2"/>
      <c r="I4" s="93"/>
    </row>
    <row r="5" spans="1:9" s="10" customFormat="1" x14ac:dyDescent="0.3">
      <c r="A5" s="4" t="s">
        <v>302</v>
      </c>
      <c r="B5" s="4" t="s">
        <v>306</v>
      </c>
      <c r="C5" s="11" t="s">
        <v>250</v>
      </c>
      <c r="D5" s="11" t="s">
        <v>251</v>
      </c>
      <c r="E5" s="5" t="s">
        <v>256</v>
      </c>
      <c r="F5" s="5">
        <v>11</v>
      </c>
      <c r="G5" s="85">
        <f t="shared" ref="G5:G12" si="1">F5/$F$12</f>
        <v>4.4987935053781029E-4</v>
      </c>
      <c r="H5" s="2"/>
      <c r="I5" s="93"/>
    </row>
    <row r="6" spans="1:9" s="10" customFormat="1" x14ac:dyDescent="0.3">
      <c r="A6" s="4" t="s">
        <v>302</v>
      </c>
      <c r="B6" s="4" t="s">
        <v>307</v>
      </c>
      <c r="C6" s="11" t="s">
        <v>250</v>
      </c>
      <c r="D6" s="11" t="s">
        <v>251</v>
      </c>
      <c r="E6" s="5" t="s">
        <v>256</v>
      </c>
      <c r="F6" s="5">
        <v>48</v>
      </c>
      <c r="G6" s="85">
        <f t="shared" si="1"/>
        <v>1.9631098932558996E-3</v>
      </c>
      <c r="H6" s="2"/>
      <c r="I6" s="93"/>
    </row>
    <row r="7" spans="1:9" s="10" customFormat="1" x14ac:dyDescent="0.3">
      <c r="A7" s="4" t="s">
        <v>302</v>
      </c>
      <c r="B7" s="4" t="s">
        <v>308</v>
      </c>
      <c r="C7" s="11" t="s">
        <v>250</v>
      </c>
      <c r="D7" s="11" t="s">
        <v>251</v>
      </c>
      <c r="E7" s="5" t="s">
        <v>256</v>
      </c>
      <c r="F7" s="5">
        <v>78</v>
      </c>
      <c r="G7" s="85">
        <f t="shared" si="1"/>
        <v>3.1900535765408368E-3</v>
      </c>
      <c r="H7" s="2"/>
      <c r="I7" s="93"/>
    </row>
    <row r="8" spans="1:9" s="14" customFormat="1" x14ac:dyDescent="0.3">
      <c r="A8" s="4" t="s">
        <v>302</v>
      </c>
      <c r="B8" s="4" t="s">
        <v>317</v>
      </c>
      <c r="C8" s="11" t="s">
        <v>250</v>
      </c>
      <c r="D8" s="11" t="s">
        <v>294</v>
      </c>
      <c r="E8" s="5" t="s">
        <v>256</v>
      </c>
      <c r="F8" s="5">
        <v>1.3</v>
      </c>
      <c r="G8" s="85">
        <f t="shared" si="1"/>
        <v>5.3167559609013948E-5</v>
      </c>
      <c r="H8" s="2"/>
      <c r="I8" s="93"/>
    </row>
    <row r="9" spans="1:9" s="14" customFormat="1" x14ac:dyDescent="0.3">
      <c r="A9" s="4" t="s">
        <v>302</v>
      </c>
      <c r="B9" s="4" t="s">
        <v>319</v>
      </c>
      <c r="C9" s="11" t="s">
        <v>250</v>
      </c>
      <c r="D9" s="11" t="s">
        <v>294</v>
      </c>
      <c r="E9" s="5" t="s">
        <v>256</v>
      </c>
      <c r="F9" s="5">
        <v>148.19999999999999</v>
      </c>
      <c r="G9" s="80">
        <f t="shared" si="1"/>
        <v>6.0611017954275894E-3</v>
      </c>
      <c r="H9" s="2"/>
      <c r="I9" s="93"/>
    </row>
    <row r="10" spans="1:9" s="28" customFormat="1" x14ac:dyDescent="0.3">
      <c r="A10" s="4" t="s">
        <v>302</v>
      </c>
      <c r="B10" s="4" t="s">
        <v>320</v>
      </c>
      <c r="C10" s="11" t="s">
        <v>250</v>
      </c>
      <c r="D10" s="11" t="s">
        <v>294</v>
      </c>
      <c r="E10" s="5" t="s">
        <v>256</v>
      </c>
      <c r="F10" s="5">
        <v>597.9</v>
      </c>
      <c r="G10" s="80">
        <f t="shared" si="1"/>
        <v>2.4452987607868799E-2</v>
      </c>
      <c r="H10" s="2"/>
      <c r="I10" s="93"/>
    </row>
    <row r="11" spans="1:9" s="14" customFormat="1" x14ac:dyDescent="0.3">
      <c r="A11" s="4" t="s">
        <v>302</v>
      </c>
      <c r="B11" s="4" t="s">
        <v>321</v>
      </c>
      <c r="C11" s="11" t="s">
        <v>250</v>
      </c>
      <c r="D11" s="11" t="s">
        <v>294</v>
      </c>
      <c r="E11" s="5" t="s">
        <v>256</v>
      </c>
      <c r="F11" s="5">
        <v>47.1</v>
      </c>
      <c r="G11" s="80">
        <f t="shared" si="1"/>
        <v>1.9263015827573515E-3</v>
      </c>
      <c r="H11" s="2"/>
      <c r="I11" s="93"/>
    </row>
    <row r="12" spans="1:9" s="51" customFormat="1" x14ac:dyDescent="0.3">
      <c r="A12" s="4" t="s">
        <v>302</v>
      </c>
      <c r="B12" s="32" t="s">
        <v>323</v>
      </c>
      <c r="C12" s="33" t="s">
        <v>254</v>
      </c>
      <c r="D12" s="33" t="s">
        <v>255</v>
      </c>
      <c r="E12" s="34" t="s">
        <v>256</v>
      </c>
      <c r="F12" s="34">
        <v>24451</v>
      </c>
      <c r="G12" s="5">
        <f t="shared" si="1"/>
        <v>1</v>
      </c>
      <c r="H12" s="2"/>
      <c r="I12" s="93"/>
    </row>
    <row r="13" spans="1:9" s="28" customFormat="1" x14ac:dyDescent="0.3">
      <c r="A13" s="18" t="s">
        <v>326</v>
      </c>
      <c r="B13" s="35" t="s">
        <v>327</v>
      </c>
      <c r="C13" s="21" t="s">
        <v>254</v>
      </c>
      <c r="D13" s="21" t="s">
        <v>259</v>
      </c>
      <c r="E13" s="19" t="s">
        <v>256</v>
      </c>
      <c r="F13" s="19" t="s">
        <v>263</v>
      </c>
      <c r="G13" s="19" t="s">
        <v>263</v>
      </c>
    </row>
    <row r="14" spans="1:9" s="28" customFormat="1" x14ac:dyDescent="0.3">
      <c r="A14" s="18" t="s">
        <v>326</v>
      </c>
      <c r="B14" s="21" t="s">
        <v>279</v>
      </c>
      <c r="C14" s="21" t="s">
        <v>254</v>
      </c>
      <c r="D14" s="21" t="s">
        <v>259</v>
      </c>
      <c r="E14" s="25" t="s">
        <v>271</v>
      </c>
      <c r="F14" s="19" t="s">
        <v>263</v>
      </c>
      <c r="G14" s="19" t="s">
        <v>263</v>
      </c>
    </row>
  </sheetData>
  <phoneticPr fontId="7" type="noConversion"/>
  <dataValidations count="2">
    <dataValidation type="list" allowBlank="1" showInputMessage="1" showErrorMessage="1" sqref="D4:D14 E5" xr:uid="{8BC92205-850E-47EF-A90D-3176243AF875}">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4:C14 F5" xr:uid="{FB89A8E0-8606-4622-BCE6-5BD1893A2025}">
      <formula1>"Product flows (P),Input flows (I),Output flows (O)"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9725-AD58-4F48-8A49-D82CBA2796CD}">
  <sheetPr>
    <tabColor rgb="FF92D050"/>
  </sheetPr>
  <dimension ref="A1:I18"/>
  <sheetViews>
    <sheetView zoomScale="90" zoomScaleNormal="90" workbookViewId="0"/>
  </sheetViews>
  <sheetFormatPr baseColWidth="10" defaultColWidth="8.88671875" defaultRowHeight="14.4" x14ac:dyDescent="0.3"/>
  <cols>
    <col min="1" max="1" width="62.44140625" style="20" customWidth="1"/>
    <col min="2" max="2" width="42.88671875" customWidth="1"/>
    <col min="3" max="3" width="19.33203125" customWidth="1"/>
    <col min="4" max="4" width="39.6640625" customWidth="1"/>
    <col min="5" max="5" width="18.6640625" customWidth="1"/>
    <col min="6" max="7" width="19.33203125" customWidth="1"/>
    <col min="9" max="9" width="42.554687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4" t="s">
        <v>302</v>
      </c>
      <c r="B2" s="11" t="s">
        <v>303</v>
      </c>
      <c r="C2" s="11" t="s">
        <v>244</v>
      </c>
      <c r="D2" s="11" t="s">
        <v>245</v>
      </c>
      <c r="E2" s="5" t="s">
        <v>246</v>
      </c>
      <c r="F2" s="5">
        <v>1859277</v>
      </c>
      <c r="G2" s="67">
        <f>F2/$F$16</f>
        <v>53.181459340407883</v>
      </c>
      <c r="H2" s="95"/>
    </row>
    <row r="3" spans="1:9" s="10" customFormat="1" x14ac:dyDescent="0.3">
      <c r="A3" s="4" t="s">
        <v>302</v>
      </c>
      <c r="B3" s="4" t="s">
        <v>304</v>
      </c>
      <c r="C3" s="11" t="s">
        <v>244</v>
      </c>
      <c r="D3" s="11" t="s">
        <v>248</v>
      </c>
      <c r="E3" s="5" t="s">
        <v>246</v>
      </c>
      <c r="F3" s="20">
        <v>863004</v>
      </c>
      <c r="G3" s="67">
        <f t="shared" ref="G3:G17" si="0">F3/$F$16</f>
        <v>24.684763021652699</v>
      </c>
      <c r="H3" s="95"/>
    </row>
    <row r="4" spans="1:9" s="10" customFormat="1" x14ac:dyDescent="0.3">
      <c r="A4" s="4" t="s">
        <v>302</v>
      </c>
      <c r="B4" s="4" t="s">
        <v>305</v>
      </c>
      <c r="C4" s="11" t="s">
        <v>250</v>
      </c>
      <c r="D4" s="11" t="s">
        <v>251</v>
      </c>
      <c r="E4" s="5" t="s">
        <v>275</v>
      </c>
      <c r="F4" s="5">
        <v>129397</v>
      </c>
      <c r="G4" s="67">
        <f t="shared" si="0"/>
        <v>3.7011813163239036</v>
      </c>
      <c r="H4" s="95"/>
    </row>
    <row r="5" spans="1:9" s="10" customFormat="1" x14ac:dyDescent="0.3">
      <c r="A5" s="4" t="s">
        <v>302</v>
      </c>
      <c r="B5" s="4" t="s">
        <v>306</v>
      </c>
      <c r="C5" s="11" t="s">
        <v>250</v>
      </c>
      <c r="D5" s="11" t="s">
        <v>251</v>
      </c>
      <c r="E5" s="5" t="s">
        <v>256</v>
      </c>
      <c r="F5" s="5">
        <v>432</v>
      </c>
      <c r="G5" s="80">
        <f t="shared" si="0"/>
        <v>1.2356625954635166E-2</v>
      </c>
      <c r="H5" s="95"/>
    </row>
    <row r="6" spans="1:9" s="10" customFormat="1" x14ac:dyDescent="0.3">
      <c r="A6" s="4" t="s">
        <v>302</v>
      </c>
      <c r="B6" s="4" t="s">
        <v>307</v>
      </c>
      <c r="C6" s="11" t="s">
        <v>250</v>
      </c>
      <c r="D6" s="11" t="s">
        <v>251</v>
      </c>
      <c r="E6" s="5" t="s">
        <v>256</v>
      </c>
      <c r="F6" s="5">
        <v>3129</v>
      </c>
      <c r="G6" s="84">
        <f t="shared" si="0"/>
        <v>8.9499728268642206E-2</v>
      </c>
      <c r="H6" s="95"/>
    </row>
    <row r="7" spans="1:9" s="10" customFormat="1" x14ac:dyDescent="0.3">
      <c r="A7" s="4" t="s">
        <v>302</v>
      </c>
      <c r="B7" s="4" t="s">
        <v>308</v>
      </c>
      <c r="C7" s="11" t="s">
        <v>250</v>
      </c>
      <c r="D7" s="11" t="s">
        <v>251</v>
      </c>
      <c r="E7" s="5" t="s">
        <v>256</v>
      </c>
      <c r="F7" s="5">
        <v>15664</v>
      </c>
      <c r="G7" s="84">
        <f t="shared" si="0"/>
        <v>0.4480421040588084</v>
      </c>
      <c r="H7" s="95"/>
    </row>
    <row r="8" spans="1:9" s="10" customFormat="1" x14ac:dyDescent="0.3">
      <c r="A8" s="4" t="s">
        <v>302</v>
      </c>
      <c r="B8" s="4" t="s">
        <v>309</v>
      </c>
      <c r="C8" s="11" t="s">
        <v>250</v>
      </c>
      <c r="D8" s="11" t="s">
        <v>251</v>
      </c>
      <c r="E8" s="5" t="s">
        <v>256</v>
      </c>
      <c r="F8" s="5">
        <v>58</v>
      </c>
      <c r="G8" s="85">
        <f t="shared" si="0"/>
        <v>1.6589914476130545E-3</v>
      </c>
      <c r="H8" s="95"/>
    </row>
    <row r="9" spans="1:9" s="14" customFormat="1" x14ac:dyDescent="0.3">
      <c r="A9" s="4" t="s">
        <v>302</v>
      </c>
      <c r="B9" s="4" t="s">
        <v>310</v>
      </c>
      <c r="C9" s="11" t="s">
        <v>250</v>
      </c>
      <c r="D9" s="11" t="s">
        <v>251</v>
      </c>
      <c r="E9" s="5" t="s">
        <v>256</v>
      </c>
      <c r="F9" s="5">
        <v>8</v>
      </c>
      <c r="G9" s="85">
        <f t="shared" si="0"/>
        <v>2.2882640656731788E-4</v>
      </c>
      <c r="H9" s="95"/>
    </row>
    <row r="10" spans="1:9" s="14" customFormat="1" x14ac:dyDescent="0.3">
      <c r="A10" s="4" t="s">
        <v>302</v>
      </c>
      <c r="B10" s="4" t="s">
        <v>311</v>
      </c>
      <c r="C10" s="11" t="s">
        <v>250</v>
      </c>
      <c r="D10" s="11" t="s">
        <v>251</v>
      </c>
      <c r="E10" s="5" t="s">
        <v>256</v>
      </c>
      <c r="F10" s="5">
        <v>14</v>
      </c>
      <c r="G10" s="85">
        <f t="shared" si="0"/>
        <v>4.0044621149280628E-4</v>
      </c>
      <c r="H10" s="95"/>
    </row>
    <row r="11" spans="1:9" s="28" customFormat="1" x14ac:dyDescent="0.3">
      <c r="A11" s="4" t="s">
        <v>302</v>
      </c>
      <c r="B11" s="4" t="s">
        <v>315</v>
      </c>
      <c r="C11" s="11" t="s">
        <v>250</v>
      </c>
      <c r="D11" s="11" t="s">
        <v>294</v>
      </c>
      <c r="E11" s="5" t="s">
        <v>316</v>
      </c>
      <c r="F11" s="5">
        <v>48.2</v>
      </c>
      <c r="G11" s="80">
        <f t="shared" si="0"/>
        <v>1.3786790995680902E-3</v>
      </c>
      <c r="H11" s="95"/>
    </row>
    <row r="12" spans="1:9" s="14" customFormat="1" x14ac:dyDescent="0.3">
      <c r="A12" s="4" t="s">
        <v>302</v>
      </c>
      <c r="B12" s="4" t="s">
        <v>317</v>
      </c>
      <c r="C12" s="11" t="s">
        <v>250</v>
      </c>
      <c r="D12" s="11" t="s">
        <v>294</v>
      </c>
      <c r="E12" s="5" t="s">
        <v>316</v>
      </c>
      <c r="F12" s="5">
        <v>5.4</v>
      </c>
      <c r="G12" s="85">
        <f t="shared" si="0"/>
        <v>1.5445782443293958E-4</v>
      </c>
      <c r="H12" s="95"/>
    </row>
    <row r="13" spans="1:9" s="10" customFormat="1" x14ac:dyDescent="0.3">
      <c r="A13" s="4" t="s">
        <v>302</v>
      </c>
      <c r="B13" s="4" t="s">
        <v>318</v>
      </c>
      <c r="C13" s="11" t="s">
        <v>250</v>
      </c>
      <c r="D13" s="11" t="s">
        <v>294</v>
      </c>
      <c r="E13" s="5" t="s">
        <v>256</v>
      </c>
      <c r="F13" s="5">
        <v>18.600000000000001</v>
      </c>
      <c r="G13" s="80">
        <f t="shared" si="0"/>
        <v>5.3202139526901406E-4</v>
      </c>
      <c r="H13" s="95"/>
    </row>
    <row r="14" spans="1:9" s="10" customFormat="1" x14ac:dyDescent="0.3">
      <c r="A14" s="4" t="s">
        <v>302</v>
      </c>
      <c r="B14" s="4" t="s">
        <v>319</v>
      </c>
      <c r="C14" s="11" t="s">
        <v>250</v>
      </c>
      <c r="D14" s="11" t="s">
        <v>294</v>
      </c>
      <c r="E14" s="5" t="s">
        <v>256</v>
      </c>
      <c r="F14" s="5">
        <v>217.3</v>
      </c>
      <c r="G14" s="84">
        <f t="shared" si="0"/>
        <v>6.2154972683847723E-3</v>
      </c>
      <c r="H14" s="95"/>
    </row>
    <row r="15" spans="1:9" s="10" customFormat="1" x14ac:dyDescent="0.3">
      <c r="A15" s="4" t="s">
        <v>302</v>
      </c>
      <c r="B15" s="4" t="s">
        <v>320</v>
      </c>
      <c r="C15" s="11" t="s">
        <v>250</v>
      </c>
      <c r="D15" s="11" t="s">
        <v>294</v>
      </c>
      <c r="E15" s="5" t="s">
        <v>256</v>
      </c>
      <c r="F15" s="5">
        <v>2434.1</v>
      </c>
      <c r="G15" s="84">
        <f t="shared" si="0"/>
        <v>6.9623294528188551E-2</v>
      </c>
      <c r="H15" s="95"/>
    </row>
    <row r="16" spans="1:9" s="10" customFormat="1" x14ac:dyDescent="0.3">
      <c r="A16" s="4" t="s">
        <v>302</v>
      </c>
      <c r="B16" s="32" t="s">
        <v>322</v>
      </c>
      <c r="C16" s="33" t="s">
        <v>254</v>
      </c>
      <c r="D16" s="33" t="s">
        <v>255</v>
      </c>
      <c r="E16" s="34" t="s">
        <v>256</v>
      </c>
      <c r="F16" s="34">
        <v>34961</v>
      </c>
      <c r="G16" s="5">
        <f t="shared" si="0"/>
        <v>1</v>
      </c>
      <c r="H16" s="95"/>
    </row>
    <row r="17" spans="1:8" s="10" customFormat="1" x14ac:dyDescent="0.3">
      <c r="A17" s="4" t="s">
        <v>302</v>
      </c>
      <c r="B17" s="32" t="s">
        <v>323</v>
      </c>
      <c r="C17" s="33" t="s">
        <v>254</v>
      </c>
      <c r="D17" s="33" t="s">
        <v>255</v>
      </c>
      <c r="E17" s="34" t="s">
        <v>256</v>
      </c>
      <c r="F17" s="34">
        <v>15697</v>
      </c>
      <c r="G17" s="85">
        <f t="shared" si="0"/>
        <v>0.44898601298589857</v>
      </c>
      <c r="H17" s="95"/>
    </row>
    <row r="18" spans="1:8" s="28" customFormat="1" x14ac:dyDescent="0.3">
      <c r="A18" s="18" t="s">
        <v>326</v>
      </c>
      <c r="B18" s="21" t="s">
        <v>328</v>
      </c>
      <c r="C18" s="21" t="s">
        <v>254</v>
      </c>
      <c r="D18" s="21" t="s">
        <v>259</v>
      </c>
      <c r="E18" s="19" t="s">
        <v>271</v>
      </c>
      <c r="F18" s="19" t="s">
        <v>263</v>
      </c>
      <c r="G18" s="19" t="s">
        <v>263</v>
      </c>
    </row>
  </sheetData>
  <dataValidations count="2">
    <dataValidation type="list" allowBlank="1" showInputMessage="1" showErrorMessage="1" sqref="D2:D18 E5" xr:uid="{DDFD7712-41A6-4F71-A059-62B433912FC8}">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8 F5" xr:uid="{78B598D3-6E58-4697-AC9E-2904257EB388}">
      <formula1>"Product flows (P),Input flows (I),Output flows (O)"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835DA-4DB0-4464-BE12-94015F6B1B8F}">
  <sheetPr>
    <tabColor rgb="FF92D050"/>
  </sheetPr>
  <dimension ref="A1:I16"/>
  <sheetViews>
    <sheetView zoomScale="90" zoomScaleNormal="90" workbookViewId="0"/>
  </sheetViews>
  <sheetFormatPr baseColWidth="10" defaultColWidth="8.88671875" defaultRowHeight="14.4" x14ac:dyDescent="0.3"/>
  <cols>
    <col min="1" max="1" width="64.109375" style="20" customWidth="1"/>
    <col min="2" max="2" width="39.5546875" customWidth="1"/>
    <col min="3" max="3" width="19.33203125" customWidth="1"/>
    <col min="4" max="4" width="37" bestFit="1" customWidth="1"/>
    <col min="5" max="5" width="18.6640625" customWidth="1"/>
    <col min="6" max="6" width="19.33203125" customWidth="1"/>
    <col min="7" max="7" width="22.33203125" customWidth="1"/>
    <col min="9" max="9" width="43" customWidth="1"/>
  </cols>
  <sheetData>
    <row r="1" spans="1:9" s="2" customFormat="1" ht="62.4" customHeight="1" x14ac:dyDescent="0.3">
      <c r="A1" s="1" t="s">
        <v>227</v>
      </c>
      <c r="B1" s="1" t="s">
        <v>235</v>
      </c>
      <c r="C1" s="1" t="s">
        <v>236</v>
      </c>
      <c r="D1" s="1" t="s">
        <v>237</v>
      </c>
      <c r="E1" s="1" t="s">
        <v>238</v>
      </c>
      <c r="F1" s="1" t="s">
        <v>239</v>
      </c>
      <c r="G1" s="1" t="s">
        <v>283</v>
      </c>
      <c r="I1" s="188" t="s">
        <v>241</v>
      </c>
    </row>
    <row r="2" spans="1:9" s="10" customFormat="1" x14ac:dyDescent="0.3">
      <c r="A2" s="4" t="s">
        <v>302</v>
      </c>
      <c r="B2" s="11" t="s">
        <v>303</v>
      </c>
      <c r="C2" s="11" t="s">
        <v>244</v>
      </c>
      <c r="D2" s="11" t="s">
        <v>245</v>
      </c>
      <c r="E2" s="5" t="s">
        <v>246</v>
      </c>
      <c r="F2" s="5">
        <v>2101672</v>
      </c>
      <c r="G2" s="67">
        <f>F2/$F$15</f>
        <v>44.372772569884297</v>
      </c>
      <c r="H2" s="94"/>
    </row>
    <row r="3" spans="1:9" s="10" customFormat="1" x14ac:dyDescent="0.3">
      <c r="A3" s="4" t="s">
        <v>302</v>
      </c>
      <c r="B3" s="4" t="s">
        <v>304</v>
      </c>
      <c r="C3" s="11" t="s">
        <v>244</v>
      </c>
      <c r="D3" s="11" t="s">
        <v>248</v>
      </c>
      <c r="E3" s="5" t="s">
        <v>246</v>
      </c>
      <c r="F3" s="5">
        <v>691918</v>
      </c>
      <c r="G3" s="67">
        <f t="shared" ref="G3:G16" si="0">F3/$F$15</f>
        <v>14.608521239760156</v>
      </c>
      <c r="H3" s="94"/>
    </row>
    <row r="4" spans="1:9" s="10" customFormat="1" x14ac:dyDescent="0.3">
      <c r="A4" s="4" t="s">
        <v>302</v>
      </c>
      <c r="B4" s="4" t="s">
        <v>305</v>
      </c>
      <c r="C4" s="11" t="s">
        <v>250</v>
      </c>
      <c r="D4" s="11" t="s">
        <v>251</v>
      </c>
      <c r="E4" s="5" t="s">
        <v>275</v>
      </c>
      <c r="F4" s="5">
        <v>146266</v>
      </c>
      <c r="G4" s="67">
        <f t="shared" si="0"/>
        <v>3.0881260028713791</v>
      </c>
      <c r="H4" s="94"/>
    </row>
    <row r="5" spans="1:9" s="10" customFormat="1" x14ac:dyDescent="0.3">
      <c r="A5" s="4" t="s">
        <v>302</v>
      </c>
      <c r="B5" s="4" t="s">
        <v>306</v>
      </c>
      <c r="C5" s="11" t="s">
        <v>250</v>
      </c>
      <c r="D5" s="11" t="s">
        <v>251</v>
      </c>
      <c r="E5" s="5" t="s">
        <v>256</v>
      </c>
      <c r="F5" s="5">
        <v>498</v>
      </c>
      <c r="G5" s="80">
        <f t="shared" si="0"/>
        <v>1.051431466936914E-2</v>
      </c>
      <c r="H5" s="94"/>
    </row>
    <row r="6" spans="1:9" s="10" customFormat="1" x14ac:dyDescent="0.3">
      <c r="A6" s="4" t="s">
        <v>302</v>
      </c>
      <c r="B6" s="4" t="s">
        <v>307</v>
      </c>
      <c r="C6" s="11" t="s">
        <v>250</v>
      </c>
      <c r="D6" s="11" t="s">
        <v>251</v>
      </c>
      <c r="E6" s="5" t="s">
        <v>256</v>
      </c>
      <c r="F6" s="5">
        <v>3022</v>
      </c>
      <c r="G6" s="84">
        <f t="shared" si="0"/>
        <v>6.380373279283845E-2</v>
      </c>
      <c r="H6" s="94"/>
    </row>
    <row r="7" spans="1:9" s="10" customFormat="1" x14ac:dyDescent="0.3">
      <c r="A7" s="4" t="s">
        <v>302</v>
      </c>
      <c r="B7" s="4" t="s">
        <v>308</v>
      </c>
      <c r="C7" s="11" t="s">
        <v>250</v>
      </c>
      <c r="D7" s="11" t="s">
        <v>251</v>
      </c>
      <c r="E7" s="5" t="s">
        <v>256</v>
      </c>
      <c r="F7" s="5">
        <v>11406</v>
      </c>
      <c r="G7" s="84">
        <f t="shared" si="0"/>
        <v>0.24081580947555106</v>
      </c>
      <c r="H7" s="94"/>
    </row>
    <row r="8" spans="1:9" s="10" customFormat="1" x14ac:dyDescent="0.3">
      <c r="A8" s="4" t="s">
        <v>302</v>
      </c>
      <c r="B8" s="4" t="s">
        <v>309</v>
      </c>
      <c r="C8" s="11" t="s">
        <v>250</v>
      </c>
      <c r="D8" s="11" t="s">
        <v>251</v>
      </c>
      <c r="E8" s="5" t="s">
        <v>256</v>
      </c>
      <c r="F8" s="5">
        <v>2674</v>
      </c>
      <c r="G8" s="84">
        <f t="shared" si="0"/>
        <v>5.6456380373279283E-2</v>
      </c>
      <c r="H8" s="94"/>
    </row>
    <row r="9" spans="1:9" s="14" customFormat="1" x14ac:dyDescent="0.3">
      <c r="A9" s="4" t="s">
        <v>302</v>
      </c>
      <c r="B9" s="4" t="s">
        <v>310</v>
      </c>
      <c r="C9" s="11" t="s">
        <v>250</v>
      </c>
      <c r="D9" s="11" t="s">
        <v>251</v>
      </c>
      <c r="E9" s="5" t="s">
        <v>256</v>
      </c>
      <c r="F9" s="5">
        <v>93</v>
      </c>
      <c r="G9" s="85">
        <f t="shared" si="0"/>
        <v>1.9635165948821889E-3</v>
      </c>
      <c r="H9" s="94"/>
    </row>
    <row r="10" spans="1:9" s="14" customFormat="1" x14ac:dyDescent="0.3">
      <c r="A10" s="4" t="s">
        <v>302</v>
      </c>
      <c r="B10" s="4" t="s">
        <v>311</v>
      </c>
      <c r="C10" s="11" t="s">
        <v>250</v>
      </c>
      <c r="D10" s="11" t="s">
        <v>251</v>
      </c>
      <c r="E10" s="5" t="s">
        <v>256</v>
      </c>
      <c r="F10" s="5">
        <v>566</v>
      </c>
      <c r="G10" s="80">
        <f t="shared" si="0"/>
        <v>1.1950004222616334E-2</v>
      </c>
      <c r="H10" s="94"/>
    </row>
    <row r="11" spans="1:9" s="28" customFormat="1" x14ac:dyDescent="0.3">
      <c r="A11" s="4" t="s">
        <v>302</v>
      </c>
      <c r="B11" s="4" t="s">
        <v>315</v>
      </c>
      <c r="C11" s="11" t="s">
        <v>250</v>
      </c>
      <c r="D11" s="11" t="s">
        <v>294</v>
      </c>
      <c r="E11" s="5" t="s">
        <v>316</v>
      </c>
      <c r="F11" s="5">
        <v>57</v>
      </c>
      <c r="G11" s="85">
        <f t="shared" si="0"/>
        <v>1.2034456549277932E-3</v>
      </c>
      <c r="H11" s="94"/>
    </row>
    <row r="12" spans="1:9" s="14" customFormat="1" x14ac:dyDescent="0.3">
      <c r="A12" s="4" t="s">
        <v>302</v>
      </c>
      <c r="B12" s="4" t="s">
        <v>318</v>
      </c>
      <c r="C12" s="11" t="s">
        <v>250</v>
      </c>
      <c r="D12" s="11" t="s">
        <v>294</v>
      </c>
      <c r="E12" s="5" t="s">
        <v>256</v>
      </c>
      <c r="F12" s="5">
        <v>44.5</v>
      </c>
      <c r="G12" s="80">
        <f t="shared" si="0"/>
        <v>9.3953213411029479E-4</v>
      </c>
      <c r="H12" s="94"/>
    </row>
    <row r="13" spans="1:9" s="10" customFormat="1" x14ac:dyDescent="0.3">
      <c r="A13" s="4" t="s">
        <v>302</v>
      </c>
      <c r="B13" s="4" t="s">
        <v>319</v>
      </c>
      <c r="C13" s="11" t="s">
        <v>250</v>
      </c>
      <c r="D13" s="11" t="s">
        <v>294</v>
      </c>
      <c r="E13" s="5" t="s">
        <v>256</v>
      </c>
      <c r="F13" s="5">
        <v>1519.5</v>
      </c>
      <c r="G13" s="84">
        <f t="shared" si="0"/>
        <v>3.2081327590575123E-2</v>
      </c>
      <c r="H13" s="94"/>
    </row>
    <row r="14" spans="1:9" s="10" customFormat="1" x14ac:dyDescent="0.3">
      <c r="A14" s="4" t="s">
        <v>302</v>
      </c>
      <c r="B14" s="4" t="s">
        <v>320</v>
      </c>
      <c r="C14" s="11" t="s">
        <v>250</v>
      </c>
      <c r="D14" s="11" t="s">
        <v>294</v>
      </c>
      <c r="E14" s="5" t="s">
        <v>256</v>
      </c>
      <c r="F14" s="5">
        <v>935.7</v>
      </c>
      <c r="G14" s="84">
        <f t="shared" si="0"/>
        <v>1.9755510514314671E-2</v>
      </c>
      <c r="H14" s="94"/>
    </row>
    <row r="15" spans="1:9" s="10" customFormat="1" x14ac:dyDescent="0.3">
      <c r="A15" s="4" t="s">
        <v>302</v>
      </c>
      <c r="B15" s="33" t="s">
        <v>323</v>
      </c>
      <c r="C15" s="33" t="s">
        <v>254</v>
      </c>
      <c r="D15" s="33" t="s">
        <v>255</v>
      </c>
      <c r="E15" s="96" t="s">
        <v>256</v>
      </c>
      <c r="F15" s="96">
        <v>47364</v>
      </c>
      <c r="G15" s="5">
        <f t="shared" si="0"/>
        <v>1</v>
      </c>
      <c r="H15" s="94"/>
    </row>
    <row r="16" spans="1:9" s="14" customFormat="1" x14ac:dyDescent="0.3">
      <c r="A16" s="11" t="s">
        <v>324</v>
      </c>
      <c r="B16" s="11" t="s">
        <v>270</v>
      </c>
      <c r="C16" s="11" t="s">
        <v>254</v>
      </c>
      <c r="D16" s="11" t="s">
        <v>259</v>
      </c>
      <c r="E16" s="12" t="s">
        <v>271</v>
      </c>
      <c r="F16" s="97">
        <v>5810.6007416777857</v>
      </c>
      <c r="G16" s="84">
        <f t="shared" si="0"/>
        <v>0.12267968798407621</v>
      </c>
      <c r="H16" s="94"/>
    </row>
  </sheetData>
  <dataValidations count="2">
    <dataValidation type="list" allowBlank="1" showInputMessage="1" showErrorMessage="1" sqref="C2:C16 F5" xr:uid="{A02D0E6B-5804-4AD9-8862-55DB95B590B3}">
      <formula1>"Product flows (P),Input flows (I),Output flows (O)"</formula1>
    </dataValidation>
    <dataValidation type="list" allowBlank="1" showInputMessage="1" showErrorMessage="1" sqref="D2:D16 E5" xr:uid="{62ACCC39-1CEA-4AB0-B89A-FE544CC8095F}">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A32C-EB63-4D71-91C4-852D86E41D2D}">
  <sheetPr>
    <tabColor rgb="FF92D050"/>
  </sheetPr>
  <dimension ref="A1:I13"/>
  <sheetViews>
    <sheetView zoomScale="80" zoomScaleNormal="80" workbookViewId="0"/>
  </sheetViews>
  <sheetFormatPr baseColWidth="10" defaultColWidth="8.88671875" defaultRowHeight="14.4" x14ac:dyDescent="0.3"/>
  <cols>
    <col min="1" max="1" width="73.88671875" style="20" customWidth="1"/>
    <col min="2" max="2" width="77.44140625" bestFit="1" customWidth="1"/>
    <col min="3" max="3" width="19.33203125" customWidth="1"/>
    <col min="4" max="4" width="39.6640625" customWidth="1"/>
    <col min="5" max="5" width="18.6640625" customWidth="1"/>
    <col min="6" max="7" width="19.33203125" customWidth="1"/>
    <col min="9" max="9" width="41.44140625" customWidth="1"/>
  </cols>
  <sheetData>
    <row r="1" spans="1:9" s="2" customFormat="1" ht="49.2" customHeight="1" x14ac:dyDescent="0.3">
      <c r="A1" s="1" t="s">
        <v>227</v>
      </c>
      <c r="B1" s="1" t="s">
        <v>235</v>
      </c>
      <c r="C1" s="1" t="s">
        <v>236</v>
      </c>
      <c r="D1" s="1" t="s">
        <v>237</v>
      </c>
      <c r="E1" s="1" t="s">
        <v>238</v>
      </c>
      <c r="F1" s="1" t="s">
        <v>239</v>
      </c>
      <c r="G1" s="1" t="s">
        <v>283</v>
      </c>
      <c r="I1" s="188" t="s">
        <v>241</v>
      </c>
    </row>
    <row r="2" spans="1:9" s="10" customFormat="1" x14ac:dyDescent="0.3">
      <c r="A2" s="30" t="s">
        <v>18</v>
      </c>
      <c r="B2" s="3" t="s">
        <v>329</v>
      </c>
      <c r="C2" s="3" t="s">
        <v>244</v>
      </c>
      <c r="D2" s="3" t="s">
        <v>245</v>
      </c>
      <c r="E2" s="5" t="s">
        <v>246</v>
      </c>
      <c r="F2" s="5">
        <v>247160</v>
      </c>
      <c r="G2" s="67">
        <f>F2/$F$7</f>
        <v>17.889403590040533</v>
      </c>
    </row>
    <row r="3" spans="1:9" s="10" customFormat="1" x14ac:dyDescent="0.3">
      <c r="A3" s="30" t="s">
        <v>18</v>
      </c>
      <c r="B3" s="3" t="s">
        <v>330</v>
      </c>
      <c r="C3" s="3" t="s">
        <v>244</v>
      </c>
      <c r="D3" s="3" t="s">
        <v>245</v>
      </c>
      <c r="E3" s="5" t="s">
        <v>246</v>
      </c>
      <c r="F3" s="5">
        <v>14316</v>
      </c>
      <c r="G3" s="92">
        <f t="shared" ref="G3:G13" si="0">F3/$F$7</f>
        <v>1.0361899247249566</v>
      </c>
    </row>
    <row r="4" spans="1:9" s="10" customFormat="1" x14ac:dyDescent="0.3">
      <c r="A4" s="30" t="s">
        <v>18</v>
      </c>
      <c r="B4" s="3" t="s">
        <v>331</v>
      </c>
      <c r="C4" s="3" t="s">
        <v>244</v>
      </c>
      <c r="D4" s="3" t="s">
        <v>248</v>
      </c>
      <c r="E4" s="5" t="s">
        <v>246</v>
      </c>
      <c r="F4" s="5">
        <v>2553</v>
      </c>
      <c r="G4" s="92">
        <f t="shared" si="0"/>
        <v>0.18478575564562827</v>
      </c>
    </row>
    <row r="5" spans="1:9" s="10" customFormat="1" x14ac:dyDescent="0.3">
      <c r="A5" s="30" t="s">
        <v>18</v>
      </c>
      <c r="B5" s="3" t="s">
        <v>332</v>
      </c>
      <c r="C5" s="3" t="s">
        <v>244</v>
      </c>
      <c r="D5" s="3" t="s">
        <v>248</v>
      </c>
      <c r="E5" s="5" t="s">
        <v>246</v>
      </c>
      <c r="F5" s="5">
        <v>209820</v>
      </c>
      <c r="G5" s="67">
        <f t="shared" si="0"/>
        <v>15.186740011580776</v>
      </c>
    </row>
    <row r="6" spans="1:9" s="10" customFormat="1" x14ac:dyDescent="0.3">
      <c r="A6" s="30" t="s">
        <v>18</v>
      </c>
      <c r="B6" s="11" t="s">
        <v>289</v>
      </c>
      <c r="C6" s="3" t="s">
        <v>250</v>
      </c>
      <c r="D6" s="3" t="s">
        <v>251</v>
      </c>
      <c r="E6" s="12" t="s">
        <v>333</v>
      </c>
      <c r="F6" s="12">
        <v>19120</v>
      </c>
      <c r="G6" s="92">
        <f t="shared" si="0"/>
        <v>1.3839027214823394</v>
      </c>
    </row>
    <row r="7" spans="1:9" s="39" customFormat="1" x14ac:dyDescent="0.3">
      <c r="A7" s="30" t="s">
        <v>18</v>
      </c>
      <c r="B7" s="18" t="s">
        <v>281</v>
      </c>
      <c r="C7" s="23" t="s">
        <v>254</v>
      </c>
      <c r="D7" s="23" t="s">
        <v>255</v>
      </c>
      <c r="E7" s="24" t="s">
        <v>334</v>
      </c>
      <c r="F7" s="24">
        <v>13816</v>
      </c>
      <c r="G7" s="5">
        <f t="shared" si="0"/>
        <v>1</v>
      </c>
      <c r="H7" s="10"/>
    </row>
    <row r="8" spans="1:9" s="28" customFormat="1" x14ac:dyDescent="0.3">
      <c r="A8" s="30" t="s">
        <v>18</v>
      </c>
      <c r="B8" s="18" t="s">
        <v>335</v>
      </c>
      <c r="C8" s="3" t="s">
        <v>250</v>
      </c>
      <c r="D8" s="3" t="s">
        <v>294</v>
      </c>
      <c r="E8" s="19" t="s">
        <v>269</v>
      </c>
      <c r="F8" s="19">
        <v>1</v>
      </c>
      <c r="G8" s="86">
        <f t="shared" si="0"/>
        <v>7.2379849449913139E-5</v>
      </c>
      <c r="H8" s="87"/>
    </row>
    <row r="9" spans="1:9" s="10" customFormat="1" x14ac:dyDescent="0.3">
      <c r="A9" s="30" t="s">
        <v>18</v>
      </c>
      <c r="B9" s="18" t="s">
        <v>336</v>
      </c>
      <c r="C9" s="3" t="s">
        <v>250</v>
      </c>
      <c r="D9" s="3" t="s">
        <v>294</v>
      </c>
      <c r="E9" s="19" t="s">
        <v>269</v>
      </c>
      <c r="F9" s="19">
        <v>5</v>
      </c>
      <c r="G9" s="86">
        <f t="shared" si="0"/>
        <v>3.6189924724956571E-4</v>
      </c>
      <c r="H9" s="87"/>
    </row>
    <row r="10" spans="1:9" s="10" customFormat="1" x14ac:dyDescent="0.3">
      <c r="A10" s="30" t="s">
        <v>18</v>
      </c>
      <c r="B10" s="18" t="s">
        <v>337</v>
      </c>
      <c r="C10" s="3" t="s">
        <v>250</v>
      </c>
      <c r="D10" s="3" t="s">
        <v>294</v>
      </c>
      <c r="E10" s="19" t="s">
        <v>269</v>
      </c>
      <c r="F10" s="19">
        <v>18</v>
      </c>
      <c r="G10" s="85">
        <f t="shared" si="0"/>
        <v>1.3028372900984366E-3</v>
      </c>
      <c r="H10" s="87"/>
    </row>
    <row r="11" spans="1:9" s="28" customFormat="1" x14ac:dyDescent="0.3">
      <c r="A11" s="30" t="s">
        <v>18</v>
      </c>
      <c r="B11" s="18" t="s">
        <v>338</v>
      </c>
      <c r="C11" s="3" t="s">
        <v>250</v>
      </c>
      <c r="D11" s="3" t="s">
        <v>294</v>
      </c>
      <c r="E11" s="19" t="s">
        <v>269</v>
      </c>
      <c r="F11" s="19">
        <v>2263</v>
      </c>
      <c r="G11" s="80">
        <f t="shared" si="0"/>
        <v>0.16379559930515344</v>
      </c>
      <c r="H11" s="87"/>
    </row>
    <row r="12" spans="1:9" s="28" customFormat="1" x14ac:dyDescent="0.3">
      <c r="A12" s="30" t="s">
        <v>18</v>
      </c>
      <c r="B12" s="18" t="s">
        <v>339</v>
      </c>
      <c r="C12" s="3" t="s">
        <v>250</v>
      </c>
      <c r="D12" s="3" t="s">
        <v>294</v>
      </c>
      <c r="E12" s="24" t="s">
        <v>269</v>
      </c>
      <c r="F12" s="24">
        <v>9</v>
      </c>
      <c r="G12" s="86">
        <f t="shared" si="0"/>
        <v>6.5141864504921832E-4</v>
      </c>
      <c r="H12" s="87"/>
    </row>
    <row r="13" spans="1:9" s="14" customFormat="1" x14ac:dyDescent="0.3">
      <c r="A13" s="30" t="s">
        <v>18</v>
      </c>
      <c r="B13" s="18" t="s">
        <v>340</v>
      </c>
      <c r="C13" s="3" t="s">
        <v>250</v>
      </c>
      <c r="D13" s="3" t="s">
        <v>294</v>
      </c>
      <c r="E13" s="24" t="s">
        <v>269</v>
      </c>
      <c r="F13" s="19">
        <v>183</v>
      </c>
      <c r="G13" s="80">
        <f t="shared" si="0"/>
        <v>1.3245512449334106E-2</v>
      </c>
      <c r="H13" s="87"/>
    </row>
  </sheetData>
  <dataValidations count="2">
    <dataValidation type="list" allowBlank="1" showInputMessage="1" showErrorMessage="1" sqref="C2:C13" xr:uid="{A246A777-71BE-49EC-BE6B-AA6052DD16A4}">
      <formula1>"Product flows (P),Input flows (I),Output flows (O)"</formula1>
    </dataValidation>
    <dataValidation type="list" allowBlank="1" showInputMessage="1" showErrorMessage="1" sqref="D2:D13" xr:uid="{862F8779-2D48-4612-A5A7-AFB60838FFF8}">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13E1-B6D3-4A49-A2D7-B1747288AA90}">
  <sheetPr>
    <tabColor theme="4"/>
  </sheetPr>
  <dimension ref="A1:I16"/>
  <sheetViews>
    <sheetView zoomScale="80" zoomScaleNormal="80" workbookViewId="0"/>
  </sheetViews>
  <sheetFormatPr baseColWidth="10" defaultColWidth="8.88671875" defaultRowHeight="14.4" x14ac:dyDescent="0.3"/>
  <cols>
    <col min="1" max="1" width="42.109375" style="20" customWidth="1"/>
    <col min="2" max="2" width="79.109375" bestFit="1" customWidth="1"/>
    <col min="3" max="3" width="15.6640625" bestFit="1" customWidth="1"/>
    <col min="4" max="4" width="39.6640625" customWidth="1"/>
    <col min="5" max="5" width="15.44140625" customWidth="1"/>
    <col min="6" max="6" width="22.6640625" customWidth="1"/>
    <col min="7" max="7" width="28.109375" customWidth="1"/>
    <col min="9" max="9" width="43.6640625" customWidth="1"/>
  </cols>
  <sheetData>
    <row r="1" spans="1:9" s="2" customFormat="1" ht="28.8" x14ac:dyDescent="0.3">
      <c r="A1" s="1" t="s">
        <v>227</v>
      </c>
      <c r="B1" s="1" t="s">
        <v>235</v>
      </c>
      <c r="C1" s="1" t="s">
        <v>236</v>
      </c>
      <c r="D1" s="1" t="s">
        <v>237</v>
      </c>
      <c r="E1" s="1" t="s">
        <v>238</v>
      </c>
      <c r="F1" s="1" t="s">
        <v>239</v>
      </c>
      <c r="G1" s="1" t="s">
        <v>341</v>
      </c>
      <c r="I1" s="188" t="s">
        <v>241</v>
      </c>
    </row>
    <row r="2" spans="1:9" s="10" customFormat="1" x14ac:dyDescent="0.3">
      <c r="A2" s="29" t="s">
        <v>18</v>
      </c>
      <c r="B2" s="11" t="s">
        <v>330</v>
      </c>
      <c r="C2" s="11" t="s">
        <v>244</v>
      </c>
      <c r="D2" s="11" t="s">
        <v>245</v>
      </c>
      <c r="E2" s="12" t="s">
        <v>246</v>
      </c>
      <c r="F2" s="12">
        <v>41935</v>
      </c>
      <c r="G2" s="98">
        <f t="shared" ref="G2:G16" si="0">F2/$F$5</f>
        <v>2.0619038253515587</v>
      </c>
    </row>
    <row r="3" spans="1:9" s="10" customFormat="1" x14ac:dyDescent="0.3">
      <c r="A3" s="29" t="s">
        <v>18</v>
      </c>
      <c r="B3" s="11" t="s">
        <v>331</v>
      </c>
      <c r="C3" s="11" t="s">
        <v>244</v>
      </c>
      <c r="D3" s="11" t="s">
        <v>248</v>
      </c>
      <c r="E3" s="12" t="s">
        <v>246</v>
      </c>
      <c r="F3" s="12">
        <v>159936</v>
      </c>
      <c r="G3" s="98">
        <f t="shared" si="0"/>
        <v>7.8639000885042778</v>
      </c>
    </row>
    <row r="4" spans="1:9" s="10" customFormat="1" x14ac:dyDescent="0.3">
      <c r="A4" s="29" t="s">
        <v>18</v>
      </c>
      <c r="B4" s="11" t="s">
        <v>289</v>
      </c>
      <c r="C4" s="11" t="s">
        <v>250</v>
      </c>
      <c r="D4" s="11" t="s">
        <v>251</v>
      </c>
      <c r="E4" s="12" t="s">
        <v>333</v>
      </c>
      <c r="F4" s="12">
        <v>3350</v>
      </c>
      <c r="G4" s="98">
        <f t="shared" si="0"/>
        <v>0.16471629462090667</v>
      </c>
    </row>
    <row r="5" spans="1:9" s="10" customFormat="1" x14ac:dyDescent="0.3">
      <c r="A5" s="29" t="s">
        <v>18</v>
      </c>
      <c r="B5" s="11" t="s">
        <v>342</v>
      </c>
      <c r="C5" s="11" t="s">
        <v>254</v>
      </c>
      <c r="D5" s="11" t="s">
        <v>255</v>
      </c>
      <c r="E5" s="12" t="s">
        <v>256</v>
      </c>
      <c r="F5" s="12">
        <v>20338</v>
      </c>
      <c r="G5" s="12">
        <f t="shared" si="0"/>
        <v>1</v>
      </c>
    </row>
    <row r="6" spans="1:9" s="10" customFormat="1" x14ac:dyDescent="0.3">
      <c r="A6" s="29" t="s">
        <v>18</v>
      </c>
      <c r="B6" s="21" t="s">
        <v>343</v>
      </c>
      <c r="C6" s="21" t="s">
        <v>254</v>
      </c>
      <c r="D6" s="11" t="s">
        <v>259</v>
      </c>
      <c r="E6" s="22" t="s">
        <v>256</v>
      </c>
      <c r="F6" s="22">
        <v>27794</v>
      </c>
      <c r="G6" s="98">
        <f t="shared" si="0"/>
        <v>1.3666043858786507</v>
      </c>
    </row>
    <row r="7" spans="1:9" s="10" customFormat="1" x14ac:dyDescent="0.3">
      <c r="A7" s="29" t="s">
        <v>18</v>
      </c>
      <c r="B7" s="21" t="s">
        <v>335</v>
      </c>
      <c r="C7" s="21" t="s">
        <v>250</v>
      </c>
      <c r="D7" s="21" t="s">
        <v>294</v>
      </c>
      <c r="E7" s="22" t="s">
        <v>269</v>
      </c>
      <c r="F7" s="22">
        <v>18</v>
      </c>
      <c r="G7" s="100">
        <f t="shared" si="0"/>
        <v>8.8504277706755825E-4</v>
      </c>
    </row>
    <row r="8" spans="1:9" s="10" customFormat="1" x14ac:dyDescent="0.3">
      <c r="A8" s="29" t="s">
        <v>18</v>
      </c>
      <c r="B8" s="21" t="s">
        <v>344</v>
      </c>
      <c r="C8" s="21" t="s">
        <v>250</v>
      </c>
      <c r="D8" s="21" t="s">
        <v>294</v>
      </c>
      <c r="E8" s="22" t="s">
        <v>269</v>
      </c>
      <c r="F8" s="73">
        <v>25</v>
      </c>
      <c r="G8" s="100">
        <f t="shared" si="0"/>
        <v>1.2292260792604976E-3</v>
      </c>
    </row>
    <row r="9" spans="1:9" s="10" customFormat="1" x14ac:dyDescent="0.3">
      <c r="A9" s="29" t="s">
        <v>18</v>
      </c>
      <c r="B9" s="21" t="s">
        <v>345</v>
      </c>
      <c r="C9" s="21" t="s">
        <v>250</v>
      </c>
      <c r="D9" s="21" t="s">
        <v>294</v>
      </c>
      <c r="E9" s="22" t="s">
        <v>269</v>
      </c>
      <c r="F9" s="22">
        <v>10</v>
      </c>
      <c r="G9" s="100">
        <f t="shared" si="0"/>
        <v>4.91690431704199E-4</v>
      </c>
    </row>
    <row r="10" spans="1:9" s="10" customFormat="1" x14ac:dyDescent="0.3">
      <c r="A10" s="29" t="s">
        <v>18</v>
      </c>
      <c r="B10" s="21" t="s">
        <v>346</v>
      </c>
      <c r="C10" s="21" t="s">
        <v>250</v>
      </c>
      <c r="D10" s="21" t="s">
        <v>294</v>
      </c>
      <c r="E10" s="22" t="s">
        <v>269</v>
      </c>
      <c r="F10" s="22">
        <v>726457</v>
      </c>
      <c r="G10" s="101">
        <f t="shared" si="0"/>
        <v>35.71919559445373</v>
      </c>
    </row>
    <row r="11" spans="1:9" s="10" customFormat="1" x14ac:dyDescent="0.3">
      <c r="A11" s="29" t="s">
        <v>18</v>
      </c>
      <c r="B11" s="21" t="s">
        <v>339</v>
      </c>
      <c r="C11" s="21" t="s">
        <v>250</v>
      </c>
      <c r="D11" s="21" t="s">
        <v>294</v>
      </c>
      <c r="E11" s="22" t="s">
        <v>269</v>
      </c>
      <c r="F11" s="22">
        <v>244</v>
      </c>
      <c r="G11" s="99">
        <f t="shared" si="0"/>
        <v>1.1997246533582457E-2</v>
      </c>
    </row>
    <row r="12" spans="1:9" s="10" customFormat="1" x14ac:dyDescent="0.3">
      <c r="A12" s="29" t="s">
        <v>18</v>
      </c>
      <c r="B12" s="21" t="s">
        <v>347</v>
      </c>
      <c r="C12" s="21" t="s">
        <v>250</v>
      </c>
      <c r="D12" s="21" t="s">
        <v>294</v>
      </c>
      <c r="E12" s="22" t="s">
        <v>269</v>
      </c>
      <c r="F12" s="22">
        <v>1</v>
      </c>
      <c r="G12" s="100">
        <f t="shared" si="0"/>
        <v>4.9169043170419906E-5</v>
      </c>
    </row>
    <row r="13" spans="1:9" s="10" customFormat="1" x14ac:dyDescent="0.3">
      <c r="A13" s="29" t="s">
        <v>18</v>
      </c>
      <c r="B13" s="21" t="s">
        <v>348</v>
      </c>
      <c r="C13" s="21" t="s">
        <v>250</v>
      </c>
      <c r="D13" s="21" t="s">
        <v>294</v>
      </c>
      <c r="E13" s="22" t="s">
        <v>269</v>
      </c>
      <c r="F13" s="22">
        <v>22</v>
      </c>
      <c r="G13" s="100">
        <f t="shared" si="0"/>
        <v>1.081718949749238E-3</v>
      </c>
    </row>
    <row r="14" spans="1:9" s="10" customFormat="1" x14ac:dyDescent="0.3">
      <c r="A14" s="29" t="s">
        <v>18</v>
      </c>
      <c r="B14" s="21" t="s">
        <v>340</v>
      </c>
      <c r="C14" s="21" t="s">
        <v>250</v>
      </c>
      <c r="D14" s="21" t="s">
        <v>294</v>
      </c>
      <c r="E14" s="13" t="s">
        <v>269</v>
      </c>
      <c r="F14" s="12">
        <v>120</v>
      </c>
      <c r="G14" s="99">
        <f t="shared" si="0"/>
        <v>5.900285180450388E-3</v>
      </c>
    </row>
    <row r="15" spans="1:9" s="10" customFormat="1" x14ac:dyDescent="0.3">
      <c r="A15" s="29" t="s">
        <v>18</v>
      </c>
      <c r="B15" s="21" t="s">
        <v>349</v>
      </c>
      <c r="C15" s="21" t="s">
        <v>250</v>
      </c>
      <c r="D15" s="21" t="s">
        <v>294</v>
      </c>
      <c r="E15" s="13" t="s">
        <v>269</v>
      </c>
      <c r="F15" s="12">
        <v>98</v>
      </c>
      <c r="G15" s="100">
        <f t="shared" si="0"/>
        <v>4.8185662307011507E-3</v>
      </c>
    </row>
    <row r="16" spans="1:9" s="10" customFormat="1" x14ac:dyDescent="0.3">
      <c r="A16" s="29" t="s">
        <v>18</v>
      </c>
      <c r="B16" s="21" t="s">
        <v>350</v>
      </c>
      <c r="C16" s="21" t="s">
        <v>250</v>
      </c>
      <c r="D16" s="21" t="s">
        <v>294</v>
      </c>
      <c r="E16" s="13" t="s">
        <v>269</v>
      </c>
      <c r="F16" s="12">
        <v>154180</v>
      </c>
      <c r="G16" s="12">
        <f t="shared" si="0"/>
        <v>7.5808830760153407</v>
      </c>
    </row>
  </sheetData>
  <dataValidations count="2">
    <dataValidation type="list" allowBlank="1" showInputMessage="1" showErrorMessage="1" sqref="D2:D16" xr:uid="{40CEA76E-F1B9-449A-BEB7-7338DF5B8369}">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6" xr:uid="{8A579796-4751-4338-9786-1D6E57A7083D}">
      <formula1>"Product flows (P),Input flows (I),Output flows (O)"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8BED-CF02-4335-9D35-217408B679EA}">
  <sheetPr>
    <tabColor rgb="FF92D050"/>
  </sheetPr>
  <dimension ref="A1:I12"/>
  <sheetViews>
    <sheetView zoomScale="90" zoomScaleNormal="90" workbookViewId="0"/>
  </sheetViews>
  <sheetFormatPr baseColWidth="10" defaultColWidth="8.88671875" defaultRowHeight="14.4" x14ac:dyDescent="0.3"/>
  <cols>
    <col min="1" max="1" width="59" style="20" customWidth="1"/>
    <col min="2" max="2" width="36.6640625" bestFit="1" customWidth="1"/>
    <col min="3" max="3" width="19.33203125" customWidth="1"/>
    <col min="4" max="4" width="39.6640625" customWidth="1"/>
    <col min="5" max="5" width="18.6640625" customWidth="1"/>
    <col min="6" max="6" width="19.33203125" customWidth="1"/>
    <col min="7" max="7" width="27.33203125" customWidth="1"/>
    <col min="9" max="9" width="36.441406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29" t="s">
        <v>351</v>
      </c>
      <c r="B2" s="3" t="s">
        <v>352</v>
      </c>
      <c r="C2" s="3" t="s">
        <v>244</v>
      </c>
      <c r="D2" s="3" t="s">
        <v>248</v>
      </c>
      <c r="E2" s="6" t="s">
        <v>353</v>
      </c>
      <c r="F2" s="6">
        <v>197750000</v>
      </c>
      <c r="G2" s="6" t="s">
        <v>263</v>
      </c>
    </row>
    <row r="3" spans="1:9" s="10" customFormat="1" x14ac:dyDescent="0.3">
      <c r="A3" s="29" t="s">
        <v>351</v>
      </c>
      <c r="B3" s="4" t="s">
        <v>354</v>
      </c>
      <c r="C3" s="3" t="s">
        <v>250</v>
      </c>
      <c r="D3" s="23" t="s">
        <v>294</v>
      </c>
      <c r="E3" s="5" t="s">
        <v>355</v>
      </c>
      <c r="F3" s="5">
        <v>4.1311</v>
      </c>
      <c r="G3" s="6" t="s">
        <v>263</v>
      </c>
    </row>
    <row r="4" spans="1:9" s="10" customFormat="1" x14ac:dyDescent="0.3">
      <c r="A4" s="29" t="s">
        <v>351</v>
      </c>
      <c r="B4" s="4" t="s">
        <v>356</v>
      </c>
      <c r="C4" s="3" t="s">
        <v>250</v>
      </c>
      <c r="D4" s="23" t="s">
        <v>294</v>
      </c>
      <c r="E4" s="5" t="s">
        <v>355</v>
      </c>
      <c r="F4" s="5">
        <v>2.3978000000000002</v>
      </c>
      <c r="G4" s="6" t="s">
        <v>263</v>
      </c>
    </row>
    <row r="5" spans="1:9" s="10" customFormat="1" x14ac:dyDescent="0.3">
      <c r="A5" s="29" t="s">
        <v>351</v>
      </c>
      <c r="B5" s="4" t="s">
        <v>357</v>
      </c>
      <c r="C5" s="3" t="s">
        <v>250</v>
      </c>
      <c r="D5" s="23" t="s">
        <v>358</v>
      </c>
      <c r="E5" s="5" t="s">
        <v>359</v>
      </c>
      <c r="F5" s="5">
        <v>7.47</v>
      </c>
      <c r="G5" s="6" t="s">
        <v>263</v>
      </c>
    </row>
    <row r="6" spans="1:9" s="28" customFormat="1" x14ac:dyDescent="0.3">
      <c r="A6" s="29" t="s">
        <v>351</v>
      </c>
      <c r="B6" s="18" t="s">
        <v>360</v>
      </c>
      <c r="C6" s="23" t="s">
        <v>250</v>
      </c>
      <c r="D6" s="23" t="s">
        <v>294</v>
      </c>
      <c r="E6" s="19" t="s">
        <v>361</v>
      </c>
      <c r="F6" s="19">
        <v>58.86</v>
      </c>
      <c r="G6" s="6" t="s">
        <v>263</v>
      </c>
    </row>
    <row r="7" spans="1:9" s="28" customFormat="1" x14ac:dyDescent="0.3">
      <c r="A7" s="9" t="s">
        <v>362</v>
      </c>
      <c r="B7" s="3" t="s">
        <v>253</v>
      </c>
      <c r="C7" s="3" t="s">
        <v>254</v>
      </c>
      <c r="D7" s="3" t="s">
        <v>255</v>
      </c>
      <c r="E7" s="6" t="s">
        <v>256</v>
      </c>
      <c r="F7" s="6" t="s">
        <v>263</v>
      </c>
      <c r="G7" s="6" t="s">
        <v>263</v>
      </c>
    </row>
    <row r="8" spans="1:9" s="28" customFormat="1" x14ac:dyDescent="0.3">
      <c r="A8" s="9" t="s">
        <v>362</v>
      </c>
      <c r="B8" s="3" t="s">
        <v>363</v>
      </c>
      <c r="C8" s="3" t="s">
        <v>254</v>
      </c>
      <c r="D8" s="3" t="s">
        <v>259</v>
      </c>
      <c r="E8" s="6" t="s">
        <v>256</v>
      </c>
      <c r="F8" s="6" t="s">
        <v>263</v>
      </c>
      <c r="G8" s="6" t="s">
        <v>263</v>
      </c>
    </row>
    <row r="9" spans="1:9" s="14" customFormat="1" x14ac:dyDescent="0.3">
      <c r="A9" s="9" t="s">
        <v>362</v>
      </c>
      <c r="B9" s="3" t="s">
        <v>325</v>
      </c>
      <c r="C9" s="3" t="s">
        <v>254</v>
      </c>
      <c r="D9" s="3" t="s">
        <v>259</v>
      </c>
      <c r="E9" s="6" t="s">
        <v>256</v>
      </c>
      <c r="F9" s="6" t="s">
        <v>263</v>
      </c>
      <c r="G9" s="6" t="s">
        <v>263</v>
      </c>
    </row>
    <row r="10" spans="1:9" s="14" customFormat="1" x14ac:dyDescent="0.3">
      <c r="A10" s="9" t="s">
        <v>362</v>
      </c>
      <c r="B10" s="3" t="s">
        <v>328</v>
      </c>
      <c r="C10" s="3" t="s">
        <v>254</v>
      </c>
      <c r="D10" s="3" t="s">
        <v>259</v>
      </c>
      <c r="E10" s="6" t="s">
        <v>271</v>
      </c>
      <c r="F10" s="6" t="s">
        <v>263</v>
      </c>
      <c r="G10" s="6" t="s">
        <v>263</v>
      </c>
    </row>
    <row r="11" spans="1:9" s="31" customFormat="1" x14ac:dyDescent="0.3">
      <c r="A11" s="11" t="s">
        <v>324</v>
      </c>
      <c r="B11" s="23" t="s">
        <v>364</v>
      </c>
      <c r="C11" s="3" t="s">
        <v>254</v>
      </c>
      <c r="D11" s="3" t="s">
        <v>259</v>
      </c>
      <c r="E11" s="6" t="s">
        <v>256</v>
      </c>
      <c r="F11" s="102">
        <f>40661*20051/86400</f>
        <v>9436.2698032407407</v>
      </c>
      <c r="G11" s="6" t="s">
        <v>263</v>
      </c>
    </row>
    <row r="12" spans="1:9" s="14" customFormat="1" x14ac:dyDescent="0.3">
      <c r="A12" s="11" t="s">
        <v>324</v>
      </c>
      <c r="B12" s="23" t="s">
        <v>365</v>
      </c>
      <c r="C12" s="3" t="s">
        <v>254</v>
      </c>
      <c r="D12" s="3" t="s">
        <v>259</v>
      </c>
      <c r="E12" s="6" t="s">
        <v>256</v>
      </c>
      <c r="F12" s="102">
        <v>4539.3236111111109</v>
      </c>
      <c r="G12" s="6" t="s">
        <v>263</v>
      </c>
    </row>
  </sheetData>
  <phoneticPr fontId="7" type="noConversion"/>
  <dataValidations count="2">
    <dataValidation type="list" allowBlank="1" showInputMessage="1" showErrorMessage="1" sqref="D2:D12" xr:uid="{44D81AF3-6C32-4109-B250-1060FC8B4666}">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2" xr:uid="{C71FF21B-9C42-4CCE-B972-55836C595853}">
      <formula1>"Product flows (P),Input flows (I),Output flows (O)"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45BA-79A0-4EA1-9C0B-D3AFBE6298C0}">
  <dimension ref="A1"/>
  <sheetViews>
    <sheetView tabSelected="1" workbookViewId="0">
      <selection activeCell="O11" sqref="O11"/>
    </sheetView>
  </sheetViews>
  <sheetFormatPr baseColWidth="10" defaultColWidth="8.88671875" defaultRowHeight="14.4" x14ac:dyDescent="0.3"/>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088E-8F15-487C-BDC6-53E1C8F67D6D}">
  <sheetPr>
    <tabColor rgb="FF92D050"/>
  </sheetPr>
  <dimension ref="A1:I21"/>
  <sheetViews>
    <sheetView zoomScale="90" zoomScaleNormal="90" workbookViewId="0"/>
  </sheetViews>
  <sheetFormatPr baseColWidth="10" defaultColWidth="8.88671875" defaultRowHeight="14.4" x14ac:dyDescent="0.3"/>
  <cols>
    <col min="1" max="1" width="38.33203125" style="20" customWidth="1"/>
    <col min="2" max="2" width="54.5546875" style="20" bestFit="1" customWidth="1"/>
    <col min="3" max="3" width="19.33203125" style="20" customWidth="1"/>
    <col min="4" max="4" width="39.6640625" style="20" customWidth="1"/>
    <col min="5" max="5" width="17.6640625" style="20" bestFit="1" customWidth="1"/>
    <col min="6" max="7" width="19.33203125" style="20" customWidth="1"/>
    <col min="9" max="9" width="30"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21" t="s">
        <v>24</v>
      </c>
      <c r="B2" s="4" t="s">
        <v>366</v>
      </c>
      <c r="C2" s="3" t="s">
        <v>244</v>
      </c>
      <c r="D2" s="23" t="s">
        <v>245</v>
      </c>
      <c r="E2" s="5" t="s">
        <v>286</v>
      </c>
      <c r="F2" s="5">
        <v>134</v>
      </c>
      <c r="G2" s="80">
        <f>F2/$F$10</f>
        <v>3.0553845452265319E-3</v>
      </c>
      <c r="H2" s="87"/>
    </row>
    <row r="3" spans="1:9" s="10" customFormat="1" x14ac:dyDescent="0.3">
      <c r="A3" s="21" t="s">
        <v>24</v>
      </c>
      <c r="B3" s="4" t="s">
        <v>367</v>
      </c>
      <c r="C3" s="3" t="s">
        <v>244</v>
      </c>
      <c r="D3" s="23" t="s">
        <v>245</v>
      </c>
      <c r="E3" s="5" t="s">
        <v>286</v>
      </c>
      <c r="F3" s="5">
        <v>25</v>
      </c>
      <c r="G3" s="85">
        <f t="shared" ref="G3:G21" si="0">F3/$F$10</f>
        <v>5.7003443007957685E-4</v>
      </c>
      <c r="H3" s="87"/>
    </row>
    <row r="4" spans="1:9" s="28" customFormat="1" x14ac:dyDescent="0.3">
      <c r="A4" s="21" t="s">
        <v>24</v>
      </c>
      <c r="B4" s="4" t="s">
        <v>304</v>
      </c>
      <c r="C4" s="3" t="s">
        <v>244</v>
      </c>
      <c r="D4" s="3" t="s">
        <v>248</v>
      </c>
      <c r="E4" s="5" t="s">
        <v>368</v>
      </c>
      <c r="F4" s="5">
        <v>239868</v>
      </c>
      <c r="G4" s="92">
        <f t="shared" si="0"/>
        <v>5.4693207469731169</v>
      </c>
      <c r="H4" s="87"/>
    </row>
    <row r="5" spans="1:9" s="10" customFormat="1" x14ac:dyDescent="0.3">
      <c r="A5" s="21" t="s">
        <v>24</v>
      </c>
      <c r="B5" s="4" t="s">
        <v>369</v>
      </c>
      <c r="C5" s="3" t="s">
        <v>244</v>
      </c>
      <c r="D5" s="23" t="s">
        <v>245</v>
      </c>
      <c r="E5" s="5" t="s">
        <v>246</v>
      </c>
      <c r="F5" s="5">
        <v>530762</v>
      </c>
      <c r="G5" s="67">
        <f t="shared" si="0"/>
        <v>12.102104567115854</v>
      </c>
      <c r="H5" s="87"/>
    </row>
    <row r="6" spans="1:9" s="28" customFormat="1" x14ac:dyDescent="0.3">
      <c r="A6" s="21" t="s">
        <v>24</v>
      </c>
      <c r="B6" s="18" t="s">
        <v>370</v>
      </c>
      <c r="C6" s="23" t="s">
        <v>244</v>
      </c>
      <c r="D6" s="23" t="s">
        <v>245</v>
      </c>
      <c r="E6" s="19" t="s">
        <v>246</v>
      </c>
      <c r="F6" s="19">
        <v>7932</v>
      </c>
      <c r="G6" s="92">
        <f t="shared" si="0"/>
        <v>0.18086052397564814</v>
      </c>
      <c r="H6" s="87"/>
    </row>
    <row r="7" spans="1:9" s="14" customFormat="1" x14ac:dyDescent="0.3">
      <c r="A7" s="21" t="s">
        <v>24</v>
      </c>
      <c r="B7" s="4" t="s">
        <v>371</v>
      </c>
      <c r="C7" s="3" t="s">
        <v>250</v>
      </c>
      <c r="D7" s="3" t="s">
        <v>251</v>
      </c>
      <c r="E7" s="5" t="s">
        <v>372</v>
      </c>
      <c r="F7" s="5">
        <v>37140</v>
      </c>
      <c r="G7" s="92">
        <f t="shared" si="0"/>
        <v>0.84684314932621929</v>
      </c>
      <c r="H7" s="87"/>
    </row>
    <row r="8" spans="1:9" s="14" customFormat="1" x14ac:dyDescent="0.3">
      <c r="A8" s="21" t="s">
        <v>24</v>
      </c>
      <c r="B8" s="4" t="s">
        <v>373</v>
      </c>
      <c r="C8" s="3" t="s">
        <v>250</v>
      </c>
      <c r="D8" s="3" t="s">
        <v>251</v>
      </c>
      <c r="E8" s="5" t="s">
        <v>372</v>
      </c>
      <c r="F8" s="5">
        <v>331</v>
      </c>
      <c r="G8" s="80">
        <f t="shared" si="0"/>
        <v>7.5472558542535968E-3</v>
      </c>
      <c r="H8" s="87"/>
    </row>
    <row r="9" spans="1:9" s="14" customFormat="1" x14ac:dyDescent="0.3">
      <c r="A9" s="21" t="s">
        <v>24</v>
      </c>
      <c r="B9" s="4" t="s">
        <v>374</v>
      </c>
      <c r="C9" s="3" t="s">
        <v>250</v>
      </c>
      <c r="D9" s="3" t="s">
        <v>251</v>
      </c>
      <c r="E9" s="5" t="s">
        <v>372</v>
      </c>
      <c r="F9" s="5">
        <v>39</v>
      </c>
      <c r="G9" s="80">
        <f t="shared" si="0"/>
        <v>8.8925371092413977E-4</v>
      </c>
      <c r="H9" s="87"/>
    </row>
    <row r="10" spans="1:9" s="39" customFormat="1" x14ac:dyDescent="0.3">
      <c r="A10" s="21" t="s">
        <v>24</v>
      </c>
      <c r="B10" s="18" t="s">
        <v>375</v>
      </c>
      <c r="C10" s="23" t="s">
        <v>254</v>
      </c>
      <c r="D10" s="23" t="s">
        <v>255</v>
      </c>
      <c r="E10" s="19" t="s">
        <v>256</v>
      </c>
      <c r="F10" s="19">
        <v>43857</v>
      </c>
      <c r="G10" s="81">
        <f t="shared" si="0"/>
        <v>1</v>
      </c>
      <c r="H10" s="87"/>
    </row>
    <row r="11" spans="1:9" s="14" customFormat="1" x14ac:dyDescent="0.3">
      <c r="A11" s="21" t="s">
        <v>24</v>
      </c>
      <c r="B11" s="18" t="s">
        <v>376</v>
      </c>
      <c r="C11" s="23" t="s">
        <v>250</v>
      </c>
      <c r="D11" s="3" t="s">
        <v>294</v>
      </c>
      <c r="E11" s="5" t="s">
        <v>256</v>
      </c>
      <c r="F11" s="19">
        <v>397</v>
      </c>
      <c r="G11" s="80">
        <f t="shared" si="0"/>
        <v>9.0521467496636789E-3</v>
      </c>
      <c r="H11" s="87"/>
    </row>
    <row r="12" spans="1:9" s="14" customFormat="1" x14ac:dyDescent="0.3">
      <c r="A12" s="21" t="s">
        <v>24</v>
      </c>
      <c r="B12" s="18" t="s">
        <v>377</v>
      </c>
      <c r="C12" s="23" t="s">
        <v>250</v>
      </c>
      <c r="D12" s="3" t="s">
        <v>294</v>
      </c>
      <c r="E12" s="5" t="s">
        <v>256</v>
      </c>
      <c r="F12" s="19">
        <v>371</v>
      </c>
      <c r="G12" s="80">
        <f t="shared" si="0"/>
        <v>8.4593109423809192E-3</v>
      </c>
      <c r="H12" s="87"/>
    </row>
    <row r="13" spans="1:9" s="10" customFormat="1" x14ac:dyDescent="0.3">
      <c r="A13" s="21" t="s">
        <v>24</v>
      </c>
      <c r="B13" s="18" t="s">
        <v>378</v>
      </c>
      <c r="C13" s="23" t="s">
        <v>250</v>
      </c>
      <c r="D13" s="3" t="s">
        <v>294</v>
      </c>
      <c r="E13" s="5" t="s">
        <v>256</v>
      </c>
      <c r="F13" s="19">
        <v>93</v>
      </c>
      <c r="G13" s="80">
        <f t="shared" si="0"/>
        <v>2.1205280798960256E-3</v>
      </c>
      <c r="H13" s="87"/>
    </row>
    <row r="14" spans="1:9" s="20" customFormat="1" x14ac:dyDescent="0.3">
      <c r="A14" s="21" t="s">
        <v>24</v>
      </c>
      <c r="B14" s="18" t="s">
        <v>379</v>
      </c>
      <c r="C14" s="23" t="s">
        <v>250</v>
      </c>
      <c r="D14" s="3" t="s">
        <v>294</v>
      </c>
      <c r="E14" s="5" t="s">
        <v>256</v>
      </c>
      <c r="F14" s="19">
        <v>362</v>
      </c>
      <c r="G14" s="80">
        <f t="shared" si="0"/>
        <v>8.2540985475522723E-3</v>
      </c>
      <c r="H14" s="87"/>
    </row>
    <row r="15" spans="1:9" x14ac:dyDescent="0.3">
      <c r="A15" s="21" t="s">
        <v>24</v>
      </c>
      <c r="B15" s="18" t="s">
        <v>380</v>
      </c>
      <c r="C15" s="23" t="s">
        <v>250</v>
      </c>
      <c r="D15" s="3" t="s">
        <v>294</v>
      </c>
      <c r="E15" s="5" t="s">
        <v>256</v>
      </c>
      <c r="F15" s="19">
        <v>1819</v>
      </c>
      <c r="G15" s="80">
        <f t="shared" si="0"/>
        <v>4.147570513259001E-2</v>
      </c>
      <c r="H15" s="87"/>
    </row>
    <row r="16" spans="1:9" x14ac:dyDescent="0.3">
      <c r="A16" s="21" t="s">
        <v>24</v>
      </c>
      <c r="B16" s="18" t="s">
        <v>381</v>
      </c>
      <c r="C16" s="23" t="s">
        <v>250</v>
      </c>
      <c r="D16" s="3" t="s">
        <v>294</v>
      </c>
      <c r="E16" s="5" t="s">
        <v>256</v>
      </c>
      <c r="F16" s="19">
        <v>940119</v>
      </c>
      <c r="G16" s="67">
        <f t="shared" si="0"/>
        <v>21.436007934879267</v>
      </c>
      <c r="H16" s="87"/>
    </row>
    <row r="17" spans="1:8" x14ac:dyDescent="0.3">
      <c r="A17" s="21" t="s">
        <v>24</v>
      </c>
      <c r="B17" s="18" t="s">
        <v>382</v>
      </c>
      <c r="C17" s="23" t="s">
        <v>250</v>
      </c>
      <c r="D17" s="3" t="s">
        <v>294</v>
      </c>
      <c r="E17" s="5" t="s">
        <v>256</v>
      </c>
      <c r="F17" s="19">
        <v>5344487</v>
      </c>
      <c r="G17" s="68">
        <f t="shared" si="0"/>
        <v>121.86166404450829</v>
      </c>
      <c r="H17" s="87"/>
    </row>
    <row r="18" spans="1:8" x14ac:dyDescent="0.3">
      <c r="A18" s="21" t="s">
        <v>24</v>
      </c>
      <c r="B18" s="18" t="s">
        <v>383</v>
      </c>
      <c r="C18" s="23" t="s">
        <v>250</v>
      </c>
      <c r="D18" s="3" t="s">
        <v>294</v>
      </c>
      <c r="E18" s="5" t="s">
        <v>256</v>
      </c>
      <c r="F18" s="19">
        <v>169315</v>
      </c>
      <c r="G18" s="92">
        <f t="shared" si="0"/>
        <v>3.860615181156942</v>
      </c>
      <c r="H18" s="87"/>
    </row>
    <row r="19" spans="1:8" x14ac:dyDescent="0.3">
      <c r="A19" s="21" t="s">
        <v>24</v>
      </c>
      <c r="B19" s="18" t="s">
        <v>384</v>
      </c>
      <c r="C19" s="23" t="s">
        <v>250</v>
      </c>
      <c r="D19" s="3" t="s">
        <v>294</v>
      </c>
      <c r="E19" s="5" t="s">
        <v>256</v>
      </c>
      <c r="F19" s="19">
        <v>73721</v>
      </c>
      <c r="G19" s="67">
        <f t="shared" si="0"/>
        <v>1.6809403287958593</v>
      </c>
      <c r="H19" s="87"/>
    </row>
    <row r="20" spans="1:8" x14ac:dyDescent="0.3">
      <c r="A20" s="21" t="s">
        <v>24</v>
      </c>
      <c r="B20" s="18" t="s">
        <v>385</v>
      </c>
      <c r="C20" s="23" t="s">
        <v>250</v>
      </c>
      <c r="D20" s="3" t="s">
        <v>294</v>
      </c>
      <c r="E20" s="5" t="s">
        <v>256</v>
      </c>
      <c r="F20" s="19">
        <v>1313185</v>
      </c>
      <c r="G20" s="67">
        <f t="shared" si="0"/>
        <v>29.942426522561963</v>
      </c>
      <c r="H20" s="87"/>
    </row>
    <row r="21" spans="1:8" x14ac:dyDescent="0.3">
      <c r="A21" s="21" t="s">
        <v>24</v>
      </c>
      <c r="B21" s="18" t="s">
        <v>386</v>
      </c>
      <c r="C21" s="23" t="s">
        <v>250</v>
      </c>
      <c r="D21" s="3" t="s">
        <v>294</v>
      </c>
      <c r="E21" s="5" t="s">
        <v>256</v>
      </c>
      <c r="F21" s="19">
        <v>1545504</v>
      </c>
      <c r="G21" s="67">
        <f t="shared" si="0"/>
        <v>35.239619673028251</v>
      </c>
      <c r="H21" s="87"/>
    </row>
  </sheetData>
  <dataValidations count="2">
    <dataValidation type="list" allowBlank="1" showInputMessage="1" showErrorMessage="1" sqref="C2:C21" xr:uid="{6F720AB8-9DDF-4EFC-BC7D-42159BF39F34}">
      <formula1>"Product flows (P),Input flows (I),Output flows (O)"</formula1>
    </dataValidation>
    <dataValidation type="list" allowBlank="1" showInputMessage="1" showErrorMessage="1" sqref="D2:D21" xr:uid="{2381D48F-B0CC-43F8-A8E5-493E6B394DE1}">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199E-5F40-4191-B2D4-D9E5F6B0098D}">
  <sheetPr>
    <tabColor rgb="FF92D050"/>
  </sheetPr>
  <dimension ref="A1:I21"/>
  <sheetViews>
    <sheetView zoomScale="90" zoomScaleNormal="90" workbookViewId="0"/>
  </sheetViews>
  <sheetFormatPr baseColWidth="10" defaultColWidth="8.88671875" defaultRowHeight="14.4" x14ac:dyDescent="0.3"/>
  <cols>
    <col min="1" max="1" width="59.33203125" style="20" customWidth="1"/>
    <col min="2" max="2" width="52.5546875" style="20" bestFit="1" customWidth="1"/>
    <col min="3" max="3" width="19.33203125" customWidth="1"/>
    <col min="4" max="4" width="39.6640625" customWidth="1"/>
    <col min="5" max="5" width="18.6640625" style="20" customWidth="1"/>
    <col min="6" max="7" width="19.33203125" style="20" customWidth="1"/>
    <col min="9" max="9" width="39"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33" t="s">
        <v>24</v>
      </c>
      <c r="B2" s="32" t="s">
        <v>304</v>
      </c>
      <c r="C2" s="38" t="s">
        <v>244</v>
      </c>
      <c r="D2" s="38" t="s">
        <v>248</v>
      </c>
      <c r="E2" s="34" t="s">
        <v>368</v>
      </c>
      <c r="F2" s="34">
        <v>467</v>
      </c>
      <c r="G2" s="6" t="s">
        <v>263</v>
      </c>
      <c r="H2" s="95"/>
    </row>
    <row r="3" spans="1:9" s="28" customFormat="1" x14ac:dyDescent="0.3">
      <c r="A3" s="33" t="s">
        <v>24</v>
      </c>
      <c r="B3" s="4" t="s">
        <v>369</v>
      </c>
      <c r="C3" s="3" t="s">
        <v>244</v>
      </c>
      <c r="D3" s="23" t="s">
        <v>245</v>
      </c>
      <c r="E3" s="19" t="s">
        <v>246</v>
      </c>
      <c r="F3" s="19">
        <v>186770</v>
      </c>
      <c r="G3" s="6" t="s">
        <v>263</v>
      </c>
      <c r="H3" s="95"/>
    </row>
    <row r="4" spans="1:9" s="10" customFormat="1" x14ac:dyDescent="0.3">
      <c r="A4" s="33" t="s">
        <v>24</v>
      </c>
      <c r="B4" s="4" t="s">
        <v>366</v>
      </c>
      <c r="C4" s="3" t="s">
        <v>244</v>
      </c>
      <c r="D4" s="23" t="s">
        <v>245</v>
      </c>
      <c r="E4" s="19" t="s">
        <v>246</v>
      </c>
      <c r="F4" s="19">
        <v>1403</v>
      </c>
      <c r="G4" s="6" t="s">
        <v>263</v>
      </c>
      <c r="H4" s="95"/>
    </row>
    <row r="5" spans="1:9" s="10" customFormat="1" x14ac:dyDescent="0.3">
      <c r="A5" s="33" t="s">
        <v>24</v>
      </c>
      <c r="B5" s="32" t="s">
        <v>387</v>
      </c>
      <c r="C5" s="38" t="s">
        <v>244</v>
      </c>
      <c r="D5" s="38" t="s">
        <v>245</v>
      </c>
      <c r="E5" s="34" t="s">
        <v>256</v>
      </c>
      <c r="F5" s="34">
        <v>1710</v>
      </c>
      <c r="G5" s="6" t="s">
        <v>263</v>
      </c>
      <c r="H5" s="95"/>
    </row>
    <row r="6" spans="1:9" s="14" customFormat="1" x14ac:dyDescent="0.3">
      <c r="A6" s="33" t="s">
        <v>24</v>
      </c>
      <c r="B6" s="4" t="s">
        <v>370</v>
      </c>
      <c r="C6" s="3" t="s">
        <v>244</v>
      </c>
      <c r="D6" s="23" t="s">
        <v>245</v>
      </c>
      <c r="E6" s="19" t="s">
        <v>246</v>
      </c>
      <c r="F6" s="19">
        <v>218</v>
      </c>
      <c r="G6" s="6" t="s">
        <v>263</v>
      </c>
      <c r="H6" s="95"/>
    </row>
    <row r="7" spans="1:9" s="14" customFormat="1" x14ac:dyDescent="0.3">
      <c r="A7" s="33" t="s">
        <v>24</v>
      </c>
      <c r="B7" s="4" t="s">
        <v>371</v>
      </c>
      <c r="C7" s="3" t="s">
        <v>250</v>
      </c>
      <c r="D7" s="3" t="s">
        <v>251</v>
      </c>
      <c r="E7" s="5" t="s">
        <v>372</v>
      </c>
      <c r="F7" s="5">
        <v>13069</v>
      </c>
      <c r="G7" s="6" t="s">
        <v>263</v>
      </c>
      <c r="H7" s="95"/>
    </row>
    <row r="8" spans="1:9" s="14" customFormat="1" x14ac:dyDescent="0.3">
      <c r="A8" s="33" t="s">
        <v>24</v>
      </c>
      <c r="B8" s="4" t="s">
        <v>373</v>
      </c>
      <c r="C8" s="3" t="s">
        <v>250</v>
      </c>
      <c r="D8" s="3" t="s">
        <v>251</v>
      </c>
      <c r="E8" s="5" t="s">
        <v>372</v>
      </c>
      <c r="F8" s="5">
        <v>100</v>
      </c>
      <c r="G8" s="6" t="s">
        <v>263</v>
      </c>
      <c r="H8" s="95"/>
    </row>
    <row r="9" spans="1:9" s="14" customFormat="1" x14ac:dyDescent="0.3">
      <c r="A9" s="33" t="s">
        <v>24</v>
      </c>
      <c r="B9" s="4" t="s">
        <v>388</v>
      </c>
      <c r="C9" s="3" t="s">
        <v>250</v>
      </c>
      <c r="D9" s="3" t="s">
        <v>251</v>
      </c>
      <c r="E9" s="5" t="s">
        <v>372</v>
      </c>
      <c r="F9" s="5">
        <v>323</v>
      </c>
      <c r="G9" s="6" t="s">
        <v>263</v>
      </c>
      <c r="H9" s="95"/>
    </row>
    <row r="10" spans="1:9" s="31" customFormat="1" x14ac:dyDescent="0.3">
      <c r="A10" s="33" t="s">
        <v>24</v>
      </c>
      <c r="B10" s="4" t="s">
        <v>389</v>
      </c>
      <c r="C10" s="3" t="s">
        <v>250</v>
      </c>
      <c r="D10" s="3" t="s">
        <v>251</v>
      </c>
      <c r="E10" s="5" t="s">
        <v>372</v>
      </c>
      <c r="F10" s="5">
        <v>18</v>
      </c>
      <c r="G10" s="6" t="s">
        <v>263</v>
      </c>
      <c r="H10" s="95"/>
    </row>
    <row r="11" spans="1:9" s="14" customFormat="1" x14ac:dyDescent="0.3">
      <c r="A11" s="33" t="s">
        <v>24</v>
      </c>
      <c r="B11" s="18" t="s">
        <v>390</v>
      </c>
      <c r="C11" s="3" t="s">
        <v>250</v>
      </c>
      <c r="D11" s="3" t="s">
        <v>294</v>
      </c>
      <c r="E11" s="19" t="s">
        <v>256</v>
      </c>
      <c r="F11" s="19">
        <v>51</v>
      </c>
      <c r="G11" s="6" t="s">
        <v>263</v>
      </c>
      <c r="H11" s="95"/>
    </row>
    <row r="12" spans="1:9" s="10" customFormat="1" x14ac:dyDescent="0.3">
      <c r="A12" s="33" t="s">
        <v>24</v>
      </c>
      <c r="B12" s="18" t="s">
        <v>391</v>
      </c>
      <c r="C12" s="3" t="s">
        <v>250</v>
      </c>
      <c r="D12" s="3" t="s">
        <v>294</v>
      </c>
      <c r="E12" s="19" t="s">
        <v>256</v>
      </c>
      <c r="F12" s="19">
        <v>177</v>
      </c>
      <c r="G12" s="6" t="s">
        <v>263</v>
      </c>
      <c r="H12" s="95"/>
    </row>
    <row r="13" spans="1:9" s="20" customFormat="1" x14ac:dyDescent="0.3">
      <c r="A13" s="33" t="s">
        <v>24</v>
      </c>
      <c r="B13" s="18" t="s">
        <v>392</v>
      </c>
      <c r="C13" s="3" t="s">
        <v>250</v>
      </c>
      <c r="D13" s="3" t="s">
        <v>294</v>
      </c>
      <c r="E13" s="19" t="s">
        <v>256</v>
      </c>
      <c r="F13" s="19">
        <v>2</v>
      </c>
      <c r="G13" s="6" t="s">
        <v>263</v>
      </c>
      <c r="H13" s="95"/>
    </row>
    <row r="14" spans="1:9" x14ac:dyDescent="0.3">
      <c r="A14" s="33" t="s">
        <v>24</v>
      </c>
      <c r="B14" s="18" t="s">
        <v>393</v>
      </c>
      <c r="C14" s="3" t="s">
        <v>250</v>
      </c>
      <c r="D14" s="3" t="s">
        <v>294</v>
      </c>
      <c r="E14" s="19" t="s">
        <v>256</v>
      </c>
      <c r="F14" s="19">
        <v>20</v>
      </c>
      <c r="G14" s="6" t="s">
        <v>263</v>
      </c>
      <c r="H14" s="95"/>
    </row>
    <row r="15" spans="1:9" x14ac:dyDescent="0.3">
      <c r="A15" s="33" t="s">
        <v>24</v>
      </c>
      <c r="B15" s="18" t="s">
        <v>394</v>
      </c>
      <c r="C15" s="3" t="s">
        <v>250</v>
      </c>
      <c r="D15" s="3" t="s">
        <v>294</v>
      </c>
      <c r="E15" s="19" t="s">
        <v>256</v>
      </c>
      <c r="F15" s="19">
        <v>23</v>
      </c>
      <c r="G15" s="6" t="s">
        <v>263</v>
      </c>
      <c r="H15" s="95"/>
    </row>
    <row r="16" spans="1:9" x14ac:dyDescent="0.3">
      <c r="A16" s="33" t="s">
        <v>24</v>
      </c>
      <c r="B16" s="18" t="s">
        <v>395</v>
      </c>
      <c r="C16" s="3" t="s">
        <v>250</v>
      </c>
      <c r="D16" s="3" t="s">
        <v>294</v>
      </c>
      <c r="E16" s="5" t="s">
        <v>256</v>
      </c>
      <c r="F16" s="19">
        <v>858623</v>
      </c>
      <c r="G16" s="6" t="s">
        <v>263</v>
      </c>
      <c r="H16" s="95"/>
    </row>
    <row r="17" spans="1:8" x14ac:dyDescent="0.3">
      <c r="A17" s="33" t="s">
        <v>24</v>
      </c>
      <c r="B17" s="18" t="s">
        <v>396</v>
      </c>
      <c r="C17" s="3" t="s">
        <v>250</v>
      </c>
      <c r="D17" s="3" t="s">
        <v>294</v>
      </c>
      <c r="E17" s="5" t="s">
        <v>256</v>
      </c>
      <c r="F17" s="19">
        <v>7840260</v>
      </c>
      <c r="G17" s="6" t="s">
        <v>263</v>
      </c>
      <c r="H17" s="95"/>
    </row>
    <row r="18" spans="1:8" x14ac:dyDescent="0.3">
      <c r="A18" s="33" t="s">
        <v>24</v>
      </c>
      <c r="B18" s="18" t="s">
        <v>397</v>
      </c>
      <c r="C18" s="3" t="s">
        <v>250</v>
      </c>
      <c r="D18" s="3" t="s">
        <v>294</v>
      </c>
      <c r="E18" s="5" t="s">
        <v>256</v>
      </c>
      <c r="F18" s="19">
        <v>8698883</v>
      </c>
      <c r="G18" s="6" t="s">
        <v>263</v>
      </c>
      <c r="H18" s="95"/>
    </row>
    <row r="19" spans="1:8" x14ac:dyDescent="0.3">
      <c r="A19" s="33" t="s">
        <v>24</v>
      </c>
      <c r="B19" s="18" t="s">
        <v>398</v>
      </c>
      <c r="C19" s="3" t="s">
        <v>250</v>
      </c>
      <c r="D19" s="3" t="s">
        <v>294</v>
      </c>
      <c r="E19" s="19" t="s">
        <v>286</v>
      </c>
      <c r="F19" s="19">
        <v>25</v>
      </c>
      <c r="G19" s="6" t="s">
        <v>263</v>
      </c>
      <c r="H19" s="95"/>
    </row>
    <row r="20" spans="1:8" s="52" customFormat="1" x14ac:dyDescent="0.3">
      <c r="A20" s="3" t="s">
        <v>399</v>
      </c>
      <c r="B20" s="18" t="s">
        <v>400</v>
      </c>
      <c r="C20" s="23" t="s">
        <v>254</v>
      </c>
      <c r="D20" s="23" t="s">
        <v>255</v>
      </c>
      <c r="E20" s="19" t="s">
        <v>256</v>
      </c>
      <c r="F20" s="6" t="s">
        <v>263</v>
      </c>
      <c r="G20" s="6" t="s">
        <v>263</v>
      </c>
      <c r="H20" s="95"/>
    </row>
    <row r="21" spans="1:8" x14ac:dyDescent="0.3">
      <c r="A21" s="16"/>
      <c r="B21" s="55"/>
      <c r="C21" s="16"/>
      <c r="D21" s="16"/>
      <c r="E21" s="55"/>
      <c r="F21" s="55"/>
      <c r="G21" s="55"/>
    </row>
  </sheetData>
  <dataValidations count="2">
    <dataValidation type="list" allowBlank="1" showInputMessage="1" showErrorMessage="1" sqref="D2:D20 E19" xr:uid="{F10BC26C-A825-4DD8-ADFF-F8AD981F8131}">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20 F19" xr:uid="{A75CE07E-460B-4BFF-A4DE-36F8E3948051}">
      <formula1>"Product flows (P),Input flows (I),Output flows (O)"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414-3FBB-4CDE-945B-06BC36B3C586}">
  <sheetPr>
    <tabColor rgb="FF92D050"/>
  </sheetPr>
  <dimension ref="A1:T10"/>
  <sheetViews>
    <sheetView zoomScaleNormal="100" workbookViewId="0"/>
  </sheetViews>
  <sheetFormatPr baseColWidth="10" defaultColWidth="8.88671875" defaultRowHeight="14.4" x14ac:dyDescent="0.3"/>
  <cols>
    <col min="1" max="1" width="69.33203125" style="20" customWidth="1"/>
    <col min="2" max="2" width="26.109375" bestFit="1" customWidth="1"/>
    <col min="3" max="3" width="19.33203125" customWidth="1"/>
    <col min="4" max="4" width="39.6640625" customWidth="1"/>
    <col min="5" max="5" width="17.5546875" bestFit="1" customWidth="1"/>
    <col min="6" max="6" width="19.33203125" customWidth="1"/>
    <col min="7" max="7" width="20.109375" bestFit="1" customWidth="1"/>
    <col min="8" max="8" width="9.6640625" bestFit="1" customWidth="1"/>
    <col min="9" max="9" width="38.88671875" customWidth="1"/>
  </cols>
  <sheetData>
    <row r="1" spans="1:20" s="2" customFormat="1" ht="49.2" customHeight="1" x14ac:dyDescent="0.3">
      <c r="A1" s="1" t="s">
        <v>227</v>
      </c>
      <c r="B1" s="1" t="s">
        <v>235</v>
      </c>
      <c r="C1" s="1" t="s">
        <v>236</v>
      </c>
      <c r="D1" s="1" t="s">
        <v>237</v>
      </c>
      <c r="E1" s="1" t="s">
        <v>238</v>
      </c>
      <c r="F1" s="1" t="s">
        <v>239</v>
      </c>
      <c r="G1" s="1" t="s">
        <v>401</v>
      </c>
      <c r="I1" s="188" t="s">
        <v>241</v>
      </c>
    </row>
    <row r="2" spans="1:20" x14ac:dyDescent="0.3">
      <c r="A2" s="11" t="s">
        <v>402</v>
      </c>
      <c r="B2" s="4" t="s">
        <v>403</v>
      </c>
      <c r="C2" s="3" t="s">
        <v>244</v>
      </c>
      <c r="D2" s="3" t="s">
        <v>248</v>
      </c>
      <c r="E2" s="5" t="s">
        <v>404</v>
      </c>
      <c r="F2" s="97">
        <v>2044</v>
      </c>
      <c r="G2" s="104" t="s">
        <v>263</v>
      </c>
    </row>
    <row r="3" spans="1:20" x14ac:dyDescent="0.3">
      <c r="A3" s="11" t="s">
        <v>402</v>
      </c>
      <c r="B3" s="4" t="s">
        <v>405</v>
      </c>
      <c r="C3" s="3" t="s">
        <v>244</v>
      </c>
      <c r="D3" s="3" t="s">
        <v>245</v>
      </c>
      <c r="E3" s="5" t="s">
        <v>404</v>
      </c>
      <c r="F3" s="12">
        <v>2187.6999999999998</v>
      </c>
      <c r="G3" s="6" t="s">
        <v>263</v>
      </c>
    </row>
    <row r="4" spans="1:20" x14ac:dyDescent="0.3">
      <c r="A4" s="11" t="s">
        <v>402</v>
      </c>
      <c r="B4" s="4" t="s">
        <v>406</v>
      </c>
      <c r="C4" s="3" t="s">
        <v>244</v>
      </c>
      <c r="D4" s="3" t="s">
        <v>245</v>
      </c>
      <c r="E4" s="5" t="s">
        <v>404</v>
      </c>
      <c r="F4" s="12">
        <v>33.6</v>
      </c>
      <c r="G4" s="104" t="s">
        <v>263</v>
      </c>
    </row>
    <row r="5" spans="1:20" x14ac:dyDescent="0.3">
      <c r="A5" s="11" t="s">
        <v>402</v>
      </c>
      <c r="B5" s="4" t="s">
        <v>407</v>
      </c>
      <c r="C5" s="3" t="s">
        <v>244</v>
      </c>
      <c r="D5" s="3" t="s">
        <v>245</v>
      </c>
      <c r="E5" s="5" t="s">
        <v>404</v>
      </c>
      <c r="F5" s="12">
        <v>71.8</v>
      </c>
      <c r="G5" s="6" t="s">
        <v>263</v>
      </c>
    </row>
    <row r="6" spans="1:20" x14ac:dyDescent="0.3">
      <c r="A6" s="11" t="s">
        <v>402</v>
      </c>
      <c r="B6" s="4" t="s">
        <v>408</v>
      </c>
      <c r="C6" s="3" t="s">
        <v>244</v>
      </c>
      <c r="D6" s="3" t="s">
        <v>245</v>
      </c>
      <c r="E6" s="5" t="s">
        <v>404</v>
      </c>
      <c r="F6" s="12">
        <v>0.8</v>
      </c>
      <c r="G6" s="104" t="s">
        <v>263</v>
      </c>
    </row>
    <row r="7" spans="1:20" x14ac:dyDescent="0.3">
      <c r="A7" s="11" t="s">
        <v>402</v>
      </c>
      <c r="B7" s="4" t="s">
        <v>249</v>
      </c>
      <c r="C7" s="3" t="s">
        <v>250</v>
      </c>
      <c r="D7" s="3" t="s">
        <v>251</v>
      </c>
      <c r="E7" s="5" t="s">
        <v>409</v>
      </c>
      <c r="F7" s="12">
        <v>185092</v>
      </c>
      <c r="G7" s="6" t="s">
        <v>263</v>
      </c>
    </row>
    <row r="8" spans="1:20" s="53" customFormat="1" x14ac:dyDescent="0.3">
      <c r="A8" s="3" t="s">
        <v>399</v>
      </c>
      <c r="B8" s="3" t="s">
        <v>284</v>
      </c>
      <c r="C8" s="3" t="s">
        <v>254</v>
      </c>
      <c r="D8" s="3" t="s">
        <v>255</v>
      </c>
      <c r="E8" s="6" t="s">
        <v>256</v>
      </c>
      <c r="F8" s="104" t="s">
        <v>263</v>
      </c>
      <c r="G8" s="104" t="s">
        <v>263</v>
      </c>
    </row>
    <row r="9" spans="1:20" s="27" customFormat="1" ht="24" customHeight="1" x14ac:dyDescent="0.3">
      <c r="A9" s="3" t="s">
        <v>399</v>
      </c>
      <c r="B9" s="3" t="s">
        <v>282</v>
      </c>
      <c r="C9" s="3" t="s">
        <v>254</v>
      </c>
      <c r="D9" s="3" t="s">
        <v>259</v>
      </c>
      <c r="E9" s="6" t="s">
        <v>256</v>
      </c>
      <c r="F9" s="6" t="s">
        <v>263</v>
      </c>
      <c r="G9" s="6" t="s">
        <v>263</v>
      </c>
      <c r="H9"/>
      <c r="I9"/>
      <c r="J9"/>
      <c r="K9"/>
      <c r="L9"/>
      <c r="M9"/>
      <c r="N9"/>
      <c r="O9"/>
      <c r="P9"/>
      <c r="Q9"/>
      <c r="R9"/>
      <c r="S9"/>
      <c r="T9"/>
    </row>
    <row r="10" spans="1:20" x14ac:dyDescent="0.3">
      <c r="A10" s="16"/>
      <c r="B10" s="16"/>
      <c r="C10" s="16"/>
      <c r="D10" s="16"/>
      <c r="E10" s="16"/>
      <c r="F10" s="16"/>
      <c r="G10" s="16"/>
    </row>
  </sheetData>
  <dataValidations count="2">
    <dataValidation type="list" allowBlank="1" showInputMessage="1" showErrorMessage="1" sqref="C2:C9" xr:uid="{165537AD-B85E-48C5-9DEF-6D20CE2EA1DD}">
      <formula1>"Product flows (P),Input flows (I),Output flows (O)"</formula1>
    </dataValidation>
    <dataValidation type="list" allowBlank="1" showInputMessage="1" showErrorMessage="1" sqref="D2:D9" xr:uid="{55169A82-A021-4CA1-9A5C-024FC7EBB82B}">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C960-A9BA-40D8-A60D-5D85386FC9D1}">
  <sheetPr>
    <tabColor rgb="FF92D050"/>
  </sheetPr>
  <dimension ref="A1:I8"/>
  <sheetViews>
    <sheetView workbookViewId="0"/>
  </sheetViews>
  <sheetFormatPr baseColWidth="10" defaultColWidth="8.88671875" defaultRowHeight="14.4" x14ac:dyDescent="0.3"/>
  <cols>
    <col min="1" max="1" width="38.33203125" style="20" customWidth="1"/>
    <col min="2" max="2" width="41" customWidth="1"/>
    <col min="3" max="3" width="19.33203125" customWidth="1"/>
    <col min="4" max="4" width="37" bestFit="1" customWidth="1"/>
    <col min="5" max="5" width="18.6640625" customWidth="1"/>
    <col min="6" max="6" width="19.33203125" customWidth="1"/>
    <col min="7" max="7" width="27" customWidth="1"/>
    <col min="9" max="9" width="38.33203125" customWidth="1"/>
  </cols>
  <sheetData>
    <row r="1" spans="1:9" s="2" customFormat="1" ht="43.2" x14ac:dyDescent="0.3">
      <c r="A1" s="1" t="s">
        <v>227</v>
      </c>
      <c r="B1" s="1" t="s">
        <v>235</v>
      </c>
      <c r="C1" s="1" t="s">
        <v>236</v>
      </c>
      <c r="D1" s="1" t="s">
        <v>237</v>
      </c>
      <c r="E1" s="1" t="s">
        <v>238</v>
      </c>
      <c r="F1" s="191" t="s">
        <v>239</v>
      </c>
      <c r="G1" s="189" t="s">
        <v>401</v>
      </c>
      <c r="I1" s="188" t="s">
        <v>241</v>
      </c>
    </row>
    <row r="2" spans="1:9" x14ac:dyDescent="0.3">
      <c r="A2" s="11" t="s">
        <v>402</v>
      </c>
      <c r="B2" s="37" t="s">
        <v>403</v>
      </c>
      <c r="C2" s="9" t="s">
        <v>244</v>
      </c>
      <c r="D2" s="23" t="s">
        <v>248</v>
      </c>
      <c r="E2" s="19" t="s">
        <v>404</v>
      </c>
      <c r="F2" s="192">
        <v>1172</v>
      </c>
      <c r="G2" s="190" t="s">
        <v>263</v>
      </c>
      <c r="H2" s="105"/>
    </row>
    <row r="3" spans="1:9" x14ac:dyDescent="0.3">
      <c r="A3" s="11" t="s">
        <v>402</v>
      </c>
      <c r="B3" s="4" t="s">
        <v>405</v>
      </c>
      <c r="C3" s="9" t="s">
        <v>244</v>
      </c>
      <c r="D3" s="3" t="s">
        <v>245</v>
      </c>
      <c r="E3" s="19" t="s">
        <v>404</v>
      </c>
      <c r="F3" s="192">
        <v>1042.9000000000001</v>
      </c>
      <c r="G3" s="190" t="s">
        <v>263</v>
      </c>
      <c r="H3" s="105"/>
    </row>
    <row r="4" spans="1:9" x14ac:dyDescent="0.3">
      <c r="A4" s="11" t="s">
        <v>402</v>
      </c>
      <c r="B4" s="4" t="s">
        <v>406</v>
      </c>
      <c r="C4" s="9" t="s">
        <v>244</v>
      </c>
      <c r="D4" s="3" t="s">
        <v>245</v>
      </c>
      <c r="E4" s="19" t="s">
        <v>404</v>
      </c>
      <c r="F4" s="192">
        <v>30.7</v>
      </c>
      <c r="G4" s="190" t="s">
        <v>263</v>
      </c>
      <c r="H4" s="105"/>
    </row>
    <row r="5" spans="1:9" x14ac:dyDescent="0.3">
      <c r="A5" s="11" t="s">
        <v>402</v>
      </c>
      <c r="B5" s="4" t="s">
        <v>407</v>
      </c>
      <c r="C5" s="9" t="s">
        <v>244</v>
      </c>
      <c r="D5" s="3" t="s">
        <v>245</v>
      </c>
      <c r="E5" s="5" t="s">
        <v>404</v>
      </c>
      <c r="F5" s="106">
        <v>873.3</v>
      </c>
      <c r="G5" s="190" t="s">
        <v>263</v>
      </c>
      <c r="H5" s="105"/>
    </row>
    <row r="6" spans="1:9" x14ac:dyDescent="0.3">
      <c r="A6" s="11" t="s">
        <v>402</v>
      </c>
      <c r="B6" s="4" t="s">
        <v>408</v>
      </c>
      <c r="C6" s="9" t="s">
        <v>244</v>
      </c>
      <c r="D6" s="3" t="s">
        <v>245</v>
      </c>
      <c r="E6" s="5" t="s">
        <v>404</v>
      </c>
      <c r="F6" s="106">
        <v>3.6</v>
      </c>
      <c r="G6" s="190" t="s">
        <v>263</v>
      </c>
      <c r="H6" s="105"/>
    </row>
    <row r="7" spans="1:9" x14ac:dyDescent="0.3">
      <c r="A7" s="11" t="s">
        <v>402</v>
      </c>
      <c r="B7" s="18" t="s">
        <v>249</v>
      </c>
      <c r="C7" s="3" t="s">
        <v>250</v>
      </c>
      <c r="D7" s="3" t="s">
        <v>251</v>
      </c>
      <c r="E7" s="19" t="s">
        <v>409</v>
      </c>
      <c r="F7" s="40">
        <v>132467</v>
      </c>
      <c r="G7" s="190" t="s">
        <v>263</v>
      </c>
      <c r="H7" s="105"/>
    </row>
    <row r="8" spans="1:9" s="53" customFormat="1" x14ac:dyDescent="0.3">
      <c r="A8" s="3" t="s">
        <v>399</v>
      </c>
      <c r="B8" s="107" t="s">
        <v>284</v>
      </c>
      <c r="C8" s="9" t="s">
        <v>254</v>
      </c>
      <c r="D8" s="9" t="s">
        <v>255</v>
      </c>
      <c r="E8" s="108" t="s">
        <v>410</v>
      </c>
      <c r="F8" s="109" t="s">
        <v>263</v>
      </c>
      <c r="G8" s="190" t="s">
        <v>263</v>
      </c>
    </row>
  </sheetData>
  <dataValidations count="2">
    <dataValidation type="list" allowBlank="1" showInputMessage="1" showErrorMessage="1" sqref="C2:C8" xr:uid="{F122334E-967C-4839-AECF-36630A55F05A}">
      <formula1>"Product flows (P),Input flows (I),Output flows (O)"</formula1>
    </dataValidation>
    <dataValidation type="list" allowBlank="1" showInputMessage="1" showErrorMessage="1" sqref="D2:D8" xr:uid="{B225B38F-1BF0-4940-929B-92BC0476373E}">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E6E5-85FA-49C8-8DF6-5B8C91B79F43}">
  <sheetPr>
    <tabColor rgb="FF92D050"/>
  </sheetPr>
  <dimension ref="A1:I9"/>
  <sheetViews>
    <sheetView zoomScale="90" zoomScaleNormal="90" workbookViewId="0"/>
  </sheetViews>
  <sheetFormatPr baseColWidth="10" defaultColWidth="8.88671875" defaultRowHeight="14.4" x14ac:dyDescent="0.3"/>
  <cols>
    <col min="1" max="1" width="38.33203125" style="20" customWidth="1"/>
    <col min="2" max="2" width="25.6640625" bestFit="1" customWidth="1"/>
    <col min="3" max="3" width="19.33203125" customWidth="1"/>
    <col min="4" max="4" width="39.6640625" customWidth="1"/>
    <col min="5" max="5" width="17.33203125" bestFit="1" customWidth="1"/>
    <col min="6" max="6" width="22.33203125" customWidth="1"/>
    <col min="7" max="7" width="20.109375" bestFit="1" customWidth="1"/>
    <col min="9" max="9" width="43.88671875" customWidth="1"/>
  </cols>
  <sheetData>
    <row r="1" spans="1:9" s="2" customFormat="1" ht="49.2" customHeight="1" x14ac:dyDescent="0.3">
      <c r="A1" s="1" t="s">
        <v>227</v>
      </c>
      <c r="B1" s="1" t="s">
        <v>235</v>
      </c>
      <c r="C1" s="1" t="s">
        <v>236</v>
      </c>
      <c r="D1" s="1" t="s">
        <v>237</v>
      </c>
      <c r="E1" s="1" t="s">
        <v>238</v>
      </c>
      <c r="F1" s="1" t="s">
        <v>239</v>
      </c>
      <c r="G1" s="1" t="s">
        <v>401</v>
      </c>
      <c r="I1" s="188" t="s">
        <v>241</v>
      </c>
    </row>
    <row r="2" spans="1:9" x14ac:dyDescent="0.3">
      <c r="A2" s="11" t="s">
        <v>402</v>
      </c>
      <c r="B2" s="18" t="s">
        <v>403</v>
      </c>
      <c r="C2" s="3" t="s">
        <v>244</v>
      </c>
      <c r="D2" s="23" t="s">
        <v>248</v>
      </c>
      <c r="E2" s="19" t="s">
        <v>404</v>
      </c>
      <c r="F2" s="19">
        <v>8492</v>
      </c>
      <c r="G2" s="114" t="s">
        <v>263</v>
      </c>
    </row>
    <row r="3" spans="1:9" x14ac:dyDescent="0.3">
      <c r="A3" s="11" t="s">
        <v>402</v>
      </c>
      <c r="B3" s="18" t="s">
        <v>405</v>
      </c>
      <c r="C3" s="3" t="s">
        <v>244</v>
      </c>
      <c r="D3" s="3" t="s">
        <v>245</v>
      </c>
      <c r="E3" s="19" t="s">
        <v>404</v>
      </c>
      <c r="F3" s="19">
        <v>7075</v>
      </c>
      <c r="G3" s="114" t="s">
        <v>263</v>
      </c>
    </row>
    <row r="4" spans="1:9" x14ac:dyDescent="0.3">
      <c r="A4" s="11" t="s">
        <v>402</v>
      </c>
      <c r="B4" s="18" t="s">
        <v>406</v>
      </c>
      <c r="C4" s="3" t="s">
        <v>244</v>
      </c>
      <c r="D4" s="3" t="s">
        <v>245</v>
      </c>
      <c r="E4" s="19" t="s">
        <v>404</v>
      </c>
      <c r="F4" s="19">
        <v>165.6</v>
      </c>
      <c r="G4" s="114" t="s">
        <v>263</v>
      </c>
    </row>
    <row r="5" spans="1:9" x14ac:dyDescent="0.3">
      <c r="A5" s="11" t="s">
        <v>402</v>
      </c>
      <c r="B5" s="18" t="s">
        <v>407</v>
      </c>
      <c r="C5" s="3" t="s">
        <v>244</v>
      </c>
      <c r="D5" s="3" t="s">
        <v>245</v>
      </c>
      <c r="E5" s="19" t="s">
        <v>404</v>
      </c>
      <c r="F5" s="19">
        <v>921.5</v>
      </c>
      <c r="G5" s="114" t="s">
        <v>263</v>
      </c>
    </row>
    <row r="6" spans="1:9" x14ac:dyDescent="0.3">
      <c r="A6" s="11" t="s">
        <v>402</v>
      </c>
      <c r="B6" s="18" t="s">
        <v>408</v>
      </c>
      <c r="C6" s="3" t="s">
        <v>244</v>
      </c>
      <c r="D6" s="3" t="s">
        <v>245</v>
      </c>
      <c r="E6" s="19" t="s">
        <v>404</v>
      </c>
      <c r="F6" s="78">
        <v>1</v>
      </c>
      <c r="G6" s="114" t="s">
        <v>263</v>
      </c>
    </row>
    <row r="7" spans="1:9" x14ac:dyDescent="0.3">
      <c r="A7" s="11" t="s">
        <v>402</v>
      </c>
      <c r="B7" s="18" t="s">
        <v>249</v>
      </c>
      <c r="C7" s="23" t="s">
        <v>250</v>
      </c>
      <c r="D7" s="23" t="s">
        <v>251</v>
      </c>
      <c r="E7" s="19" t="s">
        <v>409</v>
      </c>
      <c r="F7" s="19">
        <v>641444</v>
      </c>
      <c r="G7" s="114" t="s">
        <v>263</v>
      </c>
    </row>
    <row r="8" spans="1:9" s="53" customFormat="1" x14ac:dyDescent="0.3">
      <c r="A8" s="3" t="s">
        <v>399</v>
      </c>
      <c r="B8" s="117" t="s">
        <v>411</v>
      </c>
      <c r="C8" s="110" t="s">
        <v>254</v>
      </c>
      <c r="D8" s="110" t="s">
        <v>255</v>
      </c>
      <c r="E8" s="112" t="s">
        <v>256</v>
      </c>
      <c r="F8" s="114" t="s">
        <v>263</v>
      </c>
      <c r="G8" s="114" t="s">
        <v>263</v>
      </c>
    </row>
    <row r="9" spans="1:9" s="42" customFormat="1" ht="24" customHeight="1" x14ac:dyDescent="0.3">
      <c r="A9" s="3" t="s">
        <v>399</v>
      </c>
      <c r="B9" s="118" t="s">
        <v>412</v>
      </c>
      <c r="C9" s="110" t="s">
        <v>254</v>
      </c>
      <c r="D9" s="111" t="s">
        <v>259</v>
      </c>
      <c r="E9" s="113" t="s">
        <v>256</v>
      </c>
      <c r="F9" s="114" t="s">
        <v>263</v>
      </c>
      <c r="G9" s="114" t="s">
        <v>263</v>
      </c>
    </row>
  </sheetData>
  <dataValidations count="2">
    <dataValidation type="list" allowBlank="1" showInputMessage="1" showErrorMessage="1" sqref="D2:D7" xr:uid="{A5EB775A-98A6-48DE-969E-023FE8779910}">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7" xr:uid="{D677AAEB-A053-413F-92BB-368BE13981AA}">
      <formula1>"Product flows (P),Input flows (I),Output flows (O)"</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D86E-CE3B-48F9-8BBB-3C5A4C221B23}">
  <sheetPr>
    <tabColor rgb="FF92D050"/>
  </sheetPr>
  <dimension ref="A1:I7"/>
  <sheetViews>
    <sheetView workbookViewId="0"/>
  </sheetViews>
  <sheetFormatPr baseColWidth="10" defaultColWidth="8.88671875" defaultRowHeight="14.4" x14ac:dyDescent="0.3"/>
  <cols>
    <col min="1" max="1" width="38.33203125" style="20" customWidth="1"/>
    <col min="2" max="2" width="24.44140625" bestFit="1" customWidth="1"/>
    <col min="3" max="3" width="19.33203125" customWidth="1"/>
    <col min="4" max="4" width="39.6640625" customWidth="1"/>
    <col min="5" max="5" width="18.6640625" customWidth="1"/>
    <col min="6" max="6" width="19.44140625" customWidth="1"/>
    <col min="7" max="7" width="20.109375" bestFit="1" customWidth="1"/>
    <col min="9" max="9" width="37.6640625" customWidth="1"/>
  </cols>
  <sheetData>
    <row r="1" spans="1:9" s="2" customFormat="1" ht="49.2" customHeight="1" x14ac:dyDescent="0.3">
      <c r="A1" s="1" t="s">
        <v>227</v>
      </c>
      <c r="B1" s="1" t="s">
        <v>235</v>
      </c>
      <c r="C1" s="1" t="s">
        <v>236</v>
      </c>
      <c r="D1" s="1" t="s">
        <v>237</v>
      </c>
      <c r="E1" s="191" t="s">
        <v>238</v>
      </c>
      <c r="F1" s="189" t="s">
        <v>239</v>
      </c>
      <c r="G1" s="189" t="s">
        <v>283</v>
      </c>
      <c r="I1" s="188" t="s">
        <v>241</v>
      </c>
    </row>
    <row r="2" spans="1:9" x14ac:dyDescent="0.3">
      <c r="A2" s="11" t="s">
        <v>402</v>
      </c>
      <c r="B2" s="4" t="s">
        <v>403</v>
      </c>
      <c r="C2" s="9" t="s">
        <v>244</v>
      </c>
      <c r="D2" s="3" t="s">
        <v>248</v>
      </c>
      <c r="E2" s="146" t="s">
        <v>404</v>
      </c>
      <c r="F2" s="193">
        <v>1392</v>
      </c>
      <c r="G2" s="194" t="s">
        <v>263</v>
      </c>
    </row>
    <row r="3" spans="1:9" x14ac:dyDescent="0.3">
      <c r="A3" s="11" t="s">
        <v>402</v>
      </c>
      <c r="B3" s="4" t="s">
        <v>405</v>
      </c>
      <c r="C3" s="9" t="s">
        <v>244</v>
      </c>
      <c r="D3" s="3" t="s">
        <v>245</v>
      </c>
      <c r="E3" s="146" t="s">
        <v>404</v>
      </c>
      <c r="F3" s="193">
        <v>2857.1</v>
      </c>
      <c r="G3" s="194" t="s">
        <v>263</v>
      </c>
    </row>
    <row r="4" spans="1:9" x14ac:dyDescent="0.3">
      <c r="A4" s="11" t="s">
        <v>402</v>
      </c>
      <c r="B4" s="4" t="s">
        <v>406</v>
      </c>
      <c r="C4" s="9" t="s">
        <v>244</v>
      </c>
      <c r="D4" s="3" t="s">
        <v>245</v>
      </c>
      <c r="E4" s="146" t="s">
        <v>404</v>
      </c>
      <c r="F4" s="193">
        <v>59.9</v>
      </c>
      <c r="G4" s="194" t="s">
        <v>263</v>
      </c>
    </row>
    <row r="5" spans="1:9" x14ac:dyDescent="0.3">
      <c r="A5" s="11" t="s">
        <v>402</v>
      </c>
      <c r="B5" s="4" t="s">
        <v>408</v>
      </c>
      <c r="C5" s="9" t="s">
        <v>244</v>
      </c>
      <c r="D5" s="3" t="s">
        <v>245</v>
      </c>
      <c r="E5" s="195" t="s">
        <v>404</v>
      </c>
      <c r="F5" s="190">
        <v>28.2</v>
      </c>
      <c r="G5" s="194" t="s">
        <v>263</v>
      </c>
    </row>
    <row r="6" spans="1:9" x14ac:dyDescent="0.3">
      <c r="A6" s="11" t="s">
        <v>402</v>
      </c>
      <c r="B6" s="4" t="s">
        <v>249</v>
      </c>
      <c r="C6" s="23" t="s">
        <v>250</v>
      </c>
      <c r="D6" s="3" t="s">
        <v>251</v>
      </c>
      <c r="E6" s="195" t="s">
        <v>409</v>
      </c>
      <c r="F6" s="190">
        <v>244308</v>
      </c>
      <c r="G6" s="194" t="s">
        <v>263</v>
      </c>
    </row>
    <row r="7" spans="1:9" s="53" customFormat="1" x14ac:dyDescent="0.3">
      <c r="A7" s="3" t="s">
        <v>399</v>
      </c>
      <c r="B7" s="18" t="s">
        <v>281</v>
      </c>
      <c r="C7" s="23" t="s">
        <v>254</v>
      </c>
      <c r="D7" s="3" t="s">
        <v>255</v>
      </c>
      <c r="E7" s="196" t="s">
        <v>256</v>
      </c>
      <c r="F7" s="194" t="s">
        <v>263</v>
      </c>
      <c r="G7" s="194" t="s">
        <v>263</v>
      </c>
    </row>
  </sheetData>
  <dataValidations disablePrompts="1" count="2">
    <dataValidation type="list" allowBlank="1" showInputMessage="1" showErrorMessage="1" sqref="C2:C7" xr:uid="{4CE51720-F845-429D-91C8-1E55BB98D9C9}">
      <formula1>"Product flows (P),Input flows (I),Output flows (O)"</formula1>
    </dataValidation>
    <dataValidation type="list" allowBlank="1" showInputMessage="1" showErrorMessage="1" sqref="D2:D7" xr:uid="{DDFBAA4A-E201-46A8-AEC2-7EEFE493CF2B}">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C067-5925-4557-B766-00A4E47FAD40}">
  <sheetPr>
    <tabColor rgb="FF92D050"/>
  </sheetPr>
  <dimension ref="A1:I9"/>
  <sheetViews>
    <sheetView zoomScale="90" zoomScaleNormal="90" workbookViewId="0"/>
  </sheetViews>
  <sheetFormatPr baseColWidth="10" defaultColWidth="8.88671875" defaultRowHeight="14.4" x14ac:dyDescent="0.3"/>
  <cols>
    <col min="1" max="1" width="38.33203125" style="20" customWidth="1"/>
    <col min="2" max="2" width="26.109375" bestFit="1" customWidth="1"/>
    <col min="3" max="3" width="19.33203125" customWidth="1"/>
    <col min="4" max="4" width="39.6640625" customWidth="1"/>
    <col min="5" max="5" width="18.6640625" customWidth="1"/>
    <col min="6" max="7" width="19.33203125" customWidth="1"/>
    <col min="9" max="9" width="40.6640625" customWidth="1"/>
  </cols>
  <sheetData>
    <row r="1" spans="1:9" s="2" customFormat="1" ht="49.2" customHeight="1" x14ac:dyDescent="0.3">
      <c r="A1" s="1" t="s">
        <v>227</v>
      </c>
      <c r="B1" s="1" t="s">
        <v>235</v>
      </c>
      <c r="C1" s="1" t="s">
        <v>236</v>
      </c>
      <c r="D1" s="1" t="s">
        <v>237</v>
      </c>
      <c r="E1" s="1" t="s">
        <v>238</v>
      </c>
      <c r="F1" s="1" t="s">
        <v>239</v>
      </c>
      <c r="G1" s="1" t="s">
        <v>401</v>
      </c>
      <c r="I1" s="188" t="s">
        <v>241</v>
      </c>
    </row>
    <row r="2" spans="1:9" x14ac:dyDescent="0.3">
      <c r="A2" s="11" t="s">
        <v>402</v>
      </c>
      <c r="B2" s="37" t="s">
        <v>403</v>
      </c>
      <c r="C2" s="9" t="s">
        <v>244</v>
      </c>
      <c r="D2" s="3" t="s">
        <v>248</v>
      </c>
      <c r="E2" s="19" t="s">
        <v>404</v>
      </c>
      <c r="F2" s="19">
        <v>2413</v>
      </c>
      <c r="G2" s="24" t="s">
        <v>263</v>
      </c>
    </row>
    <row r="3" spans="1:9" x14ac:dyDescent="0.3">
      <c r="A3" s="11" t="s">
        <v>402</v>
      </c>
      <c r="B3" s="9" t="s">
        <v>405</v>
      </c>
      <c r="C3" s="9" t="s">
        <v>244</v>
      </c>
      <c r="D3" s="3" t="s">
        <v>245</v>
      </c>
      <c r="E3" s="19" t="s">
        <v>404</v>
      </c>
      <c r="F3" s="19">
        <v>1675</v>
      </c>
      <c r="G3" s="24" t="s">
        <v>263</v>
      </c>
    </row>
    <row r="4" spans="1:9" x14ac:dyDescent="0.3">
      <c r="A4" s="11" t="s">
        <v>402</v>
      </c>
      <c r="B4" s="9" t="s">
        <v>406</v>
      </c>
      <c r="C4" s="9" t="s">
        <v>244</v>
      </c>
      <c r="D4" s="3" t="s">
        <v>245</v>
      </c>
      <c r="E4" s="19" t="s">
        <v>404</v>
      </c>
      <c r="F4" s="19">
        <v>37.6</v>
      </c>
      <c r="G4" s="24" t="s">
        <v>263</v>
      </c>
    </row>
    <row r="5" spans="1:9" x14ac:dyDescent="0.3">
      <c r="A5" s="11" t="s">
        <v>402</v>
      </c>
      <c r="B5" s="9" t="s">
        <v>407</v>
      </c>
      <c r="C5" s="9" t="s">
        <v>244</v>
      </c>
      <c r="D5" s="3" t="s">
        <v>245</v>
      </c>
      <c r="E5" s="19" t="s">
        <v>404</v>
      </c>
      <c r="F5" s="19">
        <v>209.6</v>
      </c>
      <c r="G5" s="24" t="s">
        <v>263</v>
      </c>
    </row>
    <row r="6" spans="1:9" x14ac:dyDescent="0.3">
      <c r="A6" s="11" t="s">
        <v>402</v>
      </c>
      <c r="B6" s="9" t="s">
        <v>408</v>
      </c>
      <c r="C6" s="9" t="s">
        <v>244</v>
      </c>
      <c r="D6" s="3" t="s">
        <v>245</v>
      </c>
      <c r="E6" s="19" t="s">
        <v>404</v>
      </c>
      <c r="F6" s="24">
        <v>4.9000000000000004</v>
      </c>
      <c r="G6" s="24" t="s">
        <v>263</v>
      </c>
    </row>
    <row r="7" spans="1:9" x14ac:dyDescent="0.3">
      <c r="A7" s="11" t="s">
        <v>402</v>
      </c>
      <c r="B7" s="4" t="s">
        <v>249</v>
      </c>
      <c r="C7" s="9" t="s">
        <v>250</v>
      </c>
      <c r="D7" s="3" t="s">
        <v>251</v>
      </c>
      <c r="E7" s="19" t="s">
        <v>409</v>
      </c>
      <c r="F7" s="24">
        <v>151587</v>
      </c>
      <c r="G7" s="24" t="s">
        <v>263</v>
      </c>
    </row>
    <row r="8" spans="1:9" s="53" customFormat="1" x14ac:dyDescent="0.3">
      <c r="A8" s="3" t="s">
        <v>399</v>
      </c>
      <c r="B8" s="4" t="s">
        <v>284</v>
      </c>
      <c r="C8" s="9" t="s">
        <v>254</v>
      </c>
      <c r="D8" s="3" t="s">
        <v>259</v>
      </c>
      <c r="E8" s="19" t="s">
        <v>256</v>
      </c>
      <c r="F8" s="24" t="s">
        <v>263</v>
      </c>
      <c r="G8" s="24" t="s">
        <v>263</v>
      </c>
    </row>
    <row r="9" spans="1:9" s="26" customFormat="1" ht="24" customHeight="1" x14ac:dyDescent="0.3">
      <c r="A9" s="3" t="s">
        <v>399</v>
      </c>
      <c r="B9" s="21" t="s">
        <v>413</v>
      </c>
      <c r="C9" s="3" t="s">
        <v>254</v>
      </c>
      <c r="D9" s="3" t="s">
        <v>259</v>
      </c>
      <c r="E9" s="19" t="s">
        <v>256</v>
      </c>
      <c r="F9" s="24" t="s">
        <v>263</v>
      </c>
      <c r="G9" s="24" t="s">
        <v>263</v>
      </c>
    </row>
  </sheetData>
  <dataValidations count="2">
    <dataValidation type="list" allowBlank="1" showInputMessage="1" showErrorMessage="1" sqref="D2:D9" xr:uid="{0948F974-5662-40D2-BDE5-F22099A2A47D}">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9" xr:uid="{47B0334B-EECD-414C-AA0B-1369863428E4}">
      <formula1>"Product flows (P),Input flows (I),Output flows (O)"</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9D401-8D75-4417-8B8E-47C3A47B1AAD}">
  <sheetPr>
    <tabColor rgb="FF92D050"/>
  </sheetPr>
  <dimension ref="A1:I9"/>
  <sheetViews>
    <sheetView zoomScale="90" zoomScaleNormal="90" workbookViewId="0"/>
  </sheetViews>
  <sheetFormatPr baseColWidth="10" defaultColWidth="8.88671875" defaultRowHeight="14.4" x14ac:dyDescent="0.3"/>
  <cols>
    <col min="1" max="1" width="38.33203125" style="20" customWidth="1"/>
    <col min="2" max="2" width="26.109375" bestFit="1" customWidth="1"/>
    <col min="3" max="3" width="19.33203125" customWidth="1"/>
    <col min="4" max="4" width="39.6640625" customWidth="1"/>
    <col min="5" max="5" width="18.6640625" customWidth="1"/>
    <col min="6" max="7" width="19.33203125" customWidth="1"/>
    <col min="9" max="9" width="41.44140625" customWidth="1"/>
  </cols>
  <sheetData>
    <row r="1" spans="1:9" s="2" customFormat="1" ht="42.6" x14ac:dyDescent="0.3">
      <c r="A1" s="41" t="s">
        <v>227</v>
      </c>
      <c r="B1" s="41" t="s">
        <v>235</v>
      </c>
      <c r="C1" s="41" t="s">
        <v>236</v>
      </c>
      <c r="D1" s="41" t="s">
        <v>237</v>
      </c>
      <c r="E1" s="1" t="s">
        <v>238</v>
      </c>
      <c r="F1" s="1" t="s">
        <v>239</v>
      </c>
      <c r="G1" s="1" t="s">
        <v>283</v>
      </c>
      <c r="I1" s="188" t="s">
        <v>241</v>
      </c>
    </row>
    <row r="2" spans="1:9" x14ac:dyDescent="0.3">
      <c r="A2" s="11" t="s">
        <v>402</v>
      </c>
      <c r="B2" s="4" t="s">
        <v>403</v>
      </c>
      <c r="C2" s="3" t="s">
        <v>244</v>
      </c>
      <c r="D2" s="3" t="s">
        <v>248</v>
      </c>
      <c r="E2" s="5" t="s">
        <v>404</v>
      </c>
      <c r="F2" s="6">
        <v>764</v>
      </c>
      <c r="G2" s="6" t="s">
        <v>263</v>
      </c>
    </row>
    <row r="3" spans="1:9" x14ac:dyDescent="0.3">
      <c r="A3" s="11" t="s">
        <v>402</v>
      </c>
      <c r="B3" s="4" t="s">
        <v>405</v>
      </c>
      <c r="C3" s="3" t="s">
        <v>244</v>
      </c>
      <c r="D3" s="3" t="s">
        <v>245</v>
      </c>
      <c r="E3" s="5" t="s">
        <v>404</v>
      </c>
      <c r="F3" s="6">
        <v>584</v>
      </c>
      <c r="G3" s="6" t="s">
        <v>263</v>
      </c>
    </row>
    <row r="4" spans="1:9" x14ac:dyDescent="0.3">
      <c r="A4" s="11" t="s">
        <v>402</v>
      </c>
      <c r="B4" s="4" t="s">
        <v>414</v>
      </c>
      <c r="C4" s="3" t="s">
        <v>244</v>
      </c>
      <c r="D4" s="3" t="s">
        <v>245</v>
      </c>
      <c r="E4" s="5" t="s">
        <v>404</v>
      </c>
      <c r="F4" s="6">
        <v>7.5</v>
      </c>
      <c r="G4" s="6" t="s">
        <v>263</v>
      </c>
    </row>
    <row r="5" spans="1:9" x14ac:dyDescent="0.3">
      <c r="A5" s="11" t="s">
        <v>402</v>
      </c>
      <c r="B5" s="4" t="s">
        <v>406</v>
      </c>
      <c r="C5" s="3" t="s">
        <v>244</v>
      </c>
      <c r="D5" s="3" t="s">
        <v>245</v>
      </c>
      <c r="E5" s="5" t="s">
        <v>404</v>
      </c>
      <c r="F5" s="6">
        <v>18.3</v>
      </c>
      <c r="G5" s="6" t="s">
        <v>263</v>
      </c>
    </row>
    <row r="6" spans="1:9" x14ac:dyDescent="0.3">
      <c r="A6" s="11" t="s">
        <v>402</v>
      </c>
      <c r="B6" s="4" t="s">
        <v>407</v>
      </c>
      <c r="C6" s="3" t="s">
        <v>244</v>
      </c>
      <c r="D6" s="3" t="s">
        <v>245</v>
      </c>
      <c r="E6" s="5" t="s">
        <v>404</v>
      </c>
      <c r="F6" s="6">
        <v>21.1</v>
      </c>
      <c r="G6" s="6" t="s">
        <v>263</v>
      </c>
    </row>
    <row r="7" spans="1:9" x14ac:dyDescent="0.3">
      <c r="A7" s="11" t="s">
        <v>402</v>
      </c>
      <c r="B7" s="4" t="s">
        <v>408</v>
      </c>
      <c r="C7" s="23" t="s">
        <v>244</v>
      </c>
      <c r="D7" s="3" t="s">
        <v>245</v>
      </c>
      <c r="E7" s="5" t="s">
        <v>404</v>
      </c>
      <c r="F7" s="6">
        <v>2.7</v>
      </c>
      <c r="G7" s="6" t="s">
        <v>263</v>
      </c>
    </row>
    <row r="8" spans="1:9" x14ac:dyDescent="0.3">
      <c r="A8" s="11" t="s">
        <v>402</v>
      </c>
      <c r="B8" s="18" t="s">
        <v>249</v>
      </c>
      <c r="C8" s="23" t="s">
        <v>250</v>
      </c>
      <c r="D8" s="23" t="s">
        <v>251</v>
      </c>
      <c r="E8" s="19" t="s">
        <v>409</v>
      </c>
      <c r="F8" s="5">
        <v>51257</v>
      </c>
      <c r="G8" s="6" t="s">
        <v>263</v>
      </c>
    </row>
    <row r="9" spans="1:9" s="57" customFormat="1" ht="24" customHeight="1" x14ac:dyDescent="0.3">
      <c r="A9" s="3" t="s">
        <v>399</v>
      </c>
      <c r="B9" s="21" t="s">
        <v>281</v>
      </c>
      <c r="C9" s="3" t="s">
        <v>254</v>
      </c>
      <c r="D9" s="3" t="s">
        <v>255</v>
      </c>
      <c r="E9" s="6" t="s">
        <v>256</v>
      </c>
      <c r="F9" s="6" t="s">
        <v>263</v>
      </c>
      <c r="G9" s="6" t="s">
        <v>263</v>
      </c>
    </row>
  </sheetData>
  <dataValidations count="2">
    <dataValidation type="list" allowBlank="1" showInputMessage="1" showErrorMessage="1" sqref="C7:C9" xr:uid="{D0A58953-9F2A-4CF1-9E4D-D1DB2FED4B2F}">
      <formula1>"Product flows (P),Input flows (I),Output flows (O)"</formula1>
    </dataValidation>
    <dataValidation type="list" allowBlank="1" showInputMessage="1" showErrorMessage="1" sqref="D3:D9" xr:uid="{A4E78AC5-2820-4D4E-ABBD-0427910CCFEB}">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E057-806C-41C4-9CF2-5D986C814104}">
  <sheetPr>
    <tabColor rgb="FF92D050"/>
  </sheetPr>
  <dimension ref="A1:I8"/>
  <sheetViews>
    <sheetView zoomScale="90" zoomScaleNormal="90" workbookViewId="0"/>
  </sheetViews>
  <sheetFormatPr baseColWidth="10" defaultColWidth="8.88671875" defaultRowHeight="14.4" x14ac:dyDescent="0.3"/>
  <cols>
    <col min="1" max="1" width="56.6640625" style="20" customWidth="1"/>
    <col min="2" max="2" width="24.44140625" bestFit="1" customWidth="1"/>
    <col min="3" max="3" width="19.33203125" customWidth="1"/>
    <col min="4" max="4" width="39.6640625" customWidth="1"/>
    <col min="5" max="5" width="18.6640625" customWidth="1"/>
    <col min="6" max="7" width="19.33203125" customWidth="1"/>
    <col min="9" max="9" width="44.6640625" customWidth="1"/>
  </cols>
  <sheetData>
    <row r="1" spans="1:9" s="2" customFormat="1" ht="49.2" customHeight="1" x14ac:dyDescent="0.3">
      <c r="A1" s="41" t="s">
        <v>227</v>
      </c>
      <c r="B1" s="41" t="s">
        <v>235</v>
      </c>
      <c r="C1" s="41" t="s">
        <v>236</v>
      </c>
      <c r="D1" s="41" t="s">
        <v>237</v>
      </c>
      <c r="E1" s="1" t="s">
        <v>238</v>
      </c>
      <c r="F1" s="1" t="s">
        <v>239</v>
      </c>
      <c r="G1" s="1" t="s">
        <v>401</v>
      </c>
      <c r="I1" s="188" t="s">
        <v>241</v>
      </c>
    </row>
    <row r="2" spans="1:9" x14ac:dyDescent="0.3">
      <c r="A2" s="11" t="s">
        <v>402</v>
      </c>
      <c r="B2" s="18" t="s">
        <v>403</v>
      </c>
      <c r="C2" s="3" t="s">
        <v>244</v>
      </c>
      <c r="D2" s="23" t="s">
        <v>248</v>
      </c>
      <c r="E2" s="19" t="s">
        <v>404</v>
      </c>
      <c r="F2" s="19">
        <v>13390</v>
      </c>
      <c r="G2" s="24" t="s">
        <v>263</v>
      </c>
    </row>
    <row r="3" spans="1:9" x14ac:dyDescent="0.3">
      <c r="A3" s="11" t="s">
        <v>402</v>
      </c>
      <c r="B3" s="18" t="s">
        <v>415</v>
      </c>
      <c r="C3" s="3" t="s">
        <v>244</v>
      </c>
      <c r="D3" s="3" t="s">
        <v>245</v>
      </c>
      <c r="E3" s="19" t="s">
        <v>404</v>
      </c>
      <c r="F3" s="19">
        <v>9146.7000000000007</v>
      </c>
      <c r="G3" s="24" t="s">
        <v>263</v>
      </c>
    </row>
    <row r="4" spans="1:9" x14ac:dyDescent="0.3">
      <c r="A4" s="11" t="s">
        <v>402</v>
      </c>
      <c r="B4" s="18" t="s">
        <v>406</v>
      </c>
      <c r="C4" s="3" t="s">
        <v>244</v>
      </c>
      <c r="D4" s="3" t="s">
        <v>245</v>
      </c>
      <c r="E4" s="19" t="s">
        <v>404</v>
      </c>
      <c r="F4" s="19">
        <v>21.1</v>
      </c>
      <c r="G4" s="24" t="s">
        <v>263</v>
      </c>
    </row>
    <row r="5" spans="1:9" x14ac:dyDescent="0.3">
      <c r="A5" s="11" t="s">
        <v>402</v>
      </c>
      <c r="B5" s="18" t="s">
        <v>249</v>
      </c>
      <c r="C5" s="3" t="s">
        <v>250</v>
      </c>
      <c r="D5" s="3" t="s">
        <v>245</v>
      </c>
      <c r="E5" s="19" t="s">
        <v>409</v>
      </c>
      <c r="F5" s="19">
        <v>731321</v>
      </c>
      <c r="G5" s="24" t="s">
        <v>263</v>
      </c>
    </row>
    <row r="6" spans="1:9" s="53" customFormat="1" x14ac:dyDescent="0.3">
      <c r="A6" s="3" t="s">
        <v>399</v>
      </c>
      <c r="B6" s="18" t="s">
        <v>284</v>
      </c>
      <c r="C6" s="3" t="s">
        <v>254</v>
      </c>
      <c r="D6" s="3" t="s">
        <v>255</v>
      </c>
      <c r="E6" s="19" t="s">
        <v>256</v>
      </c>
      <c r="F6" s="24" t="s">
        <v>263</v>
      </c>
      <c r="G6" s="24" t="s">
        <v>263</v>
      </c>
    </row>
    <row r="7" spans="1:9" x14ac:dyDescent="0.3">
      <c r="A7" s="3" t="s">
        <v>399</v>
      </c>
      <c r="B7" s="4" t="s">
        <v>282</v>
      </c>
      <c r="C7" s="3" t="s">
        <v>254</v>
      </c>
      <c r="D7" s="3" t="s">
        <v>259</v>
      </c>
      <c r="E7" s="19" t="s">
        <v>256</v>
      </c>
      <c r="F7" s="24" t="s">
        <v>263</v>
      </c>
      <c r="G7" s="24" t="s">
        <v>263</v>
      </c>
    </row>
    <row r="8" spans="1:9" x14ac:dyDescent="0.3">
      <c r="A8" s="3" t="s">
        <v>399</v>
      </c>
      <c r="B8" s="4" t="s">
        <v>328</v>
      </c>
      <c r="C8" s="3" t="s">
        <v>254</v>
      </c>
      <c r="D8" s="3" t="s">
        <v>259</v>
      </c>
      <c r="E8" s="19" t="s">
        <v>271</v>
      </c>
      <c r="F8" s="24" t="s">
        <v>263</v>
      </c>
      <c r="G8" s="24" t="s">
        <v>263</v>
      </c>
    </row>
  </sheetData>
  <dataValidations count="2">
    <dataValidation type="list" allowBlank="1" showInputMessage="1" showErrorMessage="1" sqref="D3:D8" xr:uid="{7FC6E160-8EAF-456B-8E60-9A63214D4875}">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8" xr:uid="{C8CCD746-C2E1-4336-A560-C225B8603C03}">
      <formula1>"Product flows (P),Input flows (I),Output flows (O)"</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397F-DCF8-48ED-9F70-BF549D341BF6}">
  <sheetPr>
    <tabColor rgb="FF92D050"/>
  </sheetPr>
  <dimension ref="A1:I9"/>
  <sheetViews>
    <sheetView workbookViewId="0"/>
  </sheetViews>
  <sheetFormatPr baseColWidth="10" defaultColWidth="8.88671875" defaultRowHeight="14.4" x14ac:dyDescent="0.3"/>
  <cols>
    <col min="1" max="1" width="38.33203125" style="20" customWidth="1"/>
    <col min="2" max="2" width="29.33203125" bestFit="1" customWidth="1"/>
    <col min="3" max="3" width="19.33203125" customWidth="1"/>
    <col min="4" max="4" width="39.6640625" customWidth="1"/>
    <col min="5" max="5" width="18.6640625" customWidth="1"/>
    <col min="6" max="6" width="18.33203125" customWidth="1"/>
    <col min="7" max="7" width="19.33203125" customWidth="1"/>
    <col min="9" max="9" width="43.44140625" customWidth="1"/>
  </cols>
  <sheetData>
    <row r="1" spans="1:9" s="2" customFormat="1" ht="42.6" x14ac:dyDescent="0.3">
      <c r="A1" s="1" t="s">
        <v>227</v>
      </c>
      <c r="B1" s="1" t="s">
        <v>235</v>
      </c>
      <c r="C1" s="1" t="s">
        <v>236</v>
      </c>
      <c r="D1" s="1" t="s">
        <v>237</v>
      </c>
      <c r="E1" s="1" t="s">
        <v>238</v>
      </c>
      <c r="F1" s="1" t="s">
        <v>239</v>
      </c>
      <c r="G1" s="1" t="s">
        <v>283</v>
      </c>
      <c r="I1" s="188" t="s">
        <v>241</v>
      </c>
    </row>
    <row r="2" spans="1:9" x14ac:dyDescent="0.3">
      <c r="A2" s="11" t="s">
        <v>402</v>
      </c>
      <c r="B2" s="23" t="s">
        <v>403</v>
      </c>
      <c r="C2" s="23" t="s">
        <v>244</v>
      </c>
      <c r="D2" s="23" t="s">
        <v>248</v>
      </c>
      <c r="E2" s="19" t="s">
        <v>404</v>
      </c>
      <c r="F2" s="12">
        <v>2398</v>
      </c>
      <c r="G2" s="24" t="s">
        <v>263</v>
      </c>
    </row>
    <row r="3" spans="1:9" x14ac:dyDescent="0.3">
      <c r="A3" s="11" t="s">
        <v>402</v>
      </c>
      <c r="B3" s="3" t="s">
        <v>405</v>
      </c>
      <c r="C3" s="3" t="s">
        <v>244</v>
      </c>
      <c r="D3" s="3" t="s">
        <v>245</v>
      </c>
      <c r="E3" s="19" t="s">
        <v>404</v>
      </c>
      <c r="F3" s="22">
        <v>1110.5999999999999</v>
      </c>
      <c r="G3" s="24" t="s">
        <v>263</v>
      </c>
    </row>
    <row r="4" spans="1:9" x14ac:dyDescent="0.3">
      <c r="A4" s="11" t="s">
        <v>402</v>
      </c>
      <c r="B4" s="3" t="s">
        <v>406</v>
      </c>
      <c r="C4" s="3" t="s">
        <v>244</v>
      </c>
      <c r="D4" s="3" t="s">
        <v>245</v>
      </c>
      <c r="E4" s="19" t="s">
        <v>404</v>
      </c>
      <c r="F4" s="22">
        <v>5.8</v>
      </c>
      <c r="G4" s="24" t="s">
        <v>263</v>
      </c>
    </row>
    <row r="5" spans="1:9" x14ac:dyDescent="0.3">
      <c r="A5" s="11" t="s">
        <v>402</v>
      </c>
      <c r="B5" s="3" t="s">
        <v>408</v>
      </c>
      <c r="C5" s="3" t="s">
        <v>244</v>
      </c>
      <c r="D5" s="3" t="s">
        <v>245</v>
      </c>
      <c r="E5" s="19" t="s">
        <v>404</v>
      </c>
      <c r="F5" s="22">
        <v>4.2</v>
      </c>
      <c r="G5" s="24" t="s">
        <v>263</v>
      </c>
    </row>
    <row r="6" spans="1:9" x14ac:dyDescent="0.3">
      <c r="A6" s="11" t="s">
        <v>402</v>
      </c>
      <c r="B6" s="3" t="s">
        <v>249</v>
      </c>
      <c r="C6" s="3" t="s">
        <v>250</v>
      </c>
      <c r="D6" s="3" t="s">
        <v>251</v>
      </c>
      <c r="E6" s="19" t="s">
        <v>409</v>
      </c>
      <c r="F6" s="22">
        <v>91456</v>
      </c>
      <c r="G6" s="24" t="s">
        <v>263</v>
      </c>
    </row>
    <row r="7" spans="1:9" x14ac:dyDescent="0.3">
      <c r="A7" s="11" t="s">
        <v>402</v>
      </c>
      <c r="B7" s="3" t="s">
        <v>416</v>
      </c>
      <c r="C7" s="3" t="s">
        <v>250</v>
      </c>
      <c r="D7" s="3" t="s">
        <v>294</v>
      </c>
      <c r="E7" s="19" t="s">
        <v>286</v>
      </c>
      <c r="F7" s="22">
        <v>1000</v>
      </c>
      <c r="G7" s="24" t="s">
        <v>263</v>
      </c>
    </row>
    <row r="8" spans="1:9" s="53" customFormat="1" x14ac:dyDescent="0.3">
      <c r="A8" s="3" t="s">
        <v>399</v>
      </c>
      <c r="B8" s="3" t="s">
        <v>281</v>
      </c>
      <c r="C8" s="3" t="s">
        <v>254</v>
      </c>
      <c r="D8" s="3" t="s">
        <v>255</v>
      </c>
      <c r="E8" s="19" t="s">
        <v>256</v>
      </c>
      <c r="F8" s="24" t="s">
        <v>263</v>
      </c>
      <c r="G8" s="24" t="s">
        <v>263</v>
      </c>
    </row>
    <row r="9" spans="1:9" x14ac:dyDescent="0.3">
      <c r="D9" s="42"/>
    </row>
  </sheetData>
  <dataValidations count="2">
    <dataValidation type="list" allowBlank="1" showInputMessage="1" showErrorMessage="1" sqref="C2:C8" xr:uid="{07E47B43-C3A7-419F-9C08-7D5E5A7D6197}">
      <formula1>"Product flows (P),Input flows (I),Output flows (O)"</formula1>
    </dataValidation>
    <dataValidation type="list" allowBlank="1" showInputMessage="1" showErrorMessage="1" sqref="D2:D8" xr:uid="{69A9A50F-4916-4937-A75A-6AC76F13625D}">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6CCE-BF93-4FFF-B690-87DBAA7CE5B2}">
  <sheetPr>
    <tabColor rgb="FFFFC000"/>
  </sheetPr>
  <dimension ref="A1:J48"/>
  <sheetViews>
    <sheetView zoomScale="90" zoomScaleNormal="90" workbookViewId="0">
      <selection activeCell="E4" sqref="E4"/>
    </sheetView>
  </sheetViews>
  <sheetFormatPr baseColWidth="10" defaultColWidth="11.44140625" defaultRowHeight="14.4" x14ac:dyDescent="0.3"/>
  <cols>
    <col min="1" max="1" width="9.109375" style="154" customWidth="1"/>
    <col min="2" max="2" width="11.6640625" style="45" customWidth="1"/>
    <col min="3" max="3" width="20.88671875" style="16" customWidth="1"/>
    <col min="4" max="4" width="25.6640625" customWidth="1"/>
    <col min="5" max="5" width="14.6640625" customWidth="1"/>
    <col min="6" max="6" width="87.88671875" customWidth="1"/>
    <col min="7" max="7" width="30.33203125" style="42" customWidth="1"/>
    <col min="8" max="8" width="30.6640625" customWidth="1"/>
    <col min="9" max="9" width="37.44140625" customWidth="1"/>
    <col min="10" max="10" width="34" style="14" customWidth="1"/>
  </cols>
  <sheetData>
    <row r="1" spans="1:10" s="66" customFormat="1" ht="49.2" customHeight="1" x14ac:dyDescent="0.2">
      <c r="A1" s="65" t="s">
        <v>44</v>
      </c>
      <c r="B1" s="172" t="s">
        <v>45</v>
      </c>
      <c r="C1" s="65" t="s">
        <v>46</v>
      </c>
      <c r="D1" s="65" t="s">
        <v>47</v>
      </c>
      <c r="E1" s="65" t="s">
        <v>48</v>
      </c>
      <c r="F1" s="65" t="s">
        <v>49</v>
      </c>
      <c r="G1" s="65" t="s">
        <v>50</v>
      </c>
      <c r="H1" s="65" t="s">
        <v>51</v>
      </c>
      <c r="I1" s="65" t="s">
        <v>52</v>
      </c>
      <c r="J1" s="173" t="s">
        <v>53</v>
      </c>
    </row>
    <row r="2" spans="1:10" ht="24" x14ac:dyDescent="0.3">
      <c r="A2" s="155" t="s">
        <v>54</v>
      </c>
      <c r="B2" s="174">
        <v>2024</v>
      </c>
      <c r="C2" s="197" t="s">
        <v>5</v>
      </c>
      <c r="D2" s="176" t="s">
        <v>55</v>
      </c>
      <c r="E2" s="177" t="s">
        <v>56</v>
      </c>
      <c r="F2" s="64" t="s">
        <v>57</v>
      </c>
      <c r="G2" s="178" t="s">
        <v>58</v>
      </c>
      <c r="H2" s="177" t="s">
        <v>59</v>
      </c>
      <c r="I2" s="177" t="s">
        <v>60</v>
      </c>
      <c r="J2" s="179" t="s">
        <v>61</v>
      </c>
    </row>
    <row r="3" spans="1:10" ht="24" x14ac:dyDescent="0.3">
      <c r="A3" s="155" t="s">
        <v>62</v>
      </c>
      <c r="B3" s="174">
        <v>2024</v>
      </c>
      <c r="C3" s="198"/>
      <c r="D3" s="181" t="s">
        <v>63</v>
      </c>
      <c r="E3" s="182" t="s">
        <v>56</v>
      </c>
      <c r="F3" s="61" t="s">
        <v>64</v>
      </c>
      <c r="G3" s="183" t="s">
        <v>65</v>
      </c>
      <c r="H3" s="182" t="s">
        <v>66</v>
      </c>
      <c r="I3" s="182" t="s">
        <v>60</v>
      </c>
      <c r="J3" s="179" t="s">
        <v>61</v>
      </c>
    </row>
    <row r="4" spans="1:10" ht="24" x14ac:dyDescent="0.3">
      <c r="A4" s="155" t="s">
        <v>67</v>
      </c>
      <c r="B4" s="174">
        <v>2024</v>
      </c>
      <c r="C4" s="200"/>
      <c r="D4" s="181" t="s">
        <v>68</v>
      </c>
      <c r="E4" s="182" t="s">
        <v>56</v>
      </c>
      <c r="F4" s="61" t="s">
        <v>69</v>
      </c>
      <c r="G4" s="185" t="s">
        <v>70</v>
      </c>
      <c r="H4" s="182" t="s">
        <v>71</v>
      </c>
      <c r="I4" s="182" t="s">
        <v>72</v>
      </c>
      <c r="J4" s="179" t="s">
        <v>61</v>
      </c>
    </row>
    <row r="5" spans="1:10" x14ac:dyDescent="0.3">
      <c r="A5" s="155" t="s">
        <v>73</v>
      </c>
      <c r="B5" s="174">
        <v>2020</v>
      </c>
      <c r="C5" s="197" t="s">
        <v>8</v>
      </c>
      <c r="D5" s="181" t="s">
        <v>74</v>
      </c>
      <c r="E5" s="182" t="s">
        <v>75</v>
      </c>
      <c r="F5" s="61" t="s">
        <v>76</v>
      </c>
      <c r="G5" s="185" t="s">
        <v>58</v>
      </c>
      <c r="H5" s="182" t="s">
        <v>77</v>
      </c>
      <c r="I5" s="182" t="s">
        <v>78</v>
      </c>
      <c r="J5" s="179" t="s">
        <v>61</v>
      </c>
    </row>
    <row r="6" spans="1:10" ht="24" x14ac:dyDescent="0.3">
      <c r="A6" s="155" t="s">
        <v>79</v>
      </c>
      <c r="B6" s="174">
        <v>2020</v>
      </c>
      <c r="C6" s="198"/>
      <c r="D6" s="181" t="s">
        <v>80</v>
      </c>
      <c r="E6" s="182" t="s">
        <v>75</v>
      </c>
      <c r="F6" s="61" t="s">
        <v>81</v>
      </c>
      <c r="G6" s="185" t="s">
        <v>82</v>
      </c>
      <c r="H6" s="182" t="s">
        <v>83</v>
      </c>
      <c r="I6" s="182" t="s">
        <v>78</v>
      </c>
      <c r="J6" s="179" t="s">
        <v>84</v>
      </c>
    </row>
    <row r="7" spans="1:10" x14ac:dyDescent="0.3">
      <c r="A7" s="155" t="s">
        <v>85</v>
      </c>
      <c r="B7" s="174">
        <v>2020</v>
      </c>
      <c r="C7" s="198"/>
      <c r="D7" s="181" t="s">
        <v>86</v>
      </c>
      <c r="E7" s="182" t="s">
        <v>75</v>
      </c>
      <c r="F7" s="61" t="s">
        <v>87</v>
      </c>
      <c r="G7" s="185" t="s">
        <v>88</v>
      </c>
      <c r="H7" s="5" t="s">
        <v>89</v>
      </c>
      <c r="I7" s="182" t="s">
        <v>78</v>
      </c>
      <c r="J7" s="179" t="s">
        <v>90</v>
      </c>
    </row>
    <row r="8" spans="1:10" x14ac:dyDescent="0.3">
      <c r="A8" s="155" t="s">
        <v>91</v>
      </c>
      <c r="B8" s="174">
        <v>2020</v>
      </c>
      <c r="C8" s="198"/>
      <c r="D8" s="181" t="s">
        <v>92</v>
      </c>
      <c r="E8" s="182" t="s">
        <v>75</v>
      </c>
      <c r="F8" s="61" t="s">
        <v>93</v>
      </c>
      <c r="G8" s="185" t="s">
        <v>88</v>
      </c>
      <c r="H8" s="5" t="s">
        <v>89</v>
      </c>
      <c r="I8" s="182" t="s">
        <v>78</v>
      </c>
      <c r="J8" s="179" t="s">
        <v>90</v>
      </c>
    </row>
    <row r="9" spans="1:10" x14ac:dyDescent="0.3">
      <c r="A9" s="155" t="s">
        <v>94</v>
      </c>
      <c r="B9" s="174">
        <v>2020</v>
      </c>
      <c r="C9" s="186" t="s">
        <v>95</v>
      </c>
      <c r="D9" s="181" t="s">
        <v>96</v>
      </c>
      <c r="E9" s="182" t="s">
        <v>97</v>
      </c>
      <c r="F9" s="61" t="s">
        <v>98</v>
      </c>
      <c r="G9" s="185" t="s">
        <v>58</v>
      </c>
      <c r="H9" s="5" t="s">
        <v>89</v>
      </c>
      <c r="I9" s="182" t="s">
        <v>60</v>
      </c>
      <c r="J9" s="179" t="s">
        <v>61</v>
      </c>
    </row>
    <row r="10" spans="1:10" ht="24" x14ac:dyDescent="0.3">
      <c r="A10" s="155" t="s">
        <v>99</v>
      </c>
      <c r="B10" s="174">
        <v>2022</v>
      </c>
      <c r="C10" s="198" t="s">
        <v>100</v>
      </c>
      <c r="D10" s="181" t="s">
        <v>101</v>
      </c>
      <c r="E10" s="182" t="s">
        <v>102</v>
      </c>
      <c r="F10" s="61" t="s">
        <v>103</v>
      </c>
      <c r="G10" s="185" t="s">
        <v>82</v>
      </c>
      <c r="H10" s="182" t="s">
        <v>104</v>
      </c>
      <c r="I10" s="182" t="s">
        <v>78</v>
      </c>
      <c r="J10" s="179" t="s">
        <v>84</v>
      </c>
    </row>
    <row r="11" spans="1:10" x14ac:dyDescent="0.3">
      <c r="A11" s="155" t="s">
        <v>105</v>
      </c>
      <c r="B11" s="174">
        <v>2022</v>
      </c>
      <c r="C11" s="198"/>
      <c r="D11" s="181" t="s">
        <v>106</v>
      </c>
      <c r="E11" s="182" t="s">
        <v>75</v>
      </c>
      <c r="F11" s="61" t="s">
        <v>107</v>
      </c>
      <c r="G11" s="185" t="s">
        <v>82</v>
      </c>
      <c r="H11" s="182" t="s">
        <v>108</v>
      </c>
      <c r="I11" s="182" t="s">
        <v>78</v>
      </c>
      <c r="J11" s="179" t="s">
        <v>84</v>
      </c>
    </row>
    <row r="12" spans="1:10" ht="24" x14ac:dyDescent="0.3">
      <c r="A12" s="155" t="s">
        <v>109</v>
      </c>
      <c r="B12" s="174">
        <v>2022</v>
      </c>
      <c r="C12" s="198"/>
      <c r="D12" s="181" t="s">
        <v>110</v>
      </c>
      <c r="E12" s="182" t="s">
        <v>75</v>
      </c>
      <c r="F12" s="62" t="s">
        <v>111</v>
      </c>
      <c r="G12" s="185" t="s">
        <v>82</v>
      </c>
      <c r="H12" s="182" t="s">
        <v>112</v>
      </c>
      <c r="I12" s="182" t="s">
        <v>72</v>
      </c>
      <c r="J12" s="179" t="s">
        <v>84</v>
      </c>
    </row>
    <row r="13" spans="1:10" ht="24" x14ac:dyDescent="0.3">
      <c r="A13" s="155" t="s">
        <v>113</v>
      </c>
      <c r="B13" s="174">
        <v>2022</v>
      </c>
      <c r="C13" s="198"/>
      <c r="D13" s="181" t="s">
        <v>114</v>
      </c>
      <c r="E13" s="182" t="s">
        <v>115</v>
      </c>
      <c r="F13" s="61" t="s">
        <v>116</v>
      </c>
      <c r="G13" s="185" t="s">
        <v>82</v>
      </c>
      <c r="H13" s="182" t="s">
        <v>71</v>
      </c>
      <c r="I13" s="182" t="s">
        <v>72</v>
      </c>
      <c r="J13" s="179" t="s">
        <v>84</v>
      </c>
    </row>
    <row r="14" spans="1:10" x14ac:dyDescent="0.3">
      <c r="A14" s="155" t="s">
        <v>117</v>
      </c>
      <c r="B14" s="174">
        <v>2023</v>
      </c>
      <c r="C14" s="199" t="s">
        <v>17</v>
      </c>
      <c r="D14" s="181" t="s">
        <v>118</v>
      </c>
      <c r="E14" s="182" t="s">
        <v>119</v>
      </c>
      <c r="F14" s="61" t="s">
        <v>120</v>
      </c>
      <c r="G14" s="185" t="s">
        <v>88</v>
      </c>
      <c r="H14" s="5" t="s">
        <v>89</v>
      </c>
      <c r="I14" s="182" t="s">
        <v>78</v>
      </c>
      <c r="J14" s="179" t="s">
        <v>90</v>
      </c>
    </row>
    <row r="15" spans="1:10" x14ac:dyDescent="0.3">
      <c r="A15" s="155" t="s">
        <v>121</v>
      </c>
      <c r="B15" s="174">
        <v>2023</v>
      </c>
      <c r="C15" s="199"/>
      <c r="D15" s="181" t="s">
        <v>122</v>
      </c>
      <c r="E15" s="182" t="s">
        <v>123</v>
      </c>
      <c r="F15" s="63" t="s">
        <v>124</v>
      </c>
      <c r="G15" s="183" t="s">
        <v>65</v>
      </c>
      <c r="H15" s="182" t="s">
        <v>125</v>
      </c>
      <c r="I15" s="182" t="s">
        <v>78</v>
      </c>
      <c r="J15" s="179" t="s">
        <v>61</v>
      </c>
    </row>
    <row r="16" spans="1:10" ht="24" x14ac:dyDescent="0.3">
      <c r="A16" s="155" t="s">
        <v>126</v>
      </c>
      <c r="B16" s="174">
        <v>2023</v>
      </c>
      <c r="C16" s="184" t="s">
        <v>19</v>
      </c>
      <c r="D16" s="181" t="s">
        <v>127</v>
      </c>
      <c r="E16" s="182" t="s">
        <v>128</v>
      </c>
      <c r="F16" s="62" t="s">
        <v>129</v>
      </c>
      <c r="G16" s="185" t="s">
        <v>58</v>
      </c>
      <c r="H16" s="182" t="s">
        <v>130</v>
      </c>
      <c r="I16" s="182" t="s">
        <v>78</v>
      </c>
      <c r="J16" s="179" t="s">
        <v>61</v>
      </c>
    </row>
    <row r="17" spans="1:10" ht="24" x14ac:dyDescent="0.3">
      <c r="A17" s="155" t="s">
        <v>131</v>
      </c>
      <c r="B17" s="174">
        <v>2023</v>
      </c>
      <c r="C17" s="197" t="s">
        <v>23</v>
      </c>
      <c r="D17" s="181" t="s">
        <v>132</v>
      </c>
      <c r="E17" s="182" t="s">
        <v>133</v>
      </c>
      <c r="F17" s="61" t="s">
        <v>134</v>
      </c>
      <c r="G17" s="185" t="s">
        <v>58</v>
      </c>
      <c r="H17" s="5" t="s">
        <v>89</v>
      </c>
      <c r="I17" s="182" t="s">
        <v>135</v>
      </c>
      <c r="J17" s="179" t="s">
        <v>61</v>
      </c>
    </row>
    <row r="18" spans="1:10" x14ac:dyDescent="0.3">
      <c r="A18" s="155" t="s">
        <v>136</v>
      </c>
      <c r="B18" s="174">
        <v>2023</v>
      </c>
      <c r="C18" s="200"/>
      <c r="D18" s="181" t="s">
        <v>137</v>
      </c>
      <c r="E18" s="182" t="s">
        <v>133</v>
      </c>
      <c r="F18" s="62" t="s">
        <v>138</v>
      </c>
      <c r="G18" s="185" t="s">
        <v>58</v>
      </c>
      <c r="H18" s="5" t="s">
        <v>89</v>
      </c>
      <c r="I18" s="182" t="s">
        <v>135</v>
      </c>
      <c r="J18" s="179" t="s">
        <v>61</v>
      </c>
    </row>
    <row r="19" spans="1:10" ht="24" x14ac:dyDescent="0.3">
      <c r="A19" s="155" t="s">
        <v>139</v>
      </c>
      <c r="B19" s="174">
        <v>2023</v>
      </c>
      <c r="C19" s="197" t="s">
        <v>25</v>
      </c>
      <c r="D19" s="181" t="s">
        <v>140</v>
      </c>
      <c r="E19" s="182" t="s">
        <v>102</v>
      </c>
      <c r="F19" s="61" t="s">
        <v>141</v>
      </c>
      <c r="G19" s="185" t="s">
        <v>82</v>
      </c>
      <c r="H19" s="182" t="s">
        <v>142</v>
      </c>
      <c r="I19" s="182" t="s">
        <v>78</v>
      </c>
      <c r="J19" s="179" t="s">
        <v>84</v>
      </c>
    </row>
    <row r="20" spans="1:10" x14ac:dyDescent="0.3">
      <c r="A20" s="155" t="s">
        <v>143</v>
      </c>
      <c r="B20" s="174">
        <v>2023</v>
      </c>
      <c r="C20" s="198"/>
      <c r="D20" s="181" t="s">
        <v>144</v>
      </c>
      <c r="E20" s="182" t="s">
        <v>102</v>
      </c>
      <c r="F20" s="61" t="s">
        <v>145</v>
      </c>
      <c r="G20" s="185" t="s">
        <v>82</v>
      </c>
      <c r="H20" s="5" t="s">
        <v>89</v>
      </c>
      <c r="I20" s="182" t="s">
        <v>78</v>
      </c>
      <c r="J20" s="179" t="s">
        <v>84</v>
      </c>
    </row>
    <row r="21" spans="1:10" ht="24" x14ac:dyDescent="0.3">
      <c r="A21" s="155" t="s">
        <v>146</v>
      </c>
      <c r="B21" s="174">
        <v>2023</v>
      </c>
      <c r="C21" s="198"/>
      <c r="D21" s="181" t="s">
        <v>147</v>
      </c>
      <c r="E21" s="182" t="s">
        <v>102</v>
      </c>
      <c r="F21" s="61" t="s">
        <v>148</v>
      </c>
      <c r="G21" s="185" t="s">
        <v>82</v>
      </c>
      <c r="H21" s="182" t="s">
        <v>142</v>
      </c>
      <c r="I21" s="182" t="s">
        <v>78</v>
      </c>
      <c r="J21" s="179" t="s">
        <v>84</v>
      </c>
    </row>
    <row r="22" spans="1:10" x14ac:dyDescent="0.3">
      <c r="A22" s="155" t="s">
        <v>149</v>
      </c>
      <c r="B22" s="174">
        <v>2023</v>
      </c>
      <c r="C22" s="198"/>
      <c r="D22" s="181" t="s">
        <v>150</v>
      </c>
      <c r="E22" s="182" t="s">
        <v>102</v>
      </c>
      <c r="F22" s="61" t="s">
        <v>151</v>
      </c>
      <c r="G22" s="185" t="s">
        <v>88</v>
      </c>
      <c r="H22" s="5" t="s">
        <v>89</v>
      </c>
      <c r="I22" s="182" t="s">
        <v>78</v>
      </c>
      <c r="J22" s="179" t="s">
        <v>90</v>
      </c>
    </row>
    <row r="23" spans="1:10" ht="24" x14ac:dyDescent="0.3">
      <c r="A23" s="155" t="s">
        <v>152</v>
      </c>
      <c r="B23" s="174">
        <v>2023</v>
      </c>
      <c r="C23" s="198"/>
      <c r="D23" s="181" t="s">
        <v>153</v>
      </c>
      <c r="E23" s="182" t="s">
        <v>102</v>
      </c>
      <c r="F23" s="61" t="s">
        <v>154</v>
      </c>
      <c r="G23" s="185" t="s">
        <v>82</v>
      </c>
      <c r="H23" s="182" t="s">
        <v>155</v>
      </c>
      <c r="I23" s="182" t="s">
        <v>78</v>
      </c>
      <c r="J23" s="179" t="s">
        <v>84</v>
      </c>
    </row>
    <row r="24" spans="1:10" x14ac:dyDescent="0.3">
      <c r="A24" s="155" t="s">
        <v>156</v>
      </c>
      <c r="B24" s="174">
        <v>2023</v>
      </c>
      <c r="C24" s="198"/>
      <c r="D24" s="181" t="s">
        <v>157</v>
      </c>
      <c r="E24" s="182" t="s">
        <v>102</v>
      </c>
      <c r="F24" s="61" t="s">
        <v>151</v>
      </c>
      <c r="G24" s="185" t="s">
        <v>158</v>
      </c>
      <c r="H24" s="5" t="s">
        <v>89</v>
      </c>
      <c r="I24" s="182" t="s">
        <v>78</v>
      </c>
      <c r="J24" s="179" t="s">
        <v>90</v>
      </c>
    </row>
    <row r="25" spans="1:10" ht="24" x14ac:dyDescent="0.3">
      <c r="A25" s="155" t="s">
        <v>159</v>
      </c>
      <c r="B25" s="174">
        <v>2023</v>
      </c>
      <c r="C25" s="198"/>
      <c r="D25" s="181" t="s">
        <v>160</v>
      </c>
      <c r="E25" s="182" t="s">
        <v>161</v>
      </c>
      <c r="F25" s="61" t="s">
        <v>162</v>
      </c>
      <c r="G25" s="185" t="s">
        <v>82</v>
      </c>
      <c r="H25" s="182" t="s">
        <v>155</v>
      </c>
      <c r="I25" s="182" t="s">
        <v>78</v>
      </c>
      <c r="J25" s="179" t="s">
        <v>84</v>
      </c>
    </row>
    <row r="26" spans="1:10" x14ac:dyDescent="0.3">
      <c r="A26" s="155" t="s">
        <v>163</v>
      </c>
      <c r="B26" s="174">
        <v>2023</v>
      </c>
      <c r="C26" s="198"/>
      <c r="D26" s="181" t="s">
        <v>164</v>
      </c>
      <c r="E26" s="182" t="s">
        <v>75</v>
      </c>
      <c r="F26" s="61" t="s">
        <v>165</v>
      </c>
      <c r="G26" s="185" t="s">
        <v>88</v>
      </c>
      <c r="H26" s="182" t="s">
        <v>89</v>
      </c>
      <c r="I26" s="182" t="s">
        <v>78</v>
      </c>
      <c r="J26" s="179" t="s">
        <v>90</v>
      </c>
    </row>
    <row r="27" spans="1:10" ht="24" x14ac:dyDescent="0.3">
      <c r="A27" s="155" t="s">
        <v>166</v>
      </c>
      <c r="B27" s="174">
        <v>2024</v>
      </c>
      <c r="C27" s="197" t="s">
        <v>167</v>
      </c>
      <c r="D27" s="181" t="s">
        <v>168</v>
      </c>
      <c r="E27" s="182" t="s">
        <v>119</v>
      </c>
      <c r="F27" s="61" t="s">
        <v>169</v>
      </c>
      <c r="G27" s="185" t="s">
        <v>82</v>
      </c>
      <c r="H27" s="182" t="s">
        <v>77</v>
      </c>
      <c r="I27" s="182" t="s">
        <v>78</v>
      </c>
      <c r="J27" s="179" t="s">
        <v>84</v>
      </c>
    </row>
    <row r="28" spans="1:10" ht="24" x14ac:dyDescent="0.3">
      <c r="A28" s="155" t="s">
        <v>170</v>
      </c>
      <c r="B28" s="174">
        <v>2024</v>
      </c>
      <c r="C28" s="198"/>
      <c r="D28" s="181" t="s">
        <v>171</v>
      </c>
      <c r="E28" s="182" t="s">
        <v>119</v>
      </c>
      <c r="F28" s="62" t="s">
        <v>172</v>
      </c>
      <c r="G28" s="185" t="s">
        <v>58</v>
      </c>
      <c r="H28" s="182" t="s">
        <v>77</v>
      </c>
      <c r="I28" s="182" t="s">
        <v>78</v>
      </c>
      <c r="J28" s="179" t="s">
        <v>61</v>
      </c>
    </row>
    <row r="29" spans="1:10" ht="24" x14ac:dyDescent="0.3">
      <c r="A29" s="155" t="s">
        <v>173</v>
      </c>
      <c r="B29" s="174">
        <v>2024</v>
      </c>
      <c r="C29" s="199"/>
      <c r="D29" s="181" t="s">
        <v>174</v>
      </c>
      <c r="E29" s="182" t="s">
        <v>175</v>
      </c>
      <c r="F29" s="61" t="s">
        <v>176</v>
      </c>
      <c r="G29" s="185" t="s">
        <v>58</v>
      </c>
      <c r="H29" s="182" t="s">
        <v>71</v>
      </c>
      <c r="I29" s="182" t="s">
        <v>78</v>
      </c>
      <c r="J29" s="179" t="s">
        <v>61</v>
      </c>
    </row>
    <row r="30" spans="1:10" ht="24" x14ac:dyDescent="0.3">
      <c r="A30" s="155" t="s">
        <v>177</v>
      </c>
      <c r="B30" s="174">
        <v>2024</v>
      </c>
      <c r="C30" s="200"/>
      <c r="D30" s="181" t="s">
        <v>178</v>
      </c>
      <c r="E30" s="182" t="s">
        <v>119</v>
      </c>
      <c r="F30" s="61" t="s">
        <v>179</v>
      </c>
      <c r="G30" s="185" t="s">
        <v>58</v>
      </c>
      <c r="H30" s="182" t="s">
        <v>180</v>
      </c>
      <c r="I30" s="182" t="s">
        <v>60</v>
      </c>
      <c r="J30" s="179" t="s">
        <v>61</v>
      </c>
    </row>
    <row r="31" spans="1:10" ht="24" x14ac:dyDescent="0.3">
      <c r="A31" s="155" t="s">
        <v>181</v>
      </c>
      <c r="B31" s="174">
        <v>2023</v>
      </c>
      <c r="C31" s="197" t="s">
        <v>33</v>
      </c>
      <c r="D31" s="181" t="s">
        <v>182</v>
      </c>
      <c r="E31" s="182" t="s">
        <v>183</v>
      </c>
      <c r="F31" s="61" t="s">
        <v>184</v>
      </c>
      <c r="G31" s="185" t="s">
        <v>88</v>
      </c>
      <c r="H31" s="182" t="s">
        <v>185</v>
      </c>
      <c r="I31" s="182" t="s">
        <v>186</v>
      </c>
      <c r="J31" s="179" t="s">
        <v>84</v>
      </c>
    </row>
    <row r="32" spans="1:10" ht="24" x14ac:dyDescent="0.3">
      <c r="A32" s="155" t="s">
        <v>187</v>
      </c>
      <c r="B32" s="174">
        <v>2023</v>
      </c>
      <c r="C32" s="198"/>
      <c r="D32" s="181" t="s">
        <v>188</v>
      </c>
      <c r="E32" s="182" t="s">
        <v>161</v>
      </c>
      <c r="F32" s="62" t="s">
        <v>189</v>
      </c>
      <c r="G32" s="185" t="s">
        <v>58</v>
      </c>
      <c r="H32" s="182" t="s">
        <v>142</v>
      </c>
      <c r="I32" s="182" t="s">
        <v>190</v>
      </c>
      <c r="J32" s="179" t="s">
        <v>61</v>
      </c>
    </row>
    <row r="33" spans="1:10" x14ac:dyDescent="0.3">
      <c r="A33" s="155" t="s">
        <v>191</v>
      </c>
      <c r="B33" s="174">
        <v>2023</v>
      </c>
      <c r="C33" s="199"/>
      <c r="D33" s="181" t="s">
        <v>192</v>
      </c>
      <c r="E33" s="182" t="s">
        <v>56</v>
      </c>
      <c r="F33" s="61" t="s">
        <v>193</v>
      </c>
      <c r="G33" s="183" t="s">
        <v>65</v>
      </c>
      <c r="H33" s="182" t="s">
        <v>194</v>
      </c>
      <c r="I33" s="182" t="s">
        <v>60</v>
      </c>
      <c r="J33" s="179" t="s">
        <v>61</v>
      </c>
    </row>
    <row r="34" spans="1:10" ht="24" x14ac:dyDescent="0.3">
      <c r="A34" s="155" t="s">
        <v>195</v>
      </c>
      <c r="B34" s="174">
        <v>2023</v>
      </c>
      <c r="C34" s="199"/>
      <c r="D34" s="181" t="s">
        <v>196</v>
      </c>
      <c r="E34" s="182" t="s">
        <v>56</v>
      </c>
      <c r="F34" s="62" t="s">
        <v>197</v>
      </c>
      <c r="G34" s="183" t="s">
        <v>65</v>
      </c>
      <c r="H34" s="182" t="s">
        <v>198</v>
      </c>
      <c r="I34" s="182" t="s">
        <v>199</v>
      </c>
      <c r="J34" s="179" t="s">
        <v>61</v>
      </c>
    </row>
    <row r="35" spans="1:10" ht="24" x14ac:dyDescent="0.3">
      <c r="A35" s="155" t="s">
        <v>200</v>
      </c>
      <c r="B35" s="174">
        <v>2023</v>
      </c>
      <c r="C35" s="180" t="s">
        <v>201</v>
      </c>
      <c r="D35" s="181" t="s">
        <v>202</v>
      </c>
      <c r="E35" s="182" t="s">
        <v>161</v>
      </c>
      <c r="F35" s="61" t="s">
        <v>203</v>
      </c>
      <c r="G35" s="185" t="s">
        <v>82</v>
      </c>
      <c r="H35" s="5" t="s">
        <v>89</v>
      </c>
      <c r="I35" s="182" t="s">
        <v>72</v>
      </c>
      <c r="J35" s="179" t="s">
        <v>84</v>
      </c>
    </row>
    <row r="36" spans="1:10" ht="24" x14ac:dyDescent="0.3">
      <c r="A36" s="155" t="s">
        <v>204</v>
      </c>
      <c r="B36" s="174">
        <v>2023</v>
      </c>
      <c r="C36" s="186" t="s">
        <v>2</v>
      </c>
      <c r="D36" s="181" t="s">
        <v>205</v>
      </c>
      <c r="E36" s="182" t="s">
        <v>56</v>
      </c>
      <c r="F36" s="61" t="s">
        <v>206</v>
      </c>
      <c r="G36" s="185" t="s">
        <v>58</v>
      </c>
      <c r="H36" s="182" t="s">
        <v>207</v>
      </c>
      <c r="I36" s="182" t="s">
        <v>60</v>
      </c>
      <c r="J36" s="179" t="s">
        <v>61</v>
      </c>
    </row>
    <row r="37" spans="1:10" ht="24" x14ac:dyDescent="0.3">
      <c r="A37" s="155" t="s">
        <v>208</v>
      </c>
      <c r="B37" s="174">
        <v>2021</v>
      </c>
      <c r="C37" s="198" t="s">
        <v>209</v>
      </c>
      <c r="D37" s="181" t="s">
        <v>210</v>
      </c>
      <c r="E37" s="182" t="s">
        <v>211</v>
      </c>
      <c r="F37" s="61" t="s">
        <v>212</v>
      </c>
      <c r="G37" s="183" t="s">
        <v>71</v>
      </c>
      <c r="H37" s="5" t="s">
        <v>89</v>
      </c>
      <c r="I37" s="182" t="s">
        <v>78</v>
      </c>
      <c r="J37" s="179" t="s">
        <v>61</v>
      </c>
    </row>
    <row r="38" spans="1:10" x14ac:dyDescent="0.3">
      <c r="A38" s="155" t="s">
        <v>213</v>
      </c>
      <c r="B38" s="174">
        <v>2021</v>
      </c>
      <c r="C38" s="200"/>
      <c r="D38" s="181" t="s">
        <v>214</v>
      </c>
      <c r="E38" s="182" t="s">
        <v>211</v>
      </c>
      <c r="F38" s="61" t="s">
        <v>215</v>
      </c>
      <c r="G38" s="185" t="s">
        <v>88</v>
      </c>
      <c r="H38" s="5" t="s">
        <v>89</v>
      </c>
      <c r="I38" s="182" t="s">
        <v>60</v>
      </c>
      <c r="J38" s="179" t="s">
        <v>90</v>
      </c>
    </row>
    <row r="39" spans="1:10" ht="24" x14ac:dyDescent="0.3">
      <c r="A39" s="155" t="s">
        <v>216</v>
      </c>
      <c r="B39" s="174">
        <v>2023</v>
      </c>
      <c r="C39" s="175" t="s">
        <v>36</v>
      </c>
      <c r="D39" s="181" t="s">
        <v>217</v>
      </c>
      <c r="E39" s="182" t="s">
        <v>211</v>
      </c>
      <c r="F39" s="61" t="s">
        <v>218</v>
      </c>
      <c r="G39" s="185" t="s">
        <v>58</v>
      </c>
      <c r="H39" s="182" t="s">
        <v>59</v>
      </c>
      <c r="I39" s="182" t="s">
        <v>78</v>
      </c>
      <c r="J39" s="179" t="s">
        <v>61</v>
      </c>
    </row>
    <row r="40" spans="1:10" x14ac:dyDescent="0.3">
      <c r="A40" s="155" t="s">
        <v>219</v>
      </c>
      <c r="B40" s="174">
        <v>2018</v>
      </c>
      <c r="C40" s="186" t="s">
        <v>40</v>
      </c>
      <c r="D40" s="181" t="s">
        <v>40</v>
      </c>
      <c r="E40" s="182" t="s">
        <v>75</v>
      </c>
      <c r="F40" s="61" t="s">
        <v>220</v>
      </c>
      <c r="G40" s="185" t="s">
        <v>58</v>
      </c>
      <c r="H40" s="182" t="s">
        <v>221</v>
      </c>
      <c r="I40" s="182" t="s">
        <v>78</v>
      </c>
      <c r="J40" s="179" t="s">
        <v>61</v>
      </c>
    </row>
    <row r="41" spans="1:10" ht="24" x14ac:dyDescent="0.3">
      <c r="A41" s="155" t="s">
        <v>222</v>
      </c>
      <c r="B41" s="174">
        <v>2023</v>
      </c>
      <c r="C41" s="184" t="s">
        <v>42</v>
      </c>
      <c r="D41" s="181" t="s">
        <v>223</v>
      </c>
      <c r="E41" s="182" t="s">
        <v>224</v>
      </c>
      <c r="F41" s="62" t="s">
        <v>225</v>
      </c>
      <c r="G41" s="185" t="s">
        <v>58</v>
      </c>
      <c r="H41" s="182" t="s">
        <v>226</v>
      </c>
      <c r="I41" s="182" t="s">
        <v>78</v>
      </c>
      <c r="J41" s="179" t="s">
        <v>61</v>
      </c>
    </row>
    <row r="42" spans="1:10" x14ac:dyDescent="0.3">
      <c r="J42" s="156"/>
    </row>
    <row r="43" spans="1:10" x14ac:dyDescent="0.3">
      <c r="J43" s="156"/>
    </row>
    <row r="44" spans="1:10" x14ac:dyDescent="0.3">
      <c r="J44" s="156"/>
    </row>
    <row r="45" spans="1:10" x14ac:dyDescent="0.3">
      <c r="J45" s="156"/>
    </row>
    <row r="46" spans="1:10" x14ac:dyDescent="0.3">
      <c r="J46" s="156"/>
    </row>
    <row r="47" spans="1:10" x14ac:dyDescent="0.3">
      <c r="J47" s="156"/>
    </row>
    <row r="48" spans="1:10" x14ac:dyDescent="0.3">
      <c r="J48" s="156"/>
    </row>
  </sheetData>
  <autoFilter ref="A1:J41" xr:uid="{9A6C6CCE-BF93-4FFF-B690-87DBAA7CE5B2}"/>
  <mergeCells count="9">
    <mergeCell ref="C27:C30"/>
    <mergeCell ref="C31:C34"/>
    <mergeCell ref="C37:C38"/>
    <mergeCell ref="C2:C4"/>
    <mergeCell ref="C5:C8"/>
    <mergeCell ref="C10:C13"/>
    <mergeCell ref="C14:C15"/>
    <mergeCell ref="C17:C18"/>
    <mergeCell ref="C19:C26"/>
  </mergeCells>
  <phoneticPr fontId="7"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D5389-7174-4A92-9D42-9161296B8B6E}">
  <sheetPr>
    <tabColor rgb="FF92D050"/>
  </sheetPr>
  <dimension ref="A1:I10"/>
  <sheetViews>
    <sheetView workbookViewId="0"/>
  </sheetViews>
  <sheetFormatPr baseColWidth="10" defaultColWidth="8.88671875" defaultRowHeight="14.4" x14ac:dyDescent="0.3"/>
  <cols>
    <col min="1" max="1" width="54.6640625" style="20" customWidth="1"/>
    <col min="2" max="2" width="23.6640625" bestFit="1" customWidth="1"/>
    <col min="3" max="3" width="19.33203125" customWidth="1"/>
    <col min="4" max="4" width="39.6640625" customWidth="1"/>
    <col min="5" max="5" width="18.6640625" customWidth="1"/>
    <col min="6" max="6" width="19.33203125" style="20" customWidth="1"/>
    <col min="7" max="7" width="19.33203125" customWidth="1"/>
    <col min="9" max="9" width="43.109375" customWidth="1"/>
  </cols>
  <sheetData>
    <row r="1" spans="1:9" s="2" customFormat="1" ht="49.2" customHeight="1" x14ac:dyDescent="0.3">
      <c r="A1" s="41" t="s">
        <v>227</v>
      </c>
      <c r="B1" s="41" t="s">
        <v>235</v>
      </c>
      <c r="C1" s="41" t="s">
        <v>236</v>
      </c>
      <c r="D1" s="41" t="s">
        <v>237</v>
      </c>
      <c r="E1" s="1" t="s">
        <v>238</v>
      </c>
      <c r="F1" s="1" t="s">
        <v>239</v>
      </c>
      <c r="G1" s="1" t="s">
        <v>401</v>
      </c>
      <c r="I1" s="188" t="s">
        <v>241</v>
      </c>
    </row>
    <row r="2" spans="1:9" x14ac:dyDescent="0.3">
      <c r="A2" s="18" t="s">
        <v>417</v>
      </c>
      <c r="B2" s="18" t="s">
        <v>243</v>
      </c>
      <c r="C2" s="23" t="s">
        <v>244</v>
      </c>
      <c r="D2" s="3" t="s">
        <v>245</v>
      </c>
      <c r="E2" s="19" t="s">
        <v>418</v>
      </c>
      <c r="F2" s="22">
        <v>1.43</v>
      </c>
      <c r="G2" s="116">
        <f>F2/$F$6</f>
        <v>6.2445414847161571E-3</v>
      </c>
    </row>
    <row r="3" spans="1:9" x14ac:dyDescent="0.3">
      <c r="A3" s="18" t="s">
        <v>417</v>
      </c>
      <c r="B3" s="18" t="s">
        <v>247</v>
      </c>
      <c r="C3" s="23" t="s">
        <v>244</v>
      </c>
      <c r="D3" s="3" t="s">
        <v>245</v>
      </c>
      <c r="E3" s="19" t="s">
        <v>418</v>
      </c>
      <c r="F3" s="22">
        <v>7.02</v>
      </c>
      <c r="G3" s="116">
        <f t="shared" ref="G3:G8" si="0">F3/$F$6</f>
        <v>3.0655021834061134E-2</v>
      </c>
    </row>
    <row r="4" spans="1:9" x14ac:dyDescent="0.3">
      <c r="A4" s="18" t="s">
        <v>417</v>
      </c>
      <c r="B4" s="18" t="s">
        <v>350</v>
      </c>
      <c r="C4" s="23" t="s">
        <v>250</v>
      </c>
      <c r="D4" s="3" t="s">
        <v>294</v>
      </c>
      <c r="E4" s="19" t="s">
        <v>419</v>
      </c>
      <c r="F4" s="22">
        <v>14.1</v>
      </c>
      <c r="G4" s="116">
        <f t="shared" si="0"/>
        <v>6.1572052401746721E-2</v>
      </c>
    </row>
    <row r="5" spans="1:9" x14ac:dyDescent="0.3">
      <c r="A5" s="18" t="s">
        <v>417</v>
      </c>
      <c r="B5" s="18" t="s">
        <v>317</v>
      </c>
      <c r="C5" s="23" t="s">
        <v>250</v>
      </c>
      <c r="D5" s="3" t="s">
        <v>294</v>
      </c>
      <c r="E5" s="19" t="s">
        <v>419</v>
      </c>
      <c r="F5" s="22">
        <v>53.4</v>
      </c>
      <c r="G5" s="116">
        <f t="shared" si="0"/>
        <v>0.23318777292576418</v>
      </c>
    </row>
    <row r="6" spans="1:9" s="53" customFormat="1" x14ac:dyDescent="0.3">
      <c r="A6" s="18" t="s">
        <v>420</v>
      </c>
      <c r="B6" s="23" t="s">
        <v>421</v>
      </c>
      <c r="C6" s="23" t="s">
        <v>254</v>
      </c>
      <c r="D6" s="3" t="s">
        <v>422</v>
      </c>
      <c r="E6" s="24" t="s">
        <v>423</v>
      </c>
      <c r="F6" s="24">
        <v>229</v>
      </c>
      <c r="G6" s="22">
        <f t="shared" si="0"/>
        <v>1</v>
      </c>
    </row>
    <row r="7" spans="1:9" x14ac:dyDescent="0.3">
      <c r="A7" s="3" t="s">
        <v>399</v>
      </c>
      <c r="B7" s="23" t="s">
        <v>282</v>
      </c>
      <c r="C7" s="23" t="s">
        <v>254</v>
      </c>
      <c r="D7" s="3" t="s">
        <v>259</v>
      </c>
      <c r="E7" s="24" t="s">
        <v>269</v>
      </c>
      <c r="F7" s="24" t="s">
        <v>263</v>
      </c>
      <c r="G7" s="24" t="s">
        <v>263</v>
      </c>
    </row>
    <row r="8" spans="1:9" x14ac:dyDescent="0.3">
      <c r="A8" s="11" t="s">
        <v>424</v>
      </c>
      <c r="B8" s="3" t="s">
        <v>425</v>
      </c>
      <c r="C8" s="23" t="s">
        <v>254</v>
      </c>
      <c r="D8" s="3" t="s">
        <v>259</v>
      </c>
      <c r="E8" s="22" t="s">
        <v>426</v>
      </c>
      <c r="F8" s="119">
        <f>229000*600/131200</f>
        <v>1047.2560975609756</v>
      </c>
      <c r="G8" s="71">
        <f t="shared" si="0"/>
        <v>4.5731707317073171</v>
      </c>
    </row>
    <row r="9" spans="1:9" s="42" customFormat="1" x14ac:dyDescent="0.3">
      <c r="A9" s="3" t="s">
        <v>399</v>
      </c>
      <c r="B9" s="3" t="s">
        <v>427</v>
      </c>
      <c r="C9" s="23" t="s">
        <v>254</v>
      </c>
      <c r="D9" s="3" t="s">
        <v>259</v>
      </c>
      <c r="E9" s="22" t="s">
        <v>426</v>
      </c>
      <c r="F9" s="22" t="s">
        <v>263</v>
      </c>
      <c r="G9" s="22" t="s">
        <v>263</v>
      </c>
    </row>
    <row r="10" spans="1:9" x14ac:dyDescent="0.3">
      <c r="D10" s="42"/>
    </row>
  </sheetData>
  <dataValidations count="2">
    <dataValidation type="list" allowBlank="1" showInputMessage="1" showErrorMessage="1" sqref="D2:D9" xr:uid="{BE2F9CAD-0370-4BE2-AB76-7C425B00E962}">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9" xr:uid="{AC028012-EC44-4390-960E-C08D03091DC2}">
      <formula1>"Product flows (P),Input flows (I),Output flows (O)"</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244C-6C81-4366-B3A5-640C7DCFD069}">
  <sheetPr>
    <tabColor rgb="FF92D050"/>
  </sheetPr>
  <dimension ref="A1:I10"/>
  <sheetViews>
    <sheetView zoomScale="90" zoomScaleNormal="90" workbookViewId="0"/>
  </sheetViews>
  <sheetFormatPr baseColWidth="10" defaultColWidth="8.88671875" defaultRowHeight="14.4" x14ac:dyDescent="0.3"/>
  <cols>
    <col min="1" max="1" width="54.33203125" style="45" bestFit="1" customWidth="1"/>
    <col min="2" max="2" width="28.6640625" bestFit="1" customWidth="1"/>
    <col min="3" max="3" width="19.33203125" customWidth="1"/>
    <col min="4" max="4" width="39.6640625" customWidth="1"/>
    <col min="5" max="5" width="16" customWidth="1"/>
    <col min="6" max="7" width="19.33203125" customWidth="1"/>
    <col min="9" max="9" width="47.5546875" customWidth="1"/>
  </cols>
  <sheetData>
    <row r="1" spans="1:9" s="2" customFormat="1" ht="49.2" customHeight="1" x14ac:dyDescent="0.3">
      <c r="A1" s="44" t="s">
        <v>227</v>
      </c>
      <c r="B1" s="41" t="s">
        <v>235</v>
      </c>
      <c r="C1" s="41" t="s">
        <v>236</v>
      </c>
      <c r="D1" s="41" t="s">
        <v>237</v>
      </c>
      <c r="E1" s="1" t="s">
        <v>238</v>
      </c>
      <c r="F1" s="1" t="s">
        <v>239</v>
      </c>
      <c r="G1" s="1" t="s">
        <v>240</v>
      </c>
      <c r="I1" s="188" t="s">
        <v>241</v>
      </c>
    </row>
    <row r="2" spans="1:9" x14ac:dyDescent="0.3">
      <c r="A2" s="43" t="s">
        <v>417</v>
      </c>
      <c r="B2" s="18" t="s">
        <v>243</v>
      </c>
      <c r="C2" s="23" t="s">
        <v>244</v>
      </c>
      <c r="D2" s="3" t="s">
        <v>245</v>
      </c>
      <c r="E2" s="19" t="s">
        <v>418</v>
      </c>
      <c r="F2" s="19">
        <v>1.45</v>
      </c>
      <c r="G2" s="115">
        <f>F2/$F$6</f>
        <v>1.380952380952381E-2</v>
      </c>
    </row>
    <row r="3" spans="1:9" x14ac:dyDescent="0.3">
      <c r="A3" s="43" t="s">
        <v>417</v>
      </c>
      <c r="B3" s="18" t="s">
        <v>247</v>
      </c>
      <c r="C3" s="23" t="s">
        <v>244</v>
      </c>
      <c r="D3" s="3" t="s">
        <v>245</v>
      </c>
      <c r="E3" s="19" t="s">
        <v>418</v>
      </c>
      <c r="F3" s="19">
        <v>3.85</v>
      </c>
      <c r="G3" s="115">
        <f t="shared" ref="G3:G7" si="0">F3/$F$6</f>
        <v>3.6666666666666667E-2</v>
      </c>
    </row>
    <row r="4" spans="1:9" x14ac:dyDescent="0.3">
      <c r="A4" s="43" t="s">
        <v>417</v>
      </c>
      <c r="B4" s="18" t="s">
        <v>350</v>
      </c>
      <c r="C4" s="23" t="s">
        <v>250</v>
      </c>
      <c r="D4" s="3" t="s">
        <v>294</v>
      </c>
      <c r="E4" s="19" t="s">
        <v>419</v>
      </c>
      <c r="F4" s="19">
        <v>15.7</v>
      </c>
      <c r="G4" s="115">
        <f t="shared" si="0"/>
        <v>0.1495238095238095</v>
      </c>
    </row>
    <row r="5" spans="1:9" x14ac:dyDescent="0.3">
      <c r="A5" s="43" t="s">
        <v>417</v>
      </c>
      <c r="B5" s="18" t="s">
        <v>317</v>
      </c>
      <c r="C5" s="23" t="s">
        <v>250</v>
      </c>
      <c r="D5" s="3" t="s">
        <v>294</v>
      </c>
      <c r="E5" s="19" t="s">
        <v>419</v>
      </c>
      <c r="F5" s="19">
        <v>32.4</v>
      </c>
      <c r="G5" s="115">
        <f t="shared" si="0"/>
        <v>0.30857142857142855</v>
      </c>
    </row>
    <row r="6" spans="1:9" s="53" customFormat="1" x14ac:dyDescent="0.3">
      <c r="A6" s="43" t="s">
        <v>428</v>
      </c>
      <c r="B6" s="23" t="s">
        <v>400</v>
      </c>
      <c r="C6" s="23" t="s">
        <v>254</v>
      </c>
      <c r="D6" s="3" t="s">
        <v>255</v>
      </c>
      <c r="E6" s="24" t="s">
        <v>423</v>
      </c>
      <c r="F6" s="24">
        <v>105</v>
      </c>
      <c r="G6" s="19">
        <f t="shared" si="0"/>
        <v>1</v>
      </c>
    </row>
    <row r="7" spans="1:9" x14ac:dyDescent="0.3">
      <c r="A7" s="43" t="s">
        <v>428</v>
      </c>
      <c r="B7" s="23" t="s">
        <v>270</v>
      </c>
      <c r="C7" s="23" t="s">
        <v>254</v>
      </c>
      <c r="D7" s="3" t="s">
        <v>255</v>
      </c>
      <c r="E7" s="6" t="s">
        <v>267</v>
      </c>
      <c r="F7" s="102">
        <v>104</v>
      </c>
      <c r="G7" s="115">
        <f t="shared" si="0"/>
        <v>0.99047619047619051</v>
      </c>
    </row>
    <row r="8" spans="1:9" x14ac:dyDescent="0.3">
      <c r="A8" s="3" t="s">
        <v>399</v>
      </c>
      <c r="B8" s="3" t="s">
        <v>328</v>
      </c>
      <c r="C8" s="3" t="s">
        <v>254</v>
      </c>
      <c r="D8" s="46" t="s">
        <v>259</v>
      </c>
      <c r="E8" s="6" t="s">
        <v>271</v>
      </c>
      <c r="F8" s="6" t="s">
        <v>263</v>
      </c>
      <c r="G8" s="6" t="s">
        <v>263</v>
      </c>
    </row>
    <row r="9" spans="1:9" x14ac:dyDescent="0.3">
      <c r="A9" s="18" t="s">
        <v>324</v>
      </c>
      <c r="B9" s="3" t="s">
        <v>282</v>
      </c>
      <c r="C9" s="3" t="s">
        <v>254</v>
      </c>
      <c r="D9" s="3" t="s">
        <v>259</v>
      </c>
      <c r="E9" s="6" t="s">
        <v>269</v>
      </c>
      <c r="F9" s="73">
        <f>140*105000/122000</f>
        <v>120.49180327868852</v>
      </c>
      <c r="G9" s="77">
        <f>F9/$F$6</f>
        <v>1.1475409836065573</v>
      </c>
    </row>
    <row r="10" spans="1:9" x14ac:dyDescent="0.3">
      <c r="D10" s="42"/>
    </row>
  </sheetData>
  <dataValidations disablePrompts="1" count="2">
    <dataValidation type="list" allowBlank="1" showInputMessage="1" showErrorMessage="1" sqref="D2:D9" xr:uid="{AEB11903-ABB7-44E4-A3DC-827453209BCB}">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9" xr:uid="{281784F5-F5E9-4ECE-A007-0E70238B4C48}">
      <formula1>"Product flows (P),Input flows (I),Output flows (O)"</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E2AB-0F4E-41AC-8167-A3C52A8DDA6F}">
  <sheetPr>
    <tabColor rgb="FF92D050"/>
  </sheetPr>
  <dimension ref="A1:I8"/>
  <sheetViews>
    <sheetView workbookViewId="0"/>
  </sheetViews>
  <sheetFormatPr baseColWidth="10" defaultColWidth="8.88671875" defaultRowHeight="14.4" x14ac:dyDescent="0.3"/>
  <cols>
    <col min="1" max="1" width="45.33203125" style="20" customWidth="1"/>
    <col min="2" max="2" width="32.33203125" customWidth="1"/>
    <col min="3" max="3" width="19.33203125" customWidth="1"/>
    <col min="4" max="4" width="39.6640625" customWidth="1"/>
    <col min="5" max="5" width="17.44140625" customWidth="1"/>
    <col min="6" max="6" width="15" bestFit="1" customWidth="1"/>
    <col min="7" max="7" width="20.109375" bestFit="1" customWidth="1"/>
    <col min="9" max="9" width="46.44140625" customWidth="1"/>
  </cols>
  <sheetData>
    <row r="1" spans="1:9" s="2" customFormat="1" ht="49.2" customHeight="1" x14ac:dyDescent="0.3">
      <c r="A1" s="41" t="s">
        <v>227</v>
      </c>
      <c r="B1" s="41" t="s">
        <v>235</v>
      </c>
      <c r="C1" s="41" t="s">
        <v>236</v>
      </c>
      <c r="D1" s="41" t="s">
        <v>237</v>
      </c>
      <c r="E1" s="1" t="s">
        <v>238</v>
      </c>
      <c r="F1" s="1" t="s">
        <v>239</v>
      </c>
      <c r="G1" s="1" t="s">
        <v>240</v>
      </c>
      <c r="I1" s="188" t="s">
        <v>241</v>
      </c>
    </row>
    <row r="2" spans="1:9" x14ac:dyDescent="0.3">
      <c r="A2" s="43" t="s">
        <v>417</v>
      </c>
      <c r="B2" s="18" t="s">
        <v>243</v>
      </c>
      <c r="C2" s="23" t="s">
        <v>244</v>
      </c>
      <c r="D2" s="3" t="s">
        <v>245</v>
      </c>
      <c r="E2" s="19" t="s">
        <v>418</v>
      </c>
      <c r="F2" s="19">
        <v>0.14000000000000001</v>
      </c>
      <c r="G2" s="120">
        <f>F2/$F$6</f>
        <v>2.8000000000000004E-2</v>
      </c>
      <c r="H2" s="121"/>
    </row>
    <row r="3" spans="1:9" x14ac:dyDescent="0.3">
      <c r="A3" s="43" t="s">
        <v>417</v>
      </c>
      <c r="B3" s="18" t="s">
        <v>247</v>
      </c>
      <c r="C3" s="23" t="s">
        <v>244</v>
      </c>
      <c r="D3" s="3" t="s">
        <v>245</v>
      </c>
      <c r="E3" s="19" t="s">
        <v>418</v>
      </c>
      <c r="F3" s="19">
        <v>0.18</v>
      </c>
      <c r="G3" s="120">
        <f t="shared" ref="G3:G7" si="0">F3/$F$6</f>
        <v>3.5999999999999997E-2</v>
      </c>
      <c r="H3" s="121"/>
    </row>
    <row r="4" spans="1:9" x14ac:dyDescent="0.3">
      <c r="A4" s="43" t="s">
        <v>417</v>
      </c>
      <c r="B4" s="18" t="s">
        <v>350</v>
      </c>
      <c r="C4" s="23" t="s">
        <v>250</v>
      </c>
      <c r="D4" s="3" t="s">
        <v>294</v>
      </c>
      <c r="E4" s="19" t="s">
        <v>419</v>
      </c>
      <c r="F4" s="19">
        <v>5.8</v>
      </c>
      <c r="G4" s="78">
        <f t="shared" si="0"/>
        <v>1.1599999999999999</v>
      </c>
      <c r="H4" s="121"/>
    </row>
    <row r="5" spans="1:9" x14ac:dyDescent="0.3">
      <c r="A5" s="43" t="s">
        <v>417</v>
      </c>
      <c r="B5" s="18" t="s">
        <v>317</v>
      </c>
      <c r="C5" s="23" t="s">
        <v>250</v>
      </c>
      <c r="D5" s="3" t="s">
        <v>294</v>
      </c>
      <c r="E5" s="19" t="s">
        <v>419</v>
      </c>
      <c r="F5" s="19">
        <v>1.2</v>
      </c>
      <c r="G5" s="120">
        <f t="shared" si="0"/>
        <v>0.24</v>
      </c>
      <c r="H5" s="121"/>
    </row>
    <row r="6" spans="1:9" s="53" customFormat="1" x14ac:dyDescent="0.3">
      <c r="A6" s="43" t="s">
        <v>429</v>
      </c>
      <c r="B6" s="23" t="s">
        <v>400</v>
      </c>
      <c r="C6" s="23" t="s">
        <v>254</v>
      </c>
      <c r="D6" s="3" t="s">
        <v>255</v>
      </c>
      <c r="E6" s="24" t="s">
        <v>423</v>
      </c>
      <c r="F6" s="24">
        <v>5</v>
      </c>
      <c r="G6" s="19">
        <f t="shared" si="0"/>
        <v>1</v>
      </c>
      <c r="H6" s="121"/>
    </row>
    <row r="7" spans="1:9" x14ac:dyDescent="0.3">
      <c r="A7" s="43" t="s">
        <v>429</v>
      </c>
      <c r="B7" s="23" t="s">
        <v>430</v>
      </c>
      <c r="C7" s="23" t="s">
        <v>254</v>
      </c>
      <c r="D7" s="3" t="s">
        <v>259</v>
      </c>
      <c r="E7" s="24" t="s">
        <v>267</v>
      </c>
      <c r="F7" s="24">
        <v>29</v>
      </c>
      <c r="G7" s="19">
        <f t="shared" si="0"/>
        <v>5.8</v>
      </c>
      <c r="H7" s="121"/>
    </row>
    <row r="8" spans="1:9" x14ac:dyDescent="0.3">
      <c r="D8" s="42"/>
    </row>
  </sheetData>
  <dataValidations count="2">
    <dataValidation type="list" allowBlank="1" showInputMessage="1" showErrorMessage="1" sqref="C2:C7" xr:uid="{7FE9B5B6-2696-4872-B46B-0FAE11ECED7B}">
      <formula1>"Product flows (P),Input flows (I),Output flows (O)"</formula1>
    </dataValidation>
    <dataValidation type="list" allowBlank="1" showInputMessage="1" showErrorMessage="1" sqref="D2:D7" xr:uid="{9B7C492F-C37E-4E49-8E00-64A06D692B74}">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98AE-1C50-470D-B5DE-7B58E139D24C}">
  <sheetPr>
    <tabColor rgb="FF92D050"/>
  </sheetPr>
  <dimension ref="A1:I11"/>
  <sheetViews>
    <sheetView workbookViewId="0"/>
  </sheetViews>
  <sheetFormatPr baseColWidth="10" defaultColWidth="8.88671875" defaultRowHeight="14.4" x14ac:dyDescent="0.3"/>
  <cols>
    <col min="1" max="1" width="41.33203125" style="20" bestFit="1" customWidth="1"/>
    <col min="2" max="2" width="34.88671875" style="20" customWidth="1"/>
    <col min="3" max="3" width="19.33203125" customWidth="1"/>
    <col min="4" max="4" width="39.6640625" customWidth="1"/>
    <col min="5" max="5" width="18.6640625" customWidth="1"/>
    <col min="6" max="6" width="19.33203125" style="20" customWidth="1"/>
    <col min="7" max="7" width="20.109375" style="20" bestFit="1" customWidth="1"/>
    <col min="9" max="9" width="38.66406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x14ac:dyDescent="0.3">
      <c r="A2" s="43" t="s">
        <v>417</v>
      </c>
      <c r="B2" s="18" t="s">
        <v>243</v>
      </c>
      <c r="C2" s="23" t="s">
        <v>244</v>
      </c>
      <c r="D2" s="3" t="s">
        <v>245</v>
      </c>
      <c r="E2" s="19" t="s">
        <v>418</v>
      </c>
      <c r="F2" s="19">
        <v>0.26</v>
      </c>
      <c r="G2" s="19">
        <f>F2/$F$7</f>
        <v>6.3414634146341468E-3</v>
      </c>
    </row>
    <row r="3" spans="1:9" x14ac:dyDescent="0.3">
      <c r="A3" s="43" t="s">
        <v>417</v>
      </c>
      <c r="B3" s="18" t="s">
        <v>247</v>
      </c>
      <c r="C3" s="23" t="s">
        <v>244</v>
      </c>
      <c r="D3" s="3" t="s">
        <v>245</v>
      </c>
      <c r="E3" s="19" t="s">
        <v>418</v>
      </c>
      <c r="F3" s="19">
        <v>1.49</v>
      </c>
      <c r="G3" s="19">
        <f t="shared" ref="G3:G9" si="0">F3/$F$7</f>
        <v>3.6341463414634144E-2</v>
      </c>
    </row>
    <row r="4" spans="1:9" x14ac:dyDescent="0.3">
      <c r="A4" s="43" t="s">
        <v>417</v>
      </c>
      <c r="B4" s="18" t="s">
        <v>431</v>
      </c>
      <c r="C4" s="23" t="s">
        <v>244</v>
      </c>
      <c r="D4" s="3" t="s">
        <v>245</v>
      </c>
      <c r="E4" s="19" t="s">
        <v>418</v>
      </c>
      <c r="F4" s="19">
        <v>1.1200000000000001</v>
      </c>
      <c r="G4" s="19">
        <f t="shared" si="0"/>
        <v>2.7317073170731711E-2</v>
      </c>
    </row>
    <row r="5" spans="1:9" x14ac:dyDescent="0.3">
      <c r="A5" s="43" t="s">
        <v>417</v>
      </c>
      <c r="B5" s="18" t="s">
        <v>350</v>
      </c>
      <c r="C5" s="23" t="s">
        <v>250</v>
      </c>
      <c r="D5" s="3" t="s">
        <v>294</v>
      </c>
      <c r="E5" s="19" t="s">
        <v>419</v>
      </c>
      <c r="F5" s="19">
        <v>0.1</v>
      </c>
      <c r="G5" s="19">
        <f t="shared" si="0"/>
        <v>2.4390243902439024E-3</v>
      </c>
    </row>
    <row r="6" spans="1:9" x14ac:dyDescent="0.3">
      <c r="A6" s="43" t="s">
        <v>417</v>
      </c>
      <c r="B6" s="18" t="s">
        <v>317</v>
      </c>
      <c r="C6" s="23" t="s">
        <v>250</v>
      </c>
      <c r="D6" s="3" t="s">
        <v>294</v>
      </c>
      <c r="E6" s="19" t="s">
        <v>419</v>
      </c>
      <c r="F6" s="19">
        <v>1.9</v>
      </c>
      <c r="G6" s="19">
        <f t="shared" si="0"/>
        <v>4.6341463414634146E-2</v>
      </c>
    </row>
    <row r="7" spans="1:9" s="53" customFormat="1" x14ac:dyDescent="0.3">
      <c r="A7" s="43" t="s">
        <v>429</v>
      </c>
      <c r="B7" s="23" t="s">
        <v>400</v>
      </c>
      <c r="C7" s="23" t="s">
        <v>254</v>
      </c>
      <c r="D7" s="3" t="s">
        <v>255</v>
      </c>
      <c r="E7" s="24" t="s">
        <v>423</v>
      </c>
      <c r="F7" s="24">
        <v>41</v>
      </c>
      <c r="G7" s="19">
        <f t="shared" si="0"/>
        <v>1</v>
      </c>
    </row>
    <row r="8" spans="1:9" x14ac:dyDescent="0.3">
      <c r="A8" s="43" t="s">
        <v>429</v>
      </c>
      <c r="B8" s="23" t="s">
        <v>432</v>
      </c>
      <c r="C8" s="23" t="s">
        <v>254</v>
      </c>
      <c r="D8" s="3" t="s">
        <v>259</v>
      </c>
      <c r="E8" s="24" t="s">
        <v>423</v>
      </c>
      <c r="F8" s="24">
        <v>43</v>
      </c>
      <c r="G8" s="19">
        <f t="shared" si="0"/>
        <v>1.0487804878048781</v>
      </c>
    </row>
    <row r="9" spans="1:9" s="26" customFormat="1" x14ac:dyDescent="0.3">
      <c r="A9" s="43" t="s">
        <v>429</v>
      </c>
      <c r="B9" s="23" t="s">
        <v>328</v>
      </c>
      <c r="C9" s="23" t="s">
        <v>254</v>
      </c>
      <c r="D9" s="3" t="s">
        <v>259</v>
      </c>
      <c r="E9" s="24" t="s">
        <v>433</v>
      </c>
      <c r="F9" s="19">
        <v>1.4</v>
      </c>
      <c r="G9" s="19">
        <f t="shared" si="0"/>
        <v>3.414634146341463E-2</v>
      </c>
    </row>
    <row r="10" spans="1:9" s="42" customFormat="1" x14ac:dyDescent="0.3">
      <c r="A10" s="18" t="s">
        <v>324</v>
      </c>
      <c r="B10" s="23" t="s">
        <v>430</v>
      </c>
      <c r="C10" s="23" t="s">
        <v>254</v>
      </c>
      <c r="D10" s="23" t="s">
        <v>259</v>
      </c>
      <c r="E10" s="24" t="s">
        <v>271</v>
      </c>
      <c r="F10" s="5">
        <v>41353.448275862072</v>
      </c>
      <c r="G10" s="19">
        <f>F10/$F$7</f>
        <v>1008.6206896551726</v>
      </c>
    </row>
    <row r="11" spans="1:9" x14ac:dyDescent="0.3">
      <c r="D11" s="42"/>
    </row>
  </sheetData>
  <dataValidations count="2">
    <dataValidation type="list" allowBlank="1" showInputMessage="1" showErrorMessage="1" sqref="C2:C10" xr:uid="{0DDC1CB3-DDB8-4F9E-99A6-B38D0DF2A10A}">
      <formula1>"Product flows (P),Input flows (I),Output flows (O)"</formula1>
    </dataValidation>
    <dataValidation type="list" allowBlank="1" showInputMessage="1" showErrorMessage="1" sqref="D2:D10" xr:uid="{372F89AB-BFB3-4A88-81AD-A60F7211AB62}">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ABE8-043D-44F3-8D4A-7D6F0B793DB1}">
  <sheetPr>
    <tabColor rgb="FF92D050"/>
  </sheetPr>
  <dimension ref="A1:I15"/>
  <sheetViews>
    <sheetView zoomScale="90" zoomScaleNormal="90" workbookViewId="0"/>
  </sheetViews>
  <sheetFormatPr baseColWidth="10" defaultColWidth="8.88671875" defaultRowHeight="14.4" x14ac:dyDescent="0.3"/>
  <cols>
    <col min="1" max="1" width="51.6640625" customWidth="1"/>
    <col min="2" max="2" width="32.33203125" bestFit="1" customWidth="1"/>
    <col min="3" max="3" width="19.33203125" customWidth="1"/>
    <col min="4" max="4" width="33.88671875" bestFit="1" customWidth="1"/>
    <col min="5" max="5" width="18.6640625" customWidth="1"/>
    <col min="6" max="6" width="19.33203125" customWidth="1"/>
    <col min="7" max="7" width="17.44140625" bestFit="1" customWidth="1"/>
    <col min="9" max="9" width="39.6640625" customWidth="1"/>
  </cols>
  <sheetData>
    <row r="1" spans="1:9" s="2" customFormat="1" ht="49.2" customHeight="1" x14ac:dyDescent="0.3">
      <c r="A1" s="1" t="s">
        <v>227</v>
      </c>
      <c r="B1" s="1" t="s">
        <v>235</v>
      </c>
      <c r="C1" s="1" t="s">
        <v>236</v>
      </c>
      <c r="D1" s="1" t="s">
        <v>237</v>
      </c>
      <c r="E1" s="1" t="s">
        <v>238</v>
      </c>
      <c r="F1" s="1" t="s">
        <v>239</v>
      </c>
      <c r="G1" s="1" t="s">
        <v>283</v>
      </c>
      <c r="I1" s="188" t="s">
        <v>241</v>
      </c>
    </row>
    <row r="2" spans="1:9" x14ac:dyDescent="0.3">
      <c r="A2" s="21" t="s">
        <v>434</v>
      </c>
      <c r="B2" s="18" t="s">
        <v>435</v>
      </c>
      <c r="C2" s="23" t="s">
        <v>244</v>
      </c>
      <c r="D2" s="23" t="s">
        <v>248</v>
      </c>
      <c r="E2" s="5" t="s">
        <v>246</v>
      </c>
      <c r="F2" s="5">
        <v>1160907</v>
      </c>
      <c r="G2" s="68">
        <f>F2/$F$15</f>
        <v>26.343537260597259</v>
      </c>
      <c r="I2" s="122"/>
    </row>
    <row r="3" spans="1:9" x14ac:dyDescent="0.3">
      <c r="A3" s="21" t="s">
        <v>434</v>
      </c>
      <c r="B3" s="18" t="s">
        <v>436</v>
      </c>
      <c r="C3" s="23" t="s">
        <v>244</v>
      </c>
      <c r="D3" s="23" t="s">
        <v>248</v>
      </c>
      <c r="E3" s="5" t="s">
        <v>246</v>
      </c>
      <c r="F3" s="5">
        <v>503140</v>
      </c>
      <c r="G3" s="68">
        <f t="shared" ref="G3:G15" si="0">F3/$F$15</f>
        <v>11.417354996823091</v>
      </c>
      <c r="I3" s="122"/>
    </row>
    <row r="4" spans="1:9" x14ac:dyDescent="0.3">
      <c r="A4" s="21" t="s">
        <v>434</v>
      </c>
      <c r="B4" s="11" t="s">
        <v>437</v>
      </c>
      <c r="C4" s="3" t="s">
        <v>250</v>
      </c>
      <c r="D4" s="3" t="s">
        <v>251</v>
      </c>
      <c r="E4" s="5" t="s">
        <v>438</v>
      </c>
      <c r="F4" s="5">
        <v>80337</v>
      </c>
      <c r="G4" s="67">
        <f t="shared" si="0"/>
        <v>1.8230235091222655</v>
      </c>
      <c r="I4" s="122"/>
    </row>
    <row r="5" spans="1:9" x14ac:dyDescent="0.3">
      <c r="A5" s="21" t="s">
        <v>434</v>
      </c>
      <c r="B5" s="18" t="s">
        <v>439</v>
      </c>
      <c r="C5" s="3" t="s">
        <v>250</v>
      </c>
      <c r="D5" s="3" t="s">
        <v>251</v>
      </c>
      <c r="E5" s="5" t="s">
        <v>256</v>
      </c>
      <c r="F5" s="5">
        <v>61756</v>
      </c>
      <c r="G5" s="67">
        <f t="shared" si="0"/>
        <v>1.401379685939911</v>
      </c>
      <c r="I5" s="122"/>
    </row>
    <row r="6" spans="1:9" x14ac:dyDescent="0.3">
      <c r="A6" s="21" t="s">
        <v>434</v>
      </c>
      <c r="B6" s="18" t="s">
        <v>440</v>
      </c>
      <c r="C6" s="3" t="s">
        <v>250</v>
      </c>
      <c r="D6" s="3" t="s">
        <v>251</v>
      </c>
      <c r="E6" s="5" t="s">
        <v>256</v>
      </c>
      <c r="F6" s="5">
        <v>112</v>
      </c>
      <c r="G6" s="80">
        <f t="shared" si="0"/>
        <v>2.5415267314150857E-3</v>
      </c>
      <c r="I6" s="122"/>
    </row>
    <row r="7" spans="1:9" x14ac:dyDescent="0.3">
      <c r="A7" s="21" t="s">
        <v>434</v>
      </c>
      <c r="B7" s="18" t="s">
        <v>441</v>
      </c>
      <c r="C7" s="3" t="s">
        <v>250</v>
      </c>
      <c r="D7" s="3" t="s">
        <v>251</v>
      </c>
      <c r="E7" s="5" t="s">
        <v>256</v>
      </c>
      <c r="F7" s="5">
        <v>15983</v>
      </c>
      <c r="G7" s="84">
        <f t="shared" si="0"/>
        <v>0.36268947989470818</v>
      </c>
      <c r="I7" s="122"/>
    </row>
    <row r="8" spans="1:9" x14ac:dyDescent="0.3">
      <c r="A8" s="21" t="s">
        <v>434</v>
      </c>
      <c r="B8" s="18" t="s">
        <v>442</v>
      </c>
      <c r="C8" s="3" t="s">
        <v>250</v>
      </c>
      <c r="D8" s="3" t="s">
        <v>251</v>
      </c>
      <c r="E8" s="5" t="s">
        <v>256</v>
      </c>
      <c r="F8" s="5">
        <v>3039</v>
      </c>
      <c r="G8" s="84">
        <f t="shared" si="0"/>
        <v>6.8961604792593265E-2</v>
      </c>
      <c r="I8" s="122"/>
    </row>
    <row r="9" spans="1:9" s="26" customFormat="1" x14ac:dyDescent="0.3">
      <c r="A9" s="21" t="s">
        <v>434</v>
      </c>
      <c r="B9" s="18" t="s">
        <v>443</v>
      </c>
      <c r="C9" s="3" t="s">
        <v>250</v>
      </c>
      <c r="D9" s="23" t="s">
        <v>294</v>
      </c>
      <c r="E9" s="5" t="s">
        <v>256</v>
      </c>
      <c r="F9" s="5">
        <v>108</v>
      </c>
      <c r="G9" s="80">
        <f t="shared" si="0"/>
        <v>2.4507579195788328E-3</v>
      </c>
      <c r="I9" s="122"/>
    </row>
    <row r="10" spans="1:9" s="26" customFormat="1" x14ac:dyDescent="0.3">
      <c r="A10" s="21" t="s">
        <v>434</v>
      </c>
      <c r="B10" s="18" t="s">
        <v>444</v>
      </c>
      <c r="C10" s="3" t="s">
        <v>250</v>
      </c>
      <c r="D10" s="23" t="s">
        <v>294</v>
      </c>
      <c r="E10" s="5" t="s">
        <v>256</v>
      </c>
      <c r="F10" s="5">
        <v>601</v>
      </c>
      <c r="G10" s="80">
        <f t="shared" si="0"/>
        <v>1.3638013978397022E-2</v>
      </c>
      <c r="I10" s="122"/>
    </row>
    <row r="11" spans="1:9" s="26" customFormat="1" x14ac:dyDescent="0.3">
      <c r="A11" s="21" t="s">
        <v>445</v>
      </c>
      <c r="B11" s="4" t="s">
        <v>446</v>
      </c>
      <c r="C11" s="3" t="s">
        <v>250</v>
      </c>
      <c r="D11" s="23" t="s">
        <v>294</v>
      </c>
      <c r="E11" s="5" t="s">
        <v>447</v>
      </c>
      <c r="F11" s="5">
        <v>1985.19</v>
      </c>
      <c r="G11" s="84">
        <f t="shared" si="0"/>
        <v>4.5048334392302804E-2</v>
      </c>
      <c r="I11" s="122"/>
    </row>
    <row r="12" spans="1:9" s="26" customFormat="1" ht="24" customHeight="1" x14ac:dyDescent="0.3">
      <c r="A12" s="21" t="s">
        <v>445</v>
      </c>
      <c r="B12" s="11" t="s">
        <v>448</v>
      </c>
      <c r="C12" s="3" t="s">
        <v>250</v>
      </c>
      <c r="D12" s="23" t="s">
        <v>294</v>
      </c>
      <c r="E12" s="5" t="s">
        <v>447</v>
      </c>
      <c r="F12" s="12">
        <v>15392.48</v>
      </c>
      <c r="G12" s="123">
        <f t="shared" si="0"/>
        <v>0.34928928020332212</v>
      </c>
      <c r="I12" s="122"/>
    </row>
    <row r="13" spans="1:9" s="26" customFormat="1" x14ac:dyDescent="0.3">
      <c r="A13" s="21" t="s">
        <v>445</v>
      </c>
      <c r="B13" s="4" t="s">
        <v>449</v>
      </c>
      <c r="C13" s="3" t="s">
        <v>250</v>
      </c>
      <c r="D13" s="23" t="s">
        <v>294</v>
      </c>
      <c r="E13" s="5" t="s">
        <v>447</v>
      </c>
      <c r="F13" s="5">
        <v>558.80999999999995</v>
      </c>
      <c r="G13" s="80">
        <f t="shared" si="0"/>
        <v>1.2680629935554142E-2</v>
      </c>
      <c r="I13" s="122"/>
    </row>
    <row r="14" spans="1:9" x14ac:dyDescent="0.3">
      <c r="A14" s="21" t="s">
        <v>434</v>
      </c>
      <c r="B14" s="18" t="s">
        <v>450</v>
      </c>
      <c r="C14" s="23" t="s">
        <v>254</v>
      </c>
      <c r="D14" s="23" t="s">
        <v>259</v>
      </c>
      <c r="E14" s="5" t="s">
        <v>256</v>
      </c>
      <c r="F14" s="5">
        <v>105</v>
      </c>
      <c r="G14" s="80">
        <f t="shared" si="0"/>
        <v>2.382681310701643E-3</v>
      </c>
      <c r="I14" s="122"/>
    </row>
    <row r="15" spans="1:9" x14ac:dyDescent="0.3">
      <c r="A15" s="21" t="s">
        <v>434</v>
      </c>
      <c r="B15" s="21" t="s">
        <v>451</v>
      </c>
      <c r="C15" s="23" t="s">
        <v>254</v>
      </c>
      <c r="D15" s="23" t="s">
        <v>255</v>
      </c>
      <c r="E15" s="22" t="s">
        <v>256</v>
      </c>
      <c r="F15" s="22">
        <v>44068</v>
      </c>
      <c r="G15" s="12">
        <f t="shared" si="0"/>
        <v>1</v>
      </c>
      <c r="I15" s="122"/>
    </row>
  </sheetData>
  <dataValidations count="2">
    <dataValidation type="list" allowBlank="1" showInputMessage="1" showErrorMessage="1" sqref="D2:D15" xr:uid="{EDE05A70-34B7-4312-BC35-BE4A71999FEF}">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5" xr:uid="{C2D094CB-B44F-4B50-8820-9BC02F7B90B3}">
      <formula1>"Product flows (P),Input flows (I),Output flows (O)"</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2FED-997D-4BB5-83DE-64C195FAC95E}">
  <sheetPr>
    <tabColor rgb="FF92D050"/>
  </sheetPr>
  <dimension ref="A1:I16"/>
  <sheetViews>
    <sheetView workbookViewId="0"/>
  </sheetViews>
  <sheetFormatPr baseColWidth="10" defaultColWidth="8.88671875" defaultRowHeight="14.4" x14ac:dyDescent="0.3"/>
  <cols>
    <col min="1" max="1" width="51.88671875" style="20" customWidth="1"/>
    <col min="2" max="2" width="38.44140625" bestFit="1" customWidth="1"/>
    <col min="3" max="3" width="19.33203125" customWidth="1"/>
    <col min="4" max="4" width="31.88671875" bestFit="1" customWidth="1"/>
    <col min="5" max="5" width="12.109375" bestFit="1" customWidth="1"/>
    <col min="6" max="6" width="19.33203125" customWidth="1"/>
    <col min="7" max="7" width="20.109375" style="58" bestFit="1" customWidth="1"/>
    <col min="9" max="9" width="39.332031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x14ac:dyDescent="0.3">
      <c r="A2" s="21" t="s">
        <v>434</v>
      </c>
      <c r="B2" s="18" t="s">
        <v>435</v>
      </c>
      <c r="C2" s="23" t="s">
        <v>244</v>
      </c>
      <c r="D2" s="23" t="s">
        <v>248</v>
      </c>
      <c r="E2" s="19" t="s">
        <v>246</v>
      </c>
      <c r="F2" s="19">
        <v>7184943</v>
      </c>
      <c r="G2" s="125">
        <f>F2/$F$13</f>
        <v>23.788602569917856</v>
      </c>
      <c r="I2" s="122"/>
    </row>
    <row r="3" spans="1:9" x14ac:dyDescent="0.3">
      <c r="A3" s="21" t="s">
        <v>434</v>
      </c>
      <c r="B3" s="18" t="s">
        <v>452</v>
      </c>
      <c r="C3" s="23" t="s">
        <v>244</v>
      </c>
      <c r="D3" s="23" t="s">
        <v>248</v>
      </c>
      <c r="E3" s="19" t="s">
        <v>246</v>
      </c>
      <c r="F3" s="19">
        <v>4719188</v>
      </c>
      <c r="G3" s="125">
        <f t="shared" ref="G3:G16" si="0">F3/$F$13</f>
        <v>15.624742991659852</v>
      </c>
      <c r="I3" s="122"/>
    </row>
    <row r="4" spans="1:9" x14ac:dyDescent="0.3">
      <c r="A4" s="21" t="s">
        <v>434</v>
      </c>
      <c r="B4" s="18" t="s">
        <v>453</v>
      </c>
      <c r="C4" s="3" t="s">
        <v>250</v>
      </c>
      <c r="D4" s="3" t="s">
        <v>251</v>
      </c>
      <c r="E4" s="19" t="s">
        <v>438</v>
      </c>
      <c r="F4" s="19">
        <v>477686</v>
      </c>
      <c r="G4" s="125">
        <f t="shared" si="0"/>
        <v>1.5815689014114351</v>
      </c>
      <c r="I4" s="122"/>
    </row>
    <row r="5" spans="1:9" x14ac:dyDescent="0.3">
      <c r="A5" s="21" t="s">
        <v>434</v>
      </c>
      <c r="B5" s="18" t="s">
        <v>439</v>
      </c>
      <c r="C5" s="3" t="s">
        <v>250</v>
      </c>
      <c r="D5" s="3" t="s">
        <v>251</v>
      </c>
      <c r="E5" s="19" t="s">
        <v>256</v>
      </c>
      <c r="F5" s="19">
        <v>17804</v>
      </c>
      <c r="G5" s="127">
        <f t="shared" si="0"/>
        <v>5.8947201133650956E-2</v>
      </c>
      <c r="I5" s="122"/>
    </row>
    <row r="6" spans="1:9" x14ac:dyDescent="0.3">
      <c r="A6" s="21" t="s">
        <v>434</v>
      </c>
      <c r="B6" s="18" t="s">
        <v>440</v>
      </c>
      <c r="C6" s="3" t="s">
        <v>250</v>
      </c>
      <c r="D6" s="3" t="s">
        <v>251</v>
      </c>
      <c r="E6" s="19" t="s">
        <v>256</v>
      </c>
      <c r="F6" s="19">
        <v>22</v>
      </c>
      <c r="G6" s="128">
        <f t="shared" si="0"/>
        <v>7.2839722811745731E-5</v>
      </c>
      <c r="I6" s="122"/>
    </row>
    <row r="7" spans="1:9" x14ac:dyDescent="0.3">
      <c r="A7" s="21" t="s">
        <v>434</v>
      </c>
      <c r="B7" s="18" t="s">
        <v>441</v>
      </c>
      <c r="C7" s="3" t="s">
        <v>250</v>
      </c>
      <c r="D7" s="3" t="s">
        <v>251</v>
      </c>
      <c r="E7" s="19" t="s">
        <v>256</v>
      </c>
      <c r="F7" s="19">
        <v>2932</v>
      </c>
      <c r="G7" s="127">
        <f t="shared" si="0"/>
        <v>9.7075485129108404E-3</v>
      </c>
      <c r="I7" s="122"/>
    </row>
    <row r="8" spans="1:9" s="26" customFormat="1" x14ac:dyDescent="0.3">
      <c r="A8" s="21" t="s">
        <v>434</v>
      </c>
      <c r="B8" s="18" t="s">
        <v>442</v>
      </c>
      <c r="C8" s="3" t="s">
        <v>250</v>
      </c>
      <c r="D8" s="23" t="s">
        <v>294</v>
      </c>
      <c r="E8" s="19" t="s">
        <v>256</v>
      </c>
      <c r="F8" s="19">
        <v>864</v>
      </c>
      <c r="G8" s="126">
        <f t="shared" si="0"/>
        <v>2.8606145686067416E-3</v>
      </c>
      <c r="I8" s="122"/>
    </row>
    <row r="9" spans="1:9" s="26" customFormat="1" x14ac:dyDescent="0.3">
      <c r="A9" s="21" t="s">
        <v>434</v>
      </c>
      <c r="B9" s="18" t="s">
        <v>443</v>
      </c>
      <c r="C9" s="3" t="s">
        <v>250</v>
      </c>
      <c r="D9" s="23" t="s">
        <v>294</v>
      </c>
      <c r="E9" s="19" t="s">
        <v>256</v>
      </c>
      <c r="F9" s="19">
        <v>2590</v>
      </c>
      <c r="G9" s="126">
        <f t="shared" si="0"/>
        <v>8.5752219128373396E-3</v>
      </c>
      <c r="I9" s="122"/>
    </row>
    <row r="10" spans="1:9" s="26" customFormat="1" ht="24" customHeight="1" x14ac:dyDescent="0.3">
      <c r="A10" s="21" t="s">
        <v>434</v>
      </c>
      <c r="B10" s="21" t="s">
        <v>444</v>
      </c>
      <c r="C10" s="3" t="s">
        <v>250</v>
      </c>
      <c r="D10" s="23" t="s">
        <v>294</v>
      </c>
      <c r="E10" s="22" t="s">
        <v>256</v>
      </c>
      <c r="F10" s="22">
        <v>14032</v>
      </c>
      <c r="G10" s="126">
        <f t="shared" si="0"/>
        <v>4.645849956792801E-2</v>
      </c>
      <c r="I10" s="122"/>
    </row>
    <row r="11" spans="1:9" s="26" customFormat="1" x14ac:dyDescent="0.3">
      <c r="A11" s="21" t="s">
        <v>445</v>
      </c>
      <c r="B11" s="4" t="s">
        <v>446</v>
      </c>
      <c r="C11" s="3" t="s">
        <v>250</v>
      </c>
      <c r="D11" s="23" t="s">
        <v>294</v>
      </c>
      <c r="E11" s="19" t="s">
        <v>447</v>
      </c>
      <c r="F11" s="19">
        <v>52139.77</v>
      </c>
      <c r="G11" s="127">
        <f t="shared" si="0"/>
        <v>0.17262938155764435</v>
      </c>
      <c r="I11" s="122"/>
    </row>
    <row r="12" spans="1:9" x14ac:dyDescent="0.3">
      <c r="A12" s="21" t="s">
        <v>445</v>
      </c>
      <c r="B12" s="4" t="s">
        <v>448</v>
      </c>
      <c r="C12" s="3" t="s">
        <v>250</v>
      </c>
      <c r="D12" s="23" t="s">
        <v>294</v>
      </c>
      <c r="E12" s="19" t="s">
        <v>447</v>
      </c>
      <c r="F12" s="19">
        <v>122908.81</v>
      </c>
      <c r="G12" s="127">
        <f t="shared" si="0"/>
        <v>0.40693834779643284</v>
      </c>
      <c r="I12" s="122"/>
    </row>
    <row r="13" spans="1:9" s="53" customFormat="1" x14ac:dyDescent="0.3">
      <c r="A13" s="21" t="s">
        <v>434</v>
      </c>
      <c r="B13" s="124" t="s">
        <v>454</v>
      </c>
      <c r="C13" s="23" t="s">
        <v>254</v>
      </c>
      <c r="D13" s="23" t="s">
        <v>255</v>
      </c>
      <c r="E13" s="19" t="s">
        <v>256</v>
      </c>
      <c r="F13" s="19">
        <v>302033</v>
      </c>
      <c r="G13" s="6">
        <f t="shared" si="0"/>
        <v>1</v>
      </c>
      <c r="I13" s="122"/>
    </row>
    <row r="14" spans="1:9" x14ac:dyDescent="0.3">
      <c r="A14" s="21" t="s">
        <v>434</v>
      </c>
      <c r="B14" s="18" t="s">
        <v>455</v>
      </c>
      <c r="C14" s="23" t="s">
        <v>254</v>
      </c>
      <c r="D14" s="23" t="s">
        <v>259</v>
      </c>
      <c r="E14" s="19" t="s">
        <v>456</v>
      </c>
      <c r="F14" s="19">
        <v>94925</v>
      </c>
      <c r="G14" s="127">
        <f t="shared" si="0"/>
        <v>0.31428684945022561</v>
      </c>
      <c r="I14" s="122"/>
    </row>
    <row r="15" spans="1:9" x14ac:dyDescent="0.3">
      <c r="A15" s="21" t="s">
        <v>434</v>
      </c>
      <c r="B15" s="18" t="s">
        <v>457</v>
      </c>
      <c r="C15" s="23" t="s">
        <v>254</v>
      </c>
      <c r="D15" s="23" t="s">
        <v>259</v>
      </c>
      <c r="E15" s="19" t="s">
        <v>456</v>
      </c>
      <c r="F15" s="19">
        <v>5361326</v>
      </c>
      <c r="G15" s="125">
        <f t="shared" si="0"/>
        <v>17.750795442882069</v>
      </c>
      <c r="I15" s="122"/>
    </row>
    <row r="16" spans="1:9" x14ac:dyDescent="0.3">
      <c r="A16" s="21" t="s">
        <v>434</v>
      </c>
      <c r="B16" s="18" t="s">
        <v>458</v>
      </c>
      <c r="C16" s="23" t="s">
        <v>254</v>
      </c>
      <c r="D16" s="23" t="s">
        <v>259</v>
      </c>
      <c r="E16" s="19" t="s">
        <v>256</v>
      </c>
      <c r="F16" s="19">
        <v>4037</v>
      </c>
      <c r="G16" s="127">
        <f t="shared" si="0"/>
        <v>1.3366089135955342E-2</v>
      </c>
      <c r="I16" s="122"/>
    </row>
  </sheetData>
  <dataValidations count="2">
    <dataValidation type="list" allowBlank="1" showInputMessage="1" showErrorMessage="1" sqref="C2:C16" xr:uid="{A4BAAD71-C8E1-4689-9921-2695B014D6BE}">
      <formula1>"Product flows (P),Input flows (I),Output flows (O)"</formula1>
    </dataValidation>
    <dataValidation type="list" allowBlank="1" showInputMessage="1" showErrorMessage="1" sqref="D2:D16" xr:uid="{EBB0DEFC-9AD8-42DA-BCF6-4C3DF17519FC}">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A5B3-A0E9-42AF-9F31-A0A3E646F55F}">
  <sheetPr>
    <tabColor rgb="FF92D050"/>
  </sheetPr>
  <dimension ref="A1:U16"/>
  <sheetViews>
    <sheetView zoomScale="90" zoomScaleNormal="90" workbookViewId="0"/>
  </sheetViews>
  <sheetFormatPr baseColWidth="10" defaultColWidth="8.88671875" defaultRowHeight="14.4" x14ac:dyDescent="0.3"/>
  <cols>
    <col min="1" max="1" width="46.33203125" style="20" customWidth="1"/>
    <col min="2" max="2" width="34.5546875" style="20" bestFit="1" customWidth="1"/>
    <col min="3" max="3" width="19.33203125" style="20" customWidth="1"/>
    <col min="4" max="4" width="32.5546875" style="20" customWidth="1"/>
    <col min="5" max="5" width="16.44140625" style="20" customWidth="1"/>
    <col min="6" max="6" width="19.109375" style="20" bestFit="1" customWidth="1"/>
    <col min="7" max="7" width="20.109375" style="20" bestFit="1" customWidth="1"/>
    <col min="8" max="8" width="11.6640625" customWidth="1"/>
    <col min="9" max="9" width="34.109375" customWidth="1"/>
  </cols>
  <sheetData>
    <row r="1" spans="1:21" s="2" customFormat="1" ht="49.2" customHeight="1" x14ac:dyDescent="0.3">
      <c r="A1" s="1" t="s">
        <v>227</v>
      </c>
      <c r="B1" s="1" t="s">
        <v>235</v>
      </c>
      <c r="C1" s="1" t="s">
        <v>236</v>
      </c>
      <c r="D1" s="1" t="s">
        <v>237</v>
      </c>
      <c r="E1" s="1" t="s">
        <v>238</v>
      </c>
      <c r="F1" s="1" t="s">
        <v>239</v>
      </c>
      <c r="G1" s="1" t="s">
        <v>240</v>
      </c>
      <c r="I1" s="188" t="s">
        <v>241</v>
      </c>
    </row>
    <row r="2" spans="1:21" s="2" customFormat="1" x14ac:dyDescent="0.3">
      <c r="A2" s="21" t="s">
        <v>434</v>
      </c>
      <c r="B2" s="124" t="s">
        <v>435</v>
      </c>
      <c r="C2" s="129" t="s">
        <v>244</v>
      </c>
      <c r="D2" s="129" t="s">
        <v>248</v>
      </c>
      <c r="E2" s="19" t="s">
        <v>246</v>
      </c>
      <c r="F2" s="22">
        <v>234996</v>
      </c>
      <c r="G2" s="104">
        <f>F2/F$14</f>
        <v>202.06018916595013</v>
      </c>
      <c r="H2" s="135"/>
    </row>
    <row r="3" spans="1:21" s="2" customFormat="1" x14ac:dyDescent="0.3">
      <c r="A3" s="21" t="s">
        <v>434</v>
      </c>
      <c r="B3" s="124" t="s">
        <v>436</v>
      </c>
      <c r="C3" s="129" t="s">
        <v>244</v>
      </c>
      <c r="D3" s="129" t="s">
        <v>248</v>
      </c>
      <c r="E3" s="19" t="s">
        <v>246</v>
      </c>
      <c r="F3" s="22">
        <v>543921</v>
      </c>
      <c r="G3" s="104">
        <f t="shared" ref="G3:G5" si="0">F3/F$14</f>
        <v>467.6878761822872</v>
      </c>
      <c r="H3" s="135"/>
    </row>
    <row r="4" spans="1:21" s="2" customFormat="1" x14ac:dyDescent="0.3">
      <c r="A4" s="21" t="s">
        <v>434</v>
      </c>
      <c r="B4" s="91" t="s">
        <v>437</v>
      </c>
      <c r="C4" s="130" t="s">
        <v>250</v>
      </c>
      <c r="D4" s="130" t="s">
        <v>251</v>
      </c>
      <c r="E4" s="34" t="s">
        <v>438</v>
      </c>
      <c r="F4" s="96">
        <v>15741</v>
      </c>
      <c r="G4" s="131">
        <f t="shared" si="0"/>
        <v>13.53482373172829</v>
      </c>
      <c r="H4" s="135"/>
    </row>
    <row r="5" spans="1:21" s="2" customFormat="1" x14ac:dyDescent="0.3">
      <c r="A5" s="21" t="s">
        <v>434</v>
      </c>
      <c r="B5" s="124" t="s">
        <v>439</v>
      </c>
      <c r="C5" s="130" t="s">
        <v>250</v>
      </c>
      <c r="D5" s="130" t="s">
        <v>251</v>
      </c>
      <c r="E5" s="19" t="s">
        <v>256</v>
      </c>
      <c r="F5" s="19">
        <v>99</v>
      </c>
      <c r="G5" s="128">
        <f t="shared" si="0"/>
        <v>8.5124677558039555E-2</v>
      </c>
      <c r="H5" s="135"/>
    </row>
    <row r="6" spans="1:21" x14ac:dyDescent="0.3">
      <c r="A6" s="21" t="s">
        <v>434</v>
      </c>
      <c r="B6" s="18" t="s">
        <v>441</v>
      </c>
      <c r="C6" s="3" t="s">
        <v>250</v>
      </c>
      <c r="D6" s="3" t="s">
        <v>251</v>
      </c>
      <c r="E6" s="5" t="s">
        <v>256</v>
      </c>
      <c r="F6" s="22">
        <v>360</v>
      </c>
      <c r="G6" s="116">
        <f>F6/$F$14</f>
        <v>0.30954428202923473</v>
      </c>
      <c r="H6" s="135"/>
    </row>
    <row r="7" spans="1:21" x14ac:dyDescent="0.3">
      <c r="A7" s="21" t="s">
        <v>434</v>
      </c>
      <c r="B7" s="18" t="s">
        <v>442</v>
      </c>
      <c r="C7" s="3" t="s">
        <v>250</v>
      </c>
      <c r="D7" s="3" t="s">
        <v>251</v>
      </c>
      <c r="E7" s="5" t="s">
        <v>256</v>
      </c>
      <c r="F7" s="22">
        <v>7</v>
      </c>
      <c r="G7" s="74">
        <f t="shared" ref="G7:G16" si="1">F7/$F$14</f>
        <v>6.0189165950128975E-3</v>
      </c>
      <c r="H7" s="135"/>
    </row>
    <row r="8" spans="1:21" s="59" customFormat="1" x14ac:dyDescent="0.3">
      <c r="A8" s="21" t="s">
        <v>445</v>
      </c>
      <c r="B8" s="4" t="s">
        <v>449</v>
      </c>
      <c r="C8" s="3" t="s">
        <v>250</v>
      </c>
      <c r="D8" s="23" t="s">
        <v>294</v>
      </c>
      <c r="E8" s="5" t="s">
        <v>447</v>
      </c>
      <c r="F8" s="12">
        <v>356.89</v>
      </c>
      <c r="G8" s="133">
        <f t="shared" si="1"/>
        <v>0.30687016337059331</v>
      </c>
      <c r="H8" s="135"/>
      <c r="I8"/>
      <c r="J8"/>
      <c r="K8"/>
      <c r="L8"/>
      <c r="M8"/>
      <c r="N8"/>
      <c r="O8"/>
      <c r="P8"/>
      <c r="Q8"/>
      <c r="R8"/>
      <c r="S8"/>
      <c r="T8"/>
      <c r="U8"/>
    </row>
    <row r="9" spans="1:21" x14ac:dyDescent="0.3">
      <c r="A9" s="21" t="s">
        <v>434</v>
      </c>
      <c r="B9" s="18" t="s">
        <v>443</v>
      </c>
      <c r="C9" s="3" t="s">
        <v>250</v>
      </c>
      <c r="D9" s="23" t="s">
        <v>294</v>
      </c>
      <c r="E9" s="5" t="s">
        <v>256</v>
      </c>
      <c r="F9" s="22">
        <v>399</v>
      </c>
      <c r="G9" s="116">
        <f t="shared" si="1"/>
        <v>0.34307824591573516</v>
      </c>
      <c r="H9" s="135"/>
    </row>
    <row r="10" spans="1:21" x14ac:dyDescent="0.3">
      <c r="A10" s="21" t="s">
        <v>434</v>
      </c>
      <c r="B10" s="18" t="s">
        <v>444</v>
      </c>
      <c r="C10" s="3" t="s">
        <v>250</v>
      </c>
      <c r="D10" s="23" t="s">
        <v>294</v>
      </c>
      <c r="E10" s="5" t="s">
        <v>256</v>
      </c>
      <c r="F10" s="22">
        <v>1756</v>
      </c>
      <c r="G10" s="132">
        <f t="shared" si="1"/>
        <v>1.5098882201203783</v>
      </c>
      <c r="H10" s="135"/>
    </row>
    <row r="11" spans="1:21" x14ac:dyDescent="0.3">
      <c r="A11" s="21" t="s">
        <v>445</v>
      </c>
      <c r="B11" s="4" t="s">
        <v>446</v>
      </c>
      <c r="C11" s="3" t="s">
        <v>250</v>
      </c>
      <c r="D11" s="23" t="s">
        <v>294</v>
      </c>
      <c r="E11" s="5" t="s">
        <v>447</v>
      </c>
      <c r="F11" s="12">
        <v>785.56</v>
      </c>
      <c r="G11" s="133">
        <f t="shared" si="1"/>
        <v>0.67546001719690452</v>
      </c>
      <c r="H11" s="135"/>
    </row>
    <row r="12" spans="1:21" s="26" customFormat="1" ht="24" customHeight="1" x14ac:dyDescent="0.3">
      <c r="A12" s="21" t="s">
        <v>434</v>
      </c>
      <c r="B12" s="21" t="s">
        <v>459</v>
      </c>
      <c r="C12" s="23" t="s">
        <v>254</v>
      </c>
      <c r="D12" s="23" t="s">
        <v>259</v>
      </c>
      <c r="E12" s="12" t="s">
        <v>256</v>
      </c>
      <c r="F12" s="22">
        <v>51626</v>
      </c>
      <c r="G12" s="71">
        <f t="shared" si="1"/>
        <v>44.390369733447976</v>
      </c>
      <c r="H12" s="135"/>
    </row>
    <row r="13" spans="1:21" s="26" customFormat="1" x14ac:dyDescent="0.3">
      <c r="A13" s="21" t="s">
        <v>434</v>
      </c>
      <c r="B13" s="18" t="s">
        <v>460</v>
      </c>
      <c r="C13" s="23" t="s">
        <v>254</v>
      </c>
      <c r="D13" s="23" t="s">
        <v>259</v>
      </c>
      <c r="E13" s="5" t="s">
        <v>256</v>
      </c>
      <c r="F13" s="22">
        <v>19147</v>
      </c>
      <c r="G13" s="71">
        <f t="shared" si="1"/>
        <v>16.463456577815993</v>
      </c>
      <c r="H13" s="135"/>
    </row>
    <row r="14" spans="1:21" s="53" customFormat="1" x14ac:dyDescent="0.3">
      <c r="A14" s="21" t="s">
        <v>434</v>
      </c>
      <c r="B14" s="18" t="s">
        <v>461</v>
      </c>
      <c r="C14" s="23" t="s">
        <v>254</v>
      </c>
      <c r="D14" s="23" t="s">
        <v>255</v>
      </c>
      <c r="E14" s="5" t="s">
        <v>256</v>
      </c>
      <c r="F14" s="22">
        <v>1163</v>
      </c>
      <c r="G14" s="22">
        <f t="shared" si="1"/>
        <v>1</v>
      </c>
      <c r="H14" s="135"/>
    </row>
    <row r="15" spans="1:21" x14ac:dyDescent="0.3">
      <c r="A15" s="21" t="s">
        <v>434</v>
      </c>
      <c r="B15" s="18" t="s">
        <v>270</v>
      </c>
      <c r="C15" s="23" t="s">
        <v>254</v>
      </c>
      <c r="D15" s="23" t="s">
        <v>259</v>
      </c>
      <c r="E15" s="5" t="s">
        <v>456</v>
      </c>
      <c r="F15" s="22">
        <v>30096</v>
      </c>
      <c r="G15" s="71">
        <f t="shared" si="1"/>
        <v>25.877901977644026</v>
      </c>
      <c r="H15" s="135"/>
    </row>
    <row r="16" spans="1:21" x14ac:dyDescent="0.3">
      <c r="A16" s="21" t="s">
        <v>434</v>
      </c>
      <c r="B16" s="18" t="s">
        <v>328</v>
      </c>
      <c r="C16" s="23" t="s">
        <v>254</v>
      </c>
      <c r="D16" s="23" t="s">
        <v>259</v>
      </c>
      <c r="E16" s="5" t="s">
        <v>456</v>
      </c>
      <c r="F16" s="22">
        <v>2583418</v>
      </c>
      <c r="G16" s="73">
        <f t="shared" si="1"/>
        <v>2221.3396388650044</v>
      </c>
      <c r="H16" s="135"/>
    </row>
  </sheetData>
  <dataValidations count="2">
    <dataValidation type="list" allowBlank="1" showInputMessage="1" showErrorMessage="1" sqref="D6:D16" xr:uid="{301E1CFA-3A51-4A53-87F2-0CA6585C54EF}">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6:C16" xr:uid="{2686F278-5A16-4D5D-BE9F-E6EE86753B38}">
      <formula1>"Product flows (P),Input flows (I),Output flows (O)"</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D7F9-9C20-4953-B428-E99A82911234}">
  <sheetPr>
    <tabColor theme="4"/>
  </sheetPr>
  <dimension ref="A1:I14"/>
  <sheetViews>
    <sheetView zoomScale="90" zoomScaleNormal="90" workbookViewId="0"/>
  </sheetViews>
  <sheetFormatPr baseColWidth="10" defaultColWidth="8.88671875" defaultRowHeight="14.4" x14ac:dyDescent="0.3"/>
  <cols>
    <col min="1" max="1" width="38.33203125" style="20" customWidth="1"/>
    <col min="2" max="2" width="34.33203125" bestFit="1" customWidth="1"/>
    <col min="3" max="3" width="19.33203125" customWidth="1"/>
    <col min="4" max="4" width="39.6640625" customWidth="1"/>
    <col min="5" max="5" width="12.6640625" bestFit="1" customWidth="1"/>
    <col min="6" max="6" width="19.33203125" customWidth="1"/>
    <col min="7" max="7" width="20.109375" bestFit="1" customWidth="1"/>
    <col min="9" max="9" width="39.6640625" customWidth="1"/>
  </cols>
  <sheetData>
    <row r="1" spans="1:9" s="2" customFormat="1" ht="49.2" customHeight="1" x14ac:dyDescent="0.3">
      <c r="A1" s="1" t="s">
        <v>227</v>
      </c>
      <c r="B1" s="1" t="s">
        <v>235</v>
      </c>
      <c r="C1" s="1" t="s">
        <v>236</v>
      </c>
      <c r="D1" s="1" t="s">
        <v>237</v>
      </c>
      <c r="E1" s="1" t="s">
        <v>238</v>
      </c>
      <c r="F1" s="1" t="s">
        <v>239</v>
      </c>
      <c r="G1" s="1" t="s">
        <v>341</v>
      </c>
      <c r="I1" s="188" t="s">
        <v>241</v>
      </c>
    </row>
    <row r="2" spans="1:9" s="2" customFormat="1" x14ac:dyDescent="0.3">
      <c r="A2" s="21" t="s">
        <v>434</v>
      </c>
      <c r="B2" s="18" t="s">
        <v>435</v>
      </c>
      <c r="C2" s="23" t="s">
        <v>244</v>
      </c>
      <c r="D2" s="23" t="s">
        <v>248</v>
      </c>
      <c r="E2" s="19" t="s">
        <v>246</v>
      </c>
      <c r="F2" s="19">
        <v>271208</v>
      </c>
      <c r="G2" s="136">
        <f>F2/$F$12</f>
        <v>1.786096256684492</v>
      </c>
      <c r="I2" s="134"/>
    </row>
    <row r="3" spans="1:9" s="2" customFormat="1" x14ac:dyDescent="0.3">
      <c r="A3" s="21" t="s">
        <v>434</v>
      </c>
      <c r="B3" s="18" t="s">
        <v>436</v>
      </c>
      <c r="C3" s="23" t="s">
        <v>244</v>
      </c>
      <c r="D3" s="23" t="s">
        <v>248</v>
      </c>
      <c r="E3" s="19" t="s">
        <v>246</v>
      </c>
      <c r="F3" s="19">
        <v>706531</v>
      </c>
      <c r="G3" s="136">
        <f t="shared" ref="G3:G13" si="0">F3/$F$12</f>
        <v>4.6530057163931406</v>
      </c>
      <c r="I3" s="134"/>
    </row>
    <row r="4" spans="1:9" s="2" customFormat="1" x14ac:dyDescent="0.3">
      <c r="A4" s="21" t="s">
        <v>434</v>
      </c>
      <c r="B4" s="4" t="s">
        <v>437</v>
      </c>
      <c r="C4" s="3" t="s">
        <v>250</v>
      </c>
      <c r="D4" s="3" t="s">
        <v>251</v>
      </c>
      <c r="E4" s="5" t="s">
        <v>438</v>
      </c>
      <c r="F4" s="5">
        <v>18542</v>
      </c>
      <c r="G4" s="137">
        <f t="shared" si="0"/>
        <v>0.12211216775111298</v>
      </c>
      <c r="I4" s="134"/>
    </row>
    <row r="5" spans="1:9" s="2" customFormat="1" x14ac:dyDescent="0.3">
      <c r="A5" s="21" t="s">
        <v>434</v>
      </c>
      <c r="B5" s="18" t="s">
        <v>441</v>
      </c>
      <c r="C5" s="3" t="s">
        <v>250</v>
      </c>
      <c r="D5" s="3" t="s">
        <v>251</v>
      </c>
      <c r="E5" s="19" t="s">
        <v>256</v>
      </c>
      <c r="F5" s="19">
        <v>390</v>
      </c>
      <c r="G5" s="115">
        <f t="shared" si="0"/>
        <v>2.5684254893179842E-3</v>
      </c>
      <c r="I5" s="134"/>
    </row>
    <row r="6" spans="1:9" s="2" customFormat="1" x14ac:dyDescent="0.3">
      <c r="A6" s="21" t="s">
        <v>434</v>
      </c>
      <c r="B6" s="18" t="s">
        <v>442</v>
      </c>
      <c r="C6" s="3" t="s">
        <v>250</v>
      </c>
      <c r="D6" s="3" t="s">
        <v>251</v>
      </c>
      <c r="E6" s="19" t="s">
        <v>256</v>
      </c>
      <c r="F6" s="19">
        <v>16</v>
      </c>
      <c r="G6" s="120">
        <f t="shared" si="0"/>
        <v>1.0537130212586602E-4</v>
      </c>
      <c r="I6" s="134"/>
    </row>
    <row r="7" spans="1:9" s="2" customFormat="1" x14ac:dyDescent="0.3">
      <c r="A7" s="21" t="s">
        <v>434</v>
      </c>
      <c r="B7" s="18" t="s">
        <v>443</v>
      </c>
      <c r="C7" s="3" t="s">
        <v>250</v>
      </c>
      <c r="D7" s="23" t="s">
        <v>294</v>
      </c>
      <c r="E7" s="19" t="s">
        <v>256</v>
      </c>
      <c r="F7" s="19">
        <v>295</v>
      </c>
      <c r="G7" s="115">
        <f t="shared" si="0"/>
        <v>1.9427833829456548E-3</v>
      </c>
      <c r="I7" s="134"/>
    </row>
    <row r="8" spans="1:9" s="2" customFormat="1" x14ac:dyDescent="0.3">
      <c r="A8" s="21" t="s">
        <v>434</v>
      </c>
      <c r="B8" s="18" t="s">
        <v>444</v>
      </c>
      <c r="C8" s="3" t="s">
        <v>250</v>
      </c>
      <c r="D8" s="23" t="s">
        <v>294</v>
      </c>
      <c r="E8" s="19" t="s">
        <v>256</v>
      </c>
      <c r="F8" s="19">
        <v>1699</v>
      </c>
      <c r="G8" s="137">
        <f t="shared" si="0"/>
        <v>1.1189115144490398E-2</v>
      </c>
      <c r="I8" s="134"/>
    </row>
    <row r="9" spans="1:9" s="2" customFormat="1" x14ac:dyDescent="0.3">
      <c r="A9" s="21" t="s">
        <v>445</v>
      </c>
      <c r="B9" s="4" t="s">
        <v>446</v>
      </c>
      <c r="C9" s="3" t="s">
        <v>250</v>
      </c>
      <c r="D9" s="23" t="s">
        <v>294</v>
      </c>
      <c r="E9" s="19" t="s">
        <v>447</v>
      </c>
      <c r="F9" s="5">
        <v>917.53</v>
      </c>
      <c r="G9" s="137">
        <f t="shared" si="0"/>
        <v>6.0425831774716153E-3</v>
      </c>
      <c r="I9" s="134"/>
    </row>
    <row r="10" spans="1:9" s="2" customFormat="1" x14ac:dyDescent="0.3">
      <c r="A10" s="21" t="s">
        <v>445</v>
      </c>
      <c r="B10" s="4" t="s">
        <v>448</v>
      </c>
      <c r="C10" s="3" t="s">
        <v>250</v>
      </c>
      <c r="D10" s="23" t="s">
        <v>294</v>
      </c>
      <c r="E10" s="19" t="s">
        <v>447</v>
      </c>
      <c r="F10" s="5">
        <v>319.8</v>
      </c>
      <c r="G10" s="137">
        <f t="shared" si="0"/>
        <v>2.1061089012407472E-3</v>
      </c>
      <c r="I10" s="134"/>
    </row>
    <row r="11" spans="1:9" s="2" customFormat="1" x14ac:dyDescent="0.3">
      <c r="A11" s="21" t="s">
        <v>445</v>
      </c>
      <c r="B11" s="4" t="s">
        <v>449</v>
      </c>
      <c r="C11" s="3" t="s">
        <v>250</v>
      </c>
      <c r="D11" s="23" t="s">
        <v>294</v>
      </c>
      <c r="E11" s="19" t="s">
        <v>447</v>
      </c>
      <c r="F11" s="5">
        <v>381.31</v>
      </c>
      <c r="G11" s="137">
        <f t="shared" si="0"/>
        <v>2.5111957008508734E-3</v>
      </c>
      <c r="I11" s="134"/>
    </row>
    <row r="12" spans="1:9" s="39" customFormat="1" x14ac:dyDescent="0.3">
      <c r="A12" s="21" t="s">
        <v>434</v>
      </c>
      <c r="B12" s="124" t="s">
        <v>462</v>
      </c>
      <c r="C12" s="23" t="s">
        <v>254</v>
      </c>
      <c r="D12" s="23" t="s">
        <v>255</v>
      </c>
      <c r="E12" s="19" t="s">
        <v>256</v>
      </c>
      <c r="F12" s="19">
        <v>151844</v>
      </c>
      <c r="G12" s="19">
        <f t="shared" si="0"/>
        <v>1</v>
      </c>
      <c r="I12" s="134"/>
    </row>
    <row r="13" spans="1:9" s="28" customFormat="1" x14ac:dyDescent="0.3">
      <c r="A13" s="21" t="s">
        <v>434</v>
      </c>
      <c r="B13" s="124" t="s">
        <v>463</v>
      </c>
      <c r="C13" s="23" t="s">
        <v>254</v>
      </c>
      <c r="D13" s="23" t="s">
        <v>259</v>
      </c>
      <c r="E13" s="19" t="s">
        <v>256</v>
      </c>
      <c r="F13" s="19">
        <v>19907</v>
      </c>
      <c r="G13" s="137">
        <f t="shared" si="0"/>
        <v>0.13110165696372592</v>
      </c>
      <c r="I13" s="134"/>
    </row>
    <row r="14" spans="1:9" s="28" customFormat="1" x14ac:dyDescent="0.3">
      <c r="A14" s="21" t="s">
        <v>434</v>
      </c>
      <c r="B14" s="18" t="s">
        <v>457</v>
      </c>
      <c r="C14" s="23" t="s">
        <v>254</v>
      </c>
      <c r="D14" s="23" t="s">
        <v>259</v>
      </c>
      <c r="E14" s="19" t="s">
        <v>456</v>
      </c>
      <c r="F14" s="19">
        <v>1358919</v>
      </c>
      <c r="G14" s="138">
        <f>F14/$F$12</f>
        <v>8.9494415320987333</v>
      </c>
      <c r="I14" s="134"/>
    </row>
  </sheetData>
  <dataValidations count="2">
    <dataValidation type="list" allowBlank="1" showInputMessage="1" showErrorMessage="1" sqref="C2:C14" xr:uid="{44FDB5BD-45C6-4C79-8BC8-09188E88DF5B}">
      <formula1>"Product flows (P),Input flows (I),Output flows (O)"</formula1>
    </dataValidation>
    <dataValidation type="list" allowBlank="1" showInputMessage="1" showErrorMessage="1" sqref="D2:D14" xr:uid="{8F88CDED-4A99-4025-8015-99CBEAFAC387}">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D930-DF2F-4F44-9297-57C2A2097BAA}">
  <sheetPr>
    <tabColor rgb="FF92D050"/>
  </sheetPr>
  <dimension ref="A1:I17"/>
  <sheetViews>
    <sheetView zoomScale="90" zoomScaleNormal="90" workbookViewId="0"/>
  </sheetViews>
  <sheetFormatPr baseColWidth="10" defaultColWidth="8.88671875" defaultRowHeight="14.4" x14ac:dyDescent="0.3"/>
  <cols>
    <col min="1" max="1" width="57.33203125" style="20" customWidth="1"/>
    <col min="2" max="2" width="44.109375" bestFit="1" customWidth="1"/>
    <col min="3" max="3" width="19.33203125" customWidth="1"/>
    <col min="4" max="4" width="39.6640625" customWidth="1"/>
    <col min="5" max="5" width="16.44140625" bestFit="1" customWidth="1"/>
    <col min="6" max="6" width="19.33203125" customWidth="1"/>
    <col min="7" max="7" width="25.5546875" customWidth="1"/>
    <col min="9" max="9" width="33.109375" customWidth="1"/>
  </cols>
  <sheetData>
    <row r="1" spans="1:9" s="2" customFormat="1" ht="49.2" customHeight="1" x14ac:dyDescent="0.3">
      <c r="A1" s="41" t="s">
        <v>227</v>
      </c>
      <c r="B1" s="41" t="s">
        <v>235</v>
      </c>
      <c r="C1" s="41" t="s">
        <v>236</v>
      </c>
      <c r="D1" s="41" t="s">
        <v>237</v>
      </c>
      <c r="E1" s="41" t="s">
        <v>238</v>
      </c>
      <c r="F1" s="41" t="s">
        <v>239</v>
      </c>
      <c r="G1" s="41" t="s">
        <v>240</v>
      </c>
      <c r="I1" s="188" t="s">
        <v>241</v>
      </c>
    </row>
    <row r="2" spans="1:9" s="42" customFormat="1" x14ac:dyDescent="0.3">
      <c r="A2" s="21" t="s">
        <v>464</v>
      </c>
      <c r="B2" s="18" t="s">
        <v>369</v>
      </c>
      <c r="C2" s="23" t="s">
        <v>244</v>
      </c>
      <c r="D2" s="23" t="s">
        <v>245</v>
      </c>
      <c r="E2" s="19" t="s">
        <v>368</v>
      </c>
      <c r="F2" s="19">
        <v>404788</v>
      </c>
      <c r="G2" s="136">
        <f>F2/$F$16</f>
        <v>3.7507459090824855</v>
      </c>
      <c r="I2" s="140"/>
    </row>
    <row r="3" spans="1:9" s="42" customFormat="1" x14ac:dyDescent="0.3">
      <c r="A3" s="21" t="s">
        <v>464</v>
      </c>
      <c r="B3" s="18" t="s">
        <v>465</v>
      </c>
      <c r="C3" s="23" t="s">
        <v>244</v>
      </c>
      <c r="D3" s="23" t="s">
        <v>245</v>
      </c>
      <c r="E3" s="19" t="s">
        <v>368</v>
      </c>
      <c r="F3" s="19">
        <v>1896</v>
      </c>
      <c r="G3" s="115">
        <f t="shared" ref="G3:G17" si="0">F3/$F$16</f>
        <v>1.7568243731583923E-2</v>
      </c>
      <c r="I3" s="140"/>
    </row>
    <row r="4" spans="1:9" x14ac:dyDescent="0.3">
      <c r="A4" s="21" t="s">
        <v>464</v>
      </c>
      <c r="B4" s="4" t="s">
        <v>466</v>
      </c>
      <c r="C4" s="3" t="s">
        <v>250</v>
      </c>
      <c r="D4" s="3" t="s">
        <v>251</v>
      </c>
      <c r="E4" s="5" t="s">
        <v>467</v>
      </c>
      <c r="F4" s="5">
        <v>110665</v>
      </c>
      <c r="G4" s="136">
        <f t="shared" si="0"/>
        <v>1.0254165045125183</v>
      </c>
      <c r="I4" s="140"/>
    </row>
    <row r="5" spans="1:9" x14ac:dyDescent="0.3">
      <c r="A5" s="21" t="s">
        <v>464</v>
      </c>
      <c r="B5" s="4" t="s">
        <v>468</v>
      </c>
      <c r="C5" s="3" t="s">
        <v>250</v>
      </c>
      <c r="D5" s="3" t="s">
        <v>294</v>
      </c>
      <c r="E5" s="5" t="s">
        <v>269</v>
      </c>
      <c r="F5" s="5">
        <v>534</v>
      </c>
      <c r="G5" s="115">
        <f t="shared" si="0"/>
        <v>4.9480180130093959E-3</v>
      </c>
      <c r="I5" s="140"/>
    </row>
    <row r="6" spans="1:9" x14ac:dyDescent="0.3">
      <c r="A6" s="21" t="s">
        <v>464</v>
      </c>
      <c r="B6" s="4" t="s">
        <v>469</v>
      </c>
      <c r="C6" s="3" t="s">
        <v>250</v>
      </c>
      <c r="D6" s="3" t="s">
        <v>294</v>
      </c>
      <c r="E6" s="5" t="s">
        <v>269</v>
      </c>
      <c r="F6" s="5">
        <v>1578</v>
      </c>
      <c r="G6" s="115">
        <f t="shared" si="0"/>
        <v>1.4621671206982821E-2</v>
      </c>
      <c r="I6" s="140"/>
    </row>
    <row r="7" spans="1:9" x14ac:dyDescent="0.3">
      <c r="A7" s="21" t="s">
        <v>464</v>
      </c>
      <c r="B7" s="18" t="s">
        <v>470</v>
      </c>
      <c r="C7" s="3" t="s">
        <v>250</v>
      </c>
      <c r="D7" s="3" t="s">
        <v>294</v>
      </c>
      <c r="E7" s="5" t="s">
        <v>269</v>
      </c>
      <c r="F7" s="5">
        <v>14</v>
      </c>
      <c r="G7" s="120">
        <f t="shared" si="0"/>
        <v>1.2972331869313023E-4</v>
      </c>
      <c r="I7" s="140"/>
    </row>
    <row r="8" spans="1:9" s="26" customFormat="1" x14ac:dyDescent="0.3">
      <c r="A8" s="21" t="s">
        <v>464</v>
      </c>
      <c r="B8" s="18" t="s">
        <v>471</v>
      </c>
      <c r="C8" s="3" t="s">
        <v>250</v>
      </c>
      <c r="D8" s="3" t="s">
        <v>294</v>
      </c>
      <c r="E8" s="5" t="s">
        <v>269</v>
      </c>
      <c r="F8" s="5">
        <v>1570</v>
      </c>
      <c r="G8" s="115">
        <f t="shared" si="0"/>
        <v>1.4547543596301032E-2</v>
      </c>
      <c r="I8" s="140"/>
    </row>
    <row r="9" spans="1:9" s="26" customFormat="1" x14ac:dyDescent="0.3">
      <c r="A9" s="21" t="s">
        <v>464</v>
      </c>
      <c r="B9" s="18" t="s">
        <v>472</v>
      </c>
      <c r="C9" s="3" t="s">
        <v>250</v>
      </c>
      <c r="D9" s="3" t="s">
        <v>294</v>
      </c>
      <c r="E9" s="5" t="s">
        <v>269</v>
      </c>
      <c r="F9" s="5">
        <v>441</v>
      </c>
      <c r="G9" s="115">
        <f t="shared" si="0"/>
        <v>4.0862845388336018E-3</v>
      </c>
      <c r="I9" s="140"/>
    </row>
    <row r="10" spans="1:9" s="26" customFormat="1" x14ac:dyDescent="0.3">
      <c r="A10" s="21" t="s">
        <v>464</v>
      </c>
      <c r="B10" s="4" t="s">
        <v>350</v>
      </c>
      <c r="C10" s="3" t="s">
        <v>250</v>
      </c>
      <c r="D10" s="3" t="s">
        <v>294</v>
      </c>
      <c r="E10" s="5" t="s">
        <v>419</v>
      </c>
      <c r="F10" s="5">
        <v>67.3</v>
      </c>
      <c r="G10" s="115">
        <f t="shared" si="0"/>
        <v>6.2359852486054744E-4</v>
      </c>
      <c r="I10" s="140"/>
    </row>
    <row r="11" spans="1:9" s="26" customFormat="1" ht="24" customHeight="1" x14ac:dyDescent="0.3">
      <c r="A11" s="21" t="s">
        <v>464</v>
      </c>
      <c r="B11" s="11" t="s">
        <v>473</v>
      </c>
      <c r="C11" s="3" t="s">
        <v>250</v>
      </c>
      <c r="D11" s="3" t="s">
        <v>294</v>
      </c>
      <c r="E11" s="12" t="s">
        <v>419</v>
      </c>
      <c r="F11" s="12">
        <v>10.8</v>
      </c>
      <c r="G11" s="116">
        <f t="shared" si="0"/>
        <v>1.0007227442041475E-4</v>
      </c>
      <c r="I11" s="140"/>
    </row>
    <row r="12" spans="1:9" s="26" customFormat="1" x14ac:dyDescent="0.3">
      <c r="A12" s="21" t="s">
        <v>464</v>
      </c>
      <c r="B12" s="4" t="s">
        <v>317</v>
      </c>
      <c r="C12" s="3" t="s">
        <v>250</v>
      </c>
      <c r="D12" s="3" t="s">
        <v>294</v>
      </c>
      <c r="E12" s="5" t="s">
        <v>419</v>
      </c>
      <c r="F12" s="5">
        <v>6</v>
      </c>
      <c r="G12" s="139">
        <f t="shared" si="0"/>
        <v>5.5595708011341523E-5</v>
      </c>
      <c r="I12" s="140"/>
    </row>
    <row r="13" spans="1:9" x14ac:dyDescent="0.3">
      <c r="A13" s="21" t="s">
        <v>464</v>
      </c>
      <c r="B13" s="4" t="s">
        <v>474</v>
      </c>
      <c r="C13" s="3" t="s">
        <v>244</v>
      </c>
      <c r="D13" s="11" t="s">
        <v>245</v>
      </c>
      <c r="E13" s="5" t="s">
        <v>269</v>
      </c>
      <c r="F13" s="5">
        <v>342901</v>
      </c>
      <c r="G13" s="136">
        <f t="shared" si="0"/>
        <v>3.1773039787995034</v>
      </c>
      <c r="I13" s="140"/>
    </row>
    <row r="14" spans="1:9" x14ac:dyDescent="0.3">
      <c r="A14" s="21" t="s">
        <v>464</v>
      </c>
      <c r="B14" s="4" t="s">
        <v>475</v>
      </c>
      <c r="C14" s="3" t="s">
        <v>244</v>
      </c>
      <c r="D14" s="11" t="s">
        <v>245</v>
      </c>
      <c r="E14" s="5" t="s">
        <v>476</v>
      </c>
      <c r="F14" s="5">
        <v>89</v>
      </c>
      <c r="G14" s="120">
        <f t="shared" si="0"/>
        <v>8.2466966883489924E-4</v>
      </c>
      <c r="I14" s="140"/>
    </row>
    <row r="15" spans="1:9" x14ac:dyDescent="0.3">
      <c r="A15" s="21" t="s">
        <v>464</v>
      </c>
      <c r="B15" s="18" t="s">
        <v>477</v>
      </c>
      <c r="C15" s="3" t="s">
        <v>244</v>
      </c>
      <c r="D15" s="11" t="s">
        <v>245</v>
      </c>
      <c r="E15" s="5" t="s">
        <v>476</v>
      </c>
      <c r="F15" s="5">
        <v>29710</v>
      </c>
      <c r="G15" s="137">
        <f t="shared" si="0"/>
        <v>0.27529141416949277</v>
      </c>
      <c r="I15" s="140"/>
    </row>
    <row r="16" spans="1:9" s="53" customFormat="1" x14ac:dyDescent="0.3">
      <c r="A16" s="21" t="s">
        <v>464</v>
      </c>
      <c r="B16" s="18" t="s">
        <v>478</v>
      </c>
      <c r="C16" s="3" t="s">
        <v>254</v>
      </c>
      <c r="D16" s="3" t="s">
        <v>259</v>
      </c>
      <c r="E16" s="19" t="s">
        <v>479</v>
      </c>
      <c r="F16" s="19">
        <v>107922</v>
      </c>
      <c r="G16" s="19">
        <f t="shared" si="0"/>
        <v>1</v>
      </c>
      <c r="I16" s="140"/>
    </row>
    <row r="17" spans="1:9" s="53" customFormat="1" x14ac:dyDescent="0.3">
      <c r="A17" s="21" t="s">
        <v>464</v>
      </c>
      <c r="B17" s="18" t="s">
        <v>480</v>
      </c>
      <c r="C17" s="3" t="s">
        <v>254</v>
      </c>
      <c r="D17" s="3" t="s">
        <v>259</v>
      </c>
      <c r="E17" s="19" t="s">
        <v>479</v>
      </c>
      <c r="F17" s="19">
        <v>39314</v>
      </c>
      <c r="G17" s="137">
        <f t="shared" si="0"/>
        <v>0.3642816107929801</v>
      </c>
      <c r="I17" s="140"/>
    </row>
  </sheetData>
  <dataValidations count="2">
    <dataValidation type="list" allowBlank="1" showInputMessage="1" showErrorMessage="1" sqref="C2:C17" xr:uid="{471DAD23-FAAB-497B-A6D0-B1DE12146043}">
      <formula1>"Product flows (P),Input flows (I),Output flows (O)"</formula1>
    </dataValidation>
    <dataValidation type="list" allowBlank="1" showInputMessage="1" showErrorMessage="1" sqref="D2:D17" xr:uid="{3C730C40-4460-4785-8701-4211CCAE32DF}">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89FE1-8206-471E-BF85-8D4D87E51E60}">
  <sheetPr>
    <tabColor rgb="FF92D050"/>
  </sheetPr>
  <dimension ref="A1:I28"/>
  <sheetViews>
    <sheetView zoomScale="90" zoomScaleNormal="90" workbookViewId="0"/>
  </sheetViews>
  <sheetFormatPr baseColWidth="10" defaultColWidth="8.88671875" defaultRowHeight="14.4" x14ac:dyDescent="0.3"/>
  <cols>
    <col min="1" max="1" width="74" style="10" customWidth="1"/>
    <col min="2" max="2" width="48.109375" bestFit="1" customWidth="1"/>
    <col min="3" max="3" width="19.33203125" customWidth="1"/>
    <col min="4" max="4" width="39" bestFit="1" customWidth="1"/>
    <col min="5" max="5" width="14.5546875" bestFit="1" customWidth="1"/>
    <col min="6" max="7" width="19.33203125" customWidth="1"/>
    <col min="9" max="9" width="35.6640625" customWidth="1"/>
  </cols>
  <sheetData>
    <row r="1" spans="1:9" s="2" customFormat="1" ht="49.2" customHeight="1" x14ac:dyDescent="0.3">
      <c r="A1" s="1" t="s">
        <v>227</v>
      </c>
      <c r="B1" s="1" t="s">
        <v>235</v>
      </c>
      <c r="C1" s="1" t="s">
        <v>236</v>
      </c>
      <c r="D1" s="1" t="s">
        <v>237</v>
      </c>
      <c r="E1" s="41" t="s">
        <v>238</v>
      </c>
      <c r="F1" s="41" t="s">
        <v>239</v>
      </c>
      <c r="G1" s="41" t="s">
        <v>240</v>
      </c>
      <c r="I1" s="188" t="s">
        <v>241</v>
      </c>
    </row>
    <row r="2" spans="1:9" x14ac:dyDescent="0.3">
      <c r="A2" s="141" t="s">
        <v>481</v>
      </c>
      <c r="B2" s="91" t="s">
        <v>243</v>
      </c>
      <c r="C2" s="90" t="s">
        <v>244</v>
      </c>
      <c r="D2" s="90" t="s">
        <v>245</v>
      </c>
      <c r="E2" s="34" t="s">
        <v>482</v>
      </c>
      <c r="F2" s="19">
        <v>8851</v>
      </c>
      <c r="G2" s="126">
        <f>F2/F$24</f>
        <v>0.48900552486187843</v>
      </c>
    </row>
    <row r="3" spans="1:9" x14ac:dyDescent="0.3">
      <c r="A3" s="141" t="s">
        <v>481</v>
      </c>
      <c r="B3" s="91" t="s">
        <v>483</v>
      </c>
      <c r="C3" s="90" t="s">
        <v>244</v>
      </c>
      <c r="D3" s="90" t="s">
        <v>248</v>
      </c>
      <c r="E3" s="19" t="s">
        <v>484</v>
      </c>
      <c r="F3" s="19">
        <v>157574580</v>
      </c>
      <c r="G3" s="102">
        <f t="shared" ref="G3:G24" si="0">F3/F$24</f>
        <v>8705.7779005524862</v>
      </c>
    </row>
    <row r="4" spans="1:9" x14ac:dyDescent="0.3">
      <c r="A4" s="141" t="s">
        <v>481</v>
      </c>
      <c r="B4" s="91" t="s">
        <v>485</v>
      </c>
      <c r="C4" s="90" t="s">
        <v>250</v>
      </c>
      <c r="D4" s="90" t="s">
        <v>251</v>
      </c>
      <c r="E4" s="19" t="s">
        <v>486</v>
      </c>
      <c r="F4" s="19">
        <v>24199</v>
      </c>
      <c r="G4" s="131">
        <f t="shared" si="0"/>
        <v>1.3369613259668509</v>
      </c>
    </row>
    <row r="5" spans="1:9" x14ac:dyDescent="0.3">
      <c r="A5" s="141" t="s">
        <v>481</v>
      </c>
      <c r="B5" s="91" t="s">
        <v>487</v>
      </c>
      <c r="C5" s="90" t="s">
        <v>250</v>
      </c>
      <c r="D5" s="90" t="s">
        <v>251</v>
      </c>
      <c r="E5" s="19" t="s">
        <v>486</v>
      </c>
      <c r="F5" s="19">
        <v>34</v>
      </c>
      <c r="G5" s="126">
        <f t="shared" si="0"/>
        <v>1.8784530386740331E-3</v>
      </c>
    </row>
    <row r="6" spans="1:9" x14ac:dyDescent="0.3">
      <c r="A6" s="141" t="s">
        <v>481</v>
      </c>
      <c r="B6" s="91" t="s">
        <v>488</v>
      </c>
      <c r="C6" s="90" t="s">
        <v>250</v>
      </c>
      <c r="D6" s="90" t="s">
        <v>251</v>
      </c>
      <c r="E6" s="19" t="s">
        <v>486</v>
      </c>
      <c r="F6" s="19">
        <v>70</v>
      </c>
      <c r="G6" s="126">
        <f t="shared" si="0"/>
        <v>3.8674033149171273E-3</v>
      </c>
    </row>
    <row r="7" spans="1:9" x14ac:dyDescent="0.3">
      <c r="A7" s="141" t="s">
        <v>481</v>
      </c>
      <c r="B7" s="91" t="s">
        <v>489</v>
      </c>
      <c r="C7" s="90" t="s">
        <v>250</v>
      </c>
      <c r="D7" s="90" t="s">
        <v>251</v>
      </c>
      <c r="E7" s="19" t="s">
        <v>486</v>
      </c>
      <c r="F7" s="19">
        <v>17</v>
      </c>
      <c r="G7" s="126">
        <f>F7/F$24</f>
        <v>9.3922651933701657E-4</v>
      </c>
    </row>
    <row r="8" spans="1:9" x14ac:dyDescent="0.3">
      <c r="A8" s="141" t="s">
        <v>481</v>
      </c>
      <c r="B8" s="91" t="s">
        <v>490</v>
      </c>
      <c r="C8" s="90" t="s">
        <v>250</v>
      </c>
      <c r="D8" s="90" t="s">
        <v>251</v>
      </c>
      <c r="E8" s="19" t="s">
        <v>491</v>
      </c>
      <c r="F8" s="19">
        <v>161951</v>
      </c>
      <c r="G8" s="131">
        <f t="shared" si="0"/>
        <v>8.9475690607734801</v>
      </c>
    </row>
    <row r="9" spans="1:9" x14ac:dyDescent="0.3">
      <c r="A9" s="141" t="s">
        <v>481</v>
      </c>
      <c r="B9" s="91" t="s">
        <v>492</v>
      </c>
      <c r="C9" s="90" t="s">
        <v>250</v>
      </c>
      <c r="D9" s="90" t="s">
        <v>251</v>
      </c>
      <c r="E9" s="19" t="s">
        <v>491</v>
      </c>
      <c r="F9" s="19">
        <v>148</v>
      </c>
      <c r="G9" s="126">
        <f t="shared" si="0"/>
        <v>8.1767955801104967E-3</v>
      </c>
    </row>
    <row r="10" spans="1:9" x14ac:dyDescent="0.3">
      <c r="A10" s="141" t="s">
        <v>481</v>
      </c>
      <c r="B10" s="91" t="s">
        <v>493</v>
      </c>
      <c r="C10" s="90" t="s">
        <v>250</v>
      </c>
      <c r="D10" s="90" t="s">
        <v>251</v>
      </c>
      <c r="E10" s="19" t="s">
        <v>491</v>
      </c>
      <c r="F10" s="19">
        <v>12615</v>
      </c>
      <c r="G10" s="126">
        <f t="shared" si="0"/>
        <v>0.69696132596685079</v>
      </c>
    </row>
    <row r="11" spans="1:9" x14ac:dyDescent="0.3">
      <c r="A11" s="141" t="s">
        <v>481</v>
      </c>
      <c r="B11" s="91" t="s">
        <v>494</v>
      </c>
      <c r="C11" s="90" t="s">
        <v>250</v>
      </c>
      <c r="D11" s="90" t="s">
        <v>251</v>
      </c>
      <c r="E11" s="19" t="s">
        <v>491</v>
      </c>
      <c r="F11" s="19">
        <v>1073662</v>
      </c>
      <c r="G11" s="104">
        <f t="shared" si="0"/>
        <v>59.318342541436465</v>
      </c>
    </row>
    <row r="12" spans="1:9" x14ac:dyDescent="0.3">
      <c r="A12" s="141" t="s">
        <v>481</v>
      </c>
      <c r="B12" s="18" t="s">
        <v>495</v>
      </c>
      <c r="C12" s="11" t="s">
        <v>250</v>
      </c>
      <c r="D12" s="11" t="s">
        <v>251</v>
      </c>
      <c r="E12" s="19" t="s">
        <v>491</v>
      </c>
      <c r="F12" s="19">
        <v>10825</v>
      </c>
      <c r="G12" s="126">
        <f t="shared" si="0"/>
        <v>0.59806629834254144</v>
      </c>
    </row>
    <row r="13" spans="1:9" x14ac:dyDescent="0.3">
      <c r="A13" s="141" t="s">
        <v>481</v>
      </c>
      <c r="B13" s="18" t="s">
        <v>496</v>
      </c>
      <c r="C13" s="11" t="s">
        <v>250</v>
      </c>
      <c r="D13" s="11" t="s">
        <v>294</v>
      </c>
      <c r="E13" s="19" t="s">
        <v>497</v>
      </c>
      <c r="F13" s="19">
        <v>2761325</v>
      </c>
      <c r="G13" s="102">
        <f t="shared" si="0"/>
        <v>152.55939226519337</v>
      </c>
    </row>
    <row r="14" spans="1:9" x14ac:dyDescent="0.3">
      <c r="A14" s="141" t="s">
        <v>481</v>
      </c>
      <c r="B14" s="18" t="s">
        <v>498</v>
      </c>
      <c r="C14" s="11" t="s">
        <v>250</v>
      </c>
      <c r="D14" s="11" t="s">
        <v>294</v>
      </c>
      <c r="E14" s="19" t="s">
        <v>497</v>
      </c>
      <c r="F14" s="19">
        <v>541253</v>
      </c>
      <c r="G14" s="104">
        <f t="shared" si="0"/>
        <v>29.903480662983426</v>
      </c>
    </row>
    <row r="15" spans="1:9" s="26" customFormat="1" x14ac:dyDescent="0.3">
      <c r="A15" s="141" t="s">
        <v>481</v>
      </c>
      <c r="B15" s="18" t="s">
        <v>499</v>
      </c>
      <c r="C15" s="11" t="s">
        <v>250</v>
      </c>
      <c r="D15" s="11" t="s">
        <v>294</v>
      </c>
      <c r="E15" s="19" t="s">
        <v>497</v>
      </c>
      <c r="F15" s="19">
        <v>1257</v>
      </c>
      <c r="G15" s="126">
        <f t="shared" si="0"/>
        <v>6.9447513812154693E-2</v>
      </c>
    </row>
    <row r="16" spans="1:9" s="26" customFormat="1" x14ac:dyDescent="0.3">
      <c r="A16" s="141" t="s">
        <v>481</v>
      </c>
      <c r="B16" s="18" t="s">
        <v>500</v>
      </c>
      <c r="C16" s="11" t="s">
        <v>250</v>
      </c>
      <c r="D16" s="11" t="s">
        <v>294</v>
      </c>
      <c r="E16" s="19" t="s">
        <v>497</v>
      </c>
      <c r="F16" s="19">
        <v>2</v>
      </c>
      <c r="G16" s="142">
        <f t="shared" si="0"/>
        <v>1.1049723756906077E-4</v>
      </c>
    </row>
    <row r="17" spans="1:7" s="26" customFormat="1" x14ac:dyDescent="0.3">
      <c r="A17" s="141" t="s">
        <v>481</v>
      </c>
      <c r="B17" s="18" t="s">
        <v>501</v>
      </c>
      <c r="C17" s="11" t="s">
        <v>250</v>
      </c>
      <c r="D17" s="11" t="s">
        <v>294</v>
      </c>
      <c r="E17" s="19" t="s">
        <v>497</v>
      </c>
      <c r="F17" s="19">
        <v>57</v>
      </c>
      <c r="G17" s="128">
        <f t="shared" si="0"/>
        <v>3.1491712707182322E-3</v>
      </c>
    </row>
    <row r="18" spans="1:7" s="26" customFormat="1" ht="24" customHeight="1" x14ac:dyDescent="0.3">
      <c r="A18" s="141" t="s">
        <v>481</v>
      </c>
      <c r="B18" s="18" t="s">
        <v>502</v>
      </c>
      <c r="C18" s="11" t="s">
        <v>250</v>
      </c>
      <c r="D18" s="11" t="s">
        <v>294</v>
      </c>
      <c r="E18" s="19" t="s">
        <v>497</v>
      </c>
      <c r="F18" s="22">
        <v>3</v>
      </c>
      <c r="G18" s="142">
        <f t="shared" si="0"/>
        <v>1.6574585635359117E-4</v>
      </c>
    </row>
    <row r="19" spans="1:7" s="26" customFormat="1" x14ac:dyDescent="0.3">
      <c r="A19" s="141" t="s">
        <v>481</v>
      </c>
      <c r="B19" s="18" t="s">
        <v>503</v>
      </c>
      <c r="C19" s="11" t="s">
        <v>250</v>
      </c>
      <c r="D19" s="11" t="s">
        <v>294</v>
      </c>
      <c r="E19" s="19" t="s">
        <v>491</v>
      </c>
      <c r="F19" s="19">
        <v>3080</v>
      </c>
      <c r="G19" s="126">
        <f t="shared" si="0"/>
        <v>0.17016574585635358</v>
      </c>
    </row>
    <row r="20" spans="1:7" x14ac:dyDescent="0.3">
      <c r="A20" s="141" t="s">
        <v>481</v>
      </c>
      <c r="B20" s="18" t="s">
        <v>504</v>
      </c>
      <c r="C20" s="11" t="s">
        <v>250</v>
      </c>
      <c r="D20" s="11" t="s">
        <v>294</v>
      </c>
      <c r="E20" s="19" t="s">
        <v>491</v>
      </c>
      <c r="F20" s="19">
        <v>5</v>
      </c>
      <c r="G20" s="142">
        <f t="shared" si="0"/>
        <v>2.7624309392265195E-4</v>
      </c>
    </row>
    <row r="21" spans="1:7" x14ac:dyDescent="0.3">
      <c r="A21" s="141" t="s">
        <v>481</v>
      </c>
      <c r="B21" s="18" t="s">
        <v>505</v>
      </c>
      <c r="C21" s="11" t="s">
        <v>250</v>
      </c>
      <c r="D21" s="11" t="s">
        <v>294</v>
      </c>
      <c r="E21" s="19" t="s">
        <v>491</v>
      </c>
      <c r="F21" s="19">
        <v>12020</v>
      </c>
      <c r="G21" s="126">
        <f t="shared" si="0"/>
        <v>0.66408839779005524</v>
      </c>
    </row>
    <row r="22" spans="1:7" x14ac:dyDescent="0.3">
      <c r="A22" s="141" t="s">
        <v>481</v>
      </c>
      <c r="B22" s="18" t="s">
        <v>506</v>
      </c>
      <c r="C22" s="11" t="s">
        <v>250</v>
      </c>
      <c r="D22" s="11" t="s">
        <v>294</v>
      </c>
      <c r="E22" s="19" t="s">
        <v>507</v>
      </c>
      <c r="F22" s="19">
        <v>5</v>
      </c>
      <c r="G22" s="142">
        <f t="shared" si="0"/>
        <v>2.7624309392265195E-4</v>
      </c>
    </row>
    <row r="23" spans="1:7" x14ac:dyDescent="0.3">
      <c r="A23" s="141" t="s">
        <v>481</v>
      </c>
      <c r="B23" s="3" t="s">
        <v>508</v>
      </c>
      <c r="C23" s="11" t="s">
        <v>250</v>
      </c>
      <c r="D23" s="11" t="s">
        <v>294</v>
      </c>
      <c r="E23" s="19" t="s">
        <v>491</v>
      </c>
      <c r="F23" s="6">
        <v>2360</v>
      </c>
      <c r="G23" s="126">
        <f t="shared" si="0"/>
        <v>0.13038674033149172</v>
      </c>
    </row>
    <row r="24" spans="1:7" s="164" customFormat="1" ht="18.600000000000001" customHeight="1" x14ac:dyDescent="0.3">
      <c r="A24" s="11" t="s">
        <v>4</v>
      </c>
      <c r="B24" s="11" t="s">
        <v>253</v>
      </c>
      <c r="C24" s="3" t="s">
        <v>254</v>
      </c>
      <c r="D24" s="3" t="s">
        <v>255</v>
      </c>
      <c r="E24" s="12" t="s">
        <v>256</v>
      </c>
      <c r="F24" s="6">
        <v>18100</v>
      </c>
      <c r="G24" s="6">
        <f t="shared" si="0"/>
        <v>1</v>
      </c>
    </row>
    <row r="25" spans="1:7" x14ac:dyDescent="0.3">
      <c r="A25" s="3" t="s">
        <v>362</v>
      </c>
      <c r="B25" s="3" t="s">
        <v>364</v>
      </c>
      <c r="C25" s="3" t="s">
        <v>254</v>
      </c>
      <c r="D25" s="3" t="s">
        <v>259</v>
      </c>
      <c r="E25" s="5" t="s">
        <v>256</v>
      </c>
      <c r="F25" s="6" t="s">
        <v>263</v>
      </c>
      <c r="G25" s="6" t="s">
        <v>263</v>
      </c>
    </row>
    <row r="26" spans="1:7" x14ac:dyDescent="0.3">
      <c r="A26" s="3" t="s">
        <v>362</v>
      </c>
      <c r="B26" s="3" t="s">
        <v>270</v>
      </c>
      <c r="C26" s="3" t="s">
        <v>254</v>
      </c>
      <c r="D26" s="3" t="s">
        <v>259</v>
      </c>
      <c r="E26" s="5" t="s">
        <v>271</v>
      </c>
      <c r="F26" s="6" t="s">
        <v>263</v>
      </c>
      <c r="G26" s="6" t="s">
        <v>263</v>
      </c>
    </row>
    <row r="27" spans="1:7" x14ac:dyDescent="0.3">
      <c r="A27" s="3" t="s">
        <v>362</v>
      </c>
      <c r="B27" s="3" t="s">
        <v>328</v>
      </c>
      <c r="C27" s="3" t="s">
        <v>254</v>
      </c>
      <c r="D27" s="3" t="s">
        <v>259</v>
      </c>
      <c r="E27" s="6" t="s">
        <v>271</v>
      </c>
      <c r="F27" s="6" t="s">
        <v>263</v>
      </c>
      <c r="G27" s="6" t="s">
        <v>263</v>
      </c>
    </row>
    <row r="28" spans="1:7" x14ac:dyDescent="0.3">
      <c r="A28" s="3" t="s">
        <v>362</v>
      </c>
      <c r="B28" s="3" t="s">
        <v>509</v>
      </c>
      <c r="C28" s="3" t="s">
        <v>254</v>
      </c>
      <c r="D28" s="3" t="s">
        <v>259</v>
      </c>
      <c r="E28" s="6" t="s">
        <v>256</v>
      </c>
      <c r="F28" s="6" t="s">
        <v>263</v>
      </c>
      <c r="G28" s="6" t="s">
        <v>263</v>
      </c>
    </row>
  </sheetData>
  <phoneticPr fontId="7" type="noConversion"/>
  <dataValidations count="2">
    <dataValidation type="list" allowBlank="1" showInputMessage="1" showErrorMessage="1" sqref="D12:D28" xr:uid="{804FA655-9D7A-453A-B4AA-8CD4552AF0CC}">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12:C28" xr:uid="{11EFA83A-C0F5-4CE6-8B45-D4BE0E152B2E}">
      <formula1>"Product flows (P),Input flows (I),Output flows (O)"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09F7-9CB4-4681-879E-1D22D7D2F3D6}">
  <sheetPr>
    <tabColor rgb="FFFFC000"/>
  </sheetPr>
  <dimension ref="A2:C50"/>
  <sheetViews>
    <sheetView workbookViewId="0">
      <selection activeCell="C4" sqref="C4"/>
    </sheetView>
  </sheetViews>
  <sheetFormatPr baseColWidth="10" defaultColWidth="11.44140625" defaultRowHeight="14.4" x14ac:dyDescent="0.3"/>
  <cols>
    <col min="1" max="1" width="11.5546875" style="45"/>
    <col min="2" max="2" width="25.5546875" customWidth="1"/>
    <col min="3" max="3" width="221.5546875" customWidth="1"/>
  </cols>
  <sheetData>
    <row r="2" spans="1:3" x14ac:dyDescent="0.3">
      <c r="A2" s="171" t="s">
        <v>44</v>
      </c>
      <c r="B2" s="171" t="s">
        <v>46</v>
      </c>
      <c r="C2" s="171" t="s">
        <v>227</v>
      </c>
    </row>
    <row r="3" spans="1:3" x14ac:dyDescent="0.3">
      <c r="A3" s="203" t="s">
        <v>54</v>
      </c>
      <c r="B3" s="165" t="s">
        <v>5</v>
      </c>
      <c r="C3" s="167" t="s">
        <v>6</v>
      </c>
    </row>
    <row r="4" spans="1:3" x14ac:dyDescent="0.3">
      <c r="A4" s="203"/>
      <c r="B4" s="165" t="s">
        <v>5</v>
      </c>
      <c r="C4" s="167" t="s">
        <v>7</v>
      </c>
    </row>
    <row r="5" spans="1:3" x14ac:dyDescent="0.3">
      <c r="A5" s="203" t="s">
        <v>62</v>
      </c>
      <c r="B5" s="165" t="s">
        <v>5</v>
      </c>
      <c r="C5" s="167" t="s">
        <v>6</v>
      </c>
    </row>
    <row r="6" spans="1:3" x14ac:dyDescent="0.3">
      <c r="A6" s="203"/>
      <c r="B6" s="165" t="s">
        <v>5</v>
      </c>
      <c r="C6" s="167" t="s">
        <v>7</v>
      </c>
    </row>
    <row r="7" spans="1:3" x14ac:dyDescent="0.3">
      <c r="A7" s="169" t="s">
        <v>67</v>
      </c>
      <c r="B7" s="165" t="s">
        <v>5</v>
      </c>
      <c r="C7" s="167" t="s">
        <v>7</v>
      </c>
    </row>
    <row r="8" spans="1:3" x14ac:dyDescent="0.3">
      <c r="A8" s="170" t="s">
        <v>73</v>
      </c>
      <c r="B8" s="165" t="s">
        <v>8</v>
      </c>
      <c r="C8" s="167" t="s">
        <v>9</v>
      </c>
    </row>
    <row r="9" spans="1:3" x14ac:dyDescent="0.3">
      <c r="A9" s="201" t="s">
        <v>79</v>
      </c>
      <c r="B9" s="165" t="s">
        <v>8</v>
      </c>
      <c r="C9" s="167" t="s">
        <v>9</v>
      </c>
    </row>
    <row r="10" spans="1:3" x14ac:dyDescent="0.3">
      <c r="A10" s="201"/>
      <c r="B10" s="166" t="s">
        <v>8</v>
      </c>
      <c r="C10" s="168" t="s">
        <v>10</v>
      </c>
    </row>
    <row r="11" spans="1:3" x14ac:dyDescent="0.3">
      <c r="A11" s="170" t="s">
        <v>85</v>
      </c>
      <c r="B11" s="165" t="s">
        <v>8</v>
      </c>
      <c r="C11" s="167" t="s">
        <v>9</v>
      </c>
    </row>
    <row r="12" spans="1:3" x14ac:dyDescent="0.3">
      <c r="A12" s="170" t="s">
        <v>91</v>
      </c>
      <c r="B12" s="165" t="s">
        <v>8</v>
      </c>
      <c r="C12" s="167" t="s">
        <v>9</v>
      </c>
    </row>
    <row r="13" spans="1:3" x14ac:dyDescent="0.3">
      <c r="A13" s="170" t="s">
        <v>94</v>
      </c>
      <c r="B13" s="165" t="s">
        <v>11</v>
      </c>
      <c r="C13" s="167" t="s">
        <v>12</v>
      </c>
    </row>
    <row r="14" spans="1:3" x14ac:dyDescent="0.3">
      <c r="A14" s="170" t="s">
        <v>99</v>
      </c>
      <c r="B14" s="165" t="s">
        <v>13</v>
      </c>
      <c r="C14" s="167" t="s">
        <v>14</v>
      </c>
    </row>
    <row r="15" spans="1:3" x14ac:dyDescent="0.3">
      <c r="A15" s="170" t="s">
        <v>105</v>
      </c>
      <c r="B15" s="165" t="s">
        <v>13</v>
      </c>
      <c r="C15" s="167" t="s">
        <v>14</v>
      </c>
    </row>
    <row r="16" spans="1:3" x14ac:dyDescent="0.3">
      <c r="A16" s="170" t="s">
        <v>109</v>
      </c>
      <c r="B16" s="165" t="s">
        <v>13</v>
      </c>
      <c r="C16" s="167" t="s">
        <v>14</v>
      </c>
    </row>
    <row r="17" spans="1:3" x14ac:dyDescent="0.3">
      <c r="A17" s="170" t="s">
        <v>113</v>
      </c>
      <c r="B17" s="165" t="s">
        <v>13</v>
      </c>
      <c r="C17" s="167" t="s">
        <v>14</v>
      </c>
    </row>
    <row r="18" spans="1:3" x14ac:dyDescent="0.3">
      <c r="A18" s="170" t="s">
        <v>117</v>
      </c>
      <c r="B18" s="165" t="s">
        <v>17</v>
      </c>
      <c r="C18" s="167" t="s">
        <v>18</v>
      </c>
    </row>
    <row r="19" spans="1:3" x14ac:dyDescent="0.3">
      <c r="A19" s="170" t="s">
        <v>121</v>
      </c>
      <c r="B19" s="165" t="s">
        <v>17</v>
      </c>
      <c r="C19" s="167" t="s">
        <v>18</v>
      </c>
    </row>
    <row r="20" spans="1:3" x14ac:dyDescent="0.3">
      <c r="A20" s="170" t="s">
        <v>126</v>
      </c>
      <c r="B20" s="165" t="s">
        <v>19</v>
      </c>
      <c r="C20" s="167" t="s">
        <v>20</v>
      </c>
    </row>
    <row r="21" spans="1:3" x14ac:dyDescent="0.3">
      <c r="A21" s="170" t="s">
        <v>131</v>
      </c>
      <c r="B21" s="165" t="s">
        <v>23</v>
      </c>
      <c r="C21" s="167" t="s">
        <v>24</v>
      </c>
    </row>
    <row r="22" spans="1:3" x14ac:dyDescent="0.3">
      <c r="A22" s="170" t="s">
        <v>136</v>
      </c>
      <c r="B22" s="165" t="s">
        <v>23</v>
      </c>
      <c r="C22" s="167" t="s">
        <v>24</v>
      </c>
    </row>
    <row r="23" spans="1:3" x14ac:dyDescent="0.3">
      <c r="A23" s="170" t="s">
        <v>139</v>
      </c>
      <c r="B23" s="165" t="s">
        <v>25</v>
      </c>
      <c r="C23" s="167" t="s">
        <v>26</v>
      </c>
    </row>
    <row r="24" spans="1:3" x14ac:dyDescent="0.3">
      <c r="A24" s="170" t="s">
        <v>143</v>
      </c>
      <c r="B24" s="165" t="s">
        <v>25</v>
      </c>
      <c r="C24" s="167" t="s">
        <v>26</v>
      </c>
    </row>
    <row r="25" spans="1:3" x14ac:dyDescent="0.3">
      <c r="A25" s="170" t="s">
        <v>146</v>
      </c>
      <c r="B25" s="165" t="s">
        <v>25</v>
      </c>
      <c r="C25" s="167" t="s">
        <v>26</v>
      </c>
    </row>
    <row r="26" spans="1:3" x14ac:dyDescent="0.3">
      <c r="A26" s="170" t="s">
        <v>149</v>
      </c>
      <c r="B26" s="165" t="s">
        <v>25</v>
      </c>
      <c r="C26" s="167" t="s">
        <v>26</v>
      </c>
    </row>
    <row r="27" spans="1:3" x14ac:dyDescent="0.3">
      <c r="A27" s="170" t="s">
        <v>152</v>
      </c>
      <c r="B27" s="165" t="s">
        <v>25</v>
      </c>
      <c r="C27" s="167" t="s">
        <v>26</v>
      </c>
    </row>
    <row r="28" spans="1:3" x14ac:dyDescent="0.3">
      <c r="A28" s="170" t="s">
        <v>156</v>
      </c>
      <c r="B28" s="165" t="s">
        <v>25</v>
      </c>
      <c r="C28" s="167" t="s">
        <v>26</v>
      </c>
    </row>
    <row r="29" spans="1:3" x14ac:dyDescent="0.3">
      <c r="A29" s="170" t="s">
        <v>159</v>
      </c>
      <c r="B29" s="165" t="s">
        <v>25</v>
      </c>
      <c r="C29" s="167" t="s">
        <v>26</v>
      </c>
    </row>
    <row r="30" spans="1:3" x14ac:dyDescent="0.3">
      <c r="A30" s="170" t="s">
        <v>163</v>
      </c>
      <c r="B30" s="165" t="s">
        <v>25</v>
      </c>
      <c r="C30" s="167" t="s">
        <v>26</v>
      </c>
    </row>
    <row r="31" spans="1:3" x14ac:dyDescent="0.3">
      <c r="A31" s="170" t="s">
        <v>166</v>
      </c>
      <c r="B31" s="165" t="s">
        <v>27</v>
      </c>
      <c r="C31" s="167" t="s">
        <v>28</v>
      </c>
    </row>
    <row r="32" spans="1:3" x14ac:dyDescent="0.3">
      <c r="A32" s="170" t="s">
        <v>170</v>
      </c>
      <c r="B32" s="165" t="s">
        <v>27</v>
      </c>
      <c r="C32" s="167" t="s">
        <v>28</v>
      </c>
    </row>
    <row r="33" spans="1:3" x14ac:dyDescent="0.3">
      <c r="A33" s="170" t="s">
        <v>173</v>
      </c>
      <c r="B33" s="165" t="s">
        <v>27</v>
      </c>
      <c r="C33" s="167" t="s">
        <v>28</v>
      </c>
    </row>
    <row r="34" spans="1:3" x14ac:dyDescent="0.3">
      <c r="A34" s="170" t="s">
        <v>177</v>
      </c>
      <c r="B34" s="165" t="s">
        <v>27</v>
      </c>
      <c r="C34" s="167" t="s">
        <v>28</v>
      </c>
    </row>
    <row r="35" spans="1:3" x14ac:dyDescent="0.3">
      <c r="A35" s="201" t="s">
        <v>181</v>
      </c>
      <c r="B35" s="165" t="s">
        <v>33</v>
      </c>
      <c r="C35" s="167" t="s">
        <v>34</v>
      </c>
    </row>
    <row r="36" spans="1:3" x14ac:dyDescent="0.3">
      <c r="A36" s="201"/>
      <c r="B36" s="165" t="s">
        <v>33</v>
      </c>
      <c r="C36" s="167" t="s">
        <v>35</v>
      </c>
    </row>
    <row r="37" spans="1:3" x14ac:dyDescent="0.3">
      <c r="A37" s="201" t="s">
        <v>187</v>
      </c>
      <c r="B37" s="165" t="s">
        <v>33</v>
      </c>
      <c r="C37" s="167" t="s">
        <v>34</v>
      </c>
    </row>
    <row r="38" spans="1:3" x14ac:dyDescent="0.3">
      <c r="A38" s="201"/>
      <c r="B38" s="165" t="s">
        <v>33</v>
      </c>
      <c r="C38" s="167" t="s">
        <v>35</v>
      </c>
    </row>
    <row r="39" spans="1:3" x14ac:dyDescent="0.3">
      <c r="A39" s="201" t="s">
        <v>191</v>
      </c>
      <c r="B39" s="165" t="s">
        <v>33</v>
      </c>
      <c r="C39" s="167" t="s">
        <v>34</v>
      </c>
    </row>
    <row r="40" spans="1:3" x14ac:dyDescent="0.3">
      <c r="A40" s="201"/>
      <c r="B40" s="165" t="s">
        <v>33</v>
      </c>
      <c r="C40" s="167" t="s">
        <v>35</v>
      </c>
    </row>
    <row r="41" spans="1:3" x14ac:dyDescent="0.3">
      <c r="A41" s="201" t="s">
        <v>195</v>
      </c>
      <c r="B41" s="165" t="s">
        <v>33</v>
      </c>
      <c r="C41" s="167" t="s">
        <v>34</v>
      </c>
    </row>
    <row r="42" spans="1:3" x14ac:dyDescent="0.3">
      <c r="A42" s="201"/>
      <c r="B42" s="165" t="s">
        <v>33</v>
      </c>
      <c r="C42" s="167" t="s">
        <v>35</v>
      </c>
    </row>
    <row r="43" spans="1:3" x14ac:dyDescent="0.3">
      <c r="A43" s="170" t="s">
        <v>228</v>
      </c>
      <c r="B43" s="165" t="s">
        <v>29</v>
      </c>
      <c r="C43" s="167" t="s">
        <v>30</v>
      </c>
    </row>
    <row r="44" spans="1:3" x14ac:dyDescent="0.3">
      <c r="A44" s="202" t="s">
        <v>229</v>
      </c>
      <c r="B44" s="165" t="s">
        <v>2</v>
      </c>
      <c r="C44" s="167" t="s">
        <v>3</v>
      </c>
    </row>
    <row r="45" spans="1:3" x14ac:dyDescent="0.3">
      <c r="A45" s="202"/>
      <c r="B45" s="165" t="s">
        <v>2</v>
      </c>
      <c r="C45" s="167" t="s">
        <v>4</v>
      </c>
    </row>
    <row r="46" spans="1:3" x14ac:dyDescent="0.3">
      <c r="A46" s="170" t="s">
        <v>230</v>
      </c>
      <c r="B46" s="165" t="s">
        <v>38</v>
      </c>
      <c r="C46" s="167" t="s">
        <v>39</v>
      </c>
    </row>
    <row r="47" spans="1:3" x14ac:dyDescent="0.3">
      <c r="A47" s="170" t="s">
        <v>231</v>
      </c>
      <c r="B47" s="165" t="s">
        <v>38</v>
      </c>
      <c r="C47" s="167" t="s">
        <v>39</v>
      </c>
    </row>
    <row r="48" spans="1:3" x14ac:dyDescent="0.3">
      <c r="A48" s="170" t="s">
        <v>232</v>
      </c>
      <c r="B48" s="165" t="s">
        <v>36</v>
      </c>
      <c r="C48" s="167" t="s">
        <v>37</v>
      </c>
    </row>
    <row r="49" spans="1:3" x14ac:dyDescent="0.3">
      <c r="A49" s="170" t="s">
        <v>233</v>
      </c>
      <c r="B49" s="165" t="s">
        <v>40</v>
      </c>
      <c r="C49" s="167" t="s">
        <v>41</v>
      </c>
    </row>
    <row r="50" spans="1:3" x14ac:dyDescent="0.3">
      <c r="A50" s="170" t="s">
        <v>234</v>
      </c>
      <c r="B50" s="165" t="s">
        <v>42</v>
      </c>
      <c r="C50" s="167" t="s">
        <v>43</v>
      </c>
    </row>
  </sheetData>
  <autoFilter ref="A2:C2" xr:uid="{B93809F7-9CB4-4681-879E-1D22D7D2F3D6}"/>
  <mergeCells count="8">
    <mergeCell ref="A39:A40"/>
    <mergeCell ref="A41:A42"/>
    <mergeCell ref="A44:A45"/>
    <mergeCell ref="A3:A4"/>
    <mergeCell ref="A5:A6"/>
    <mergeCell ref="A9:A10"/>
    <mergeCell ref="A35:A36"/>
    <mergeCell ref="A37:A38"/>
  </mergeCells>
  <phoneticPr fontId="7" type="noConversion"/>
  <hyperlinks>
    <hyperlink ref="C3" r:id="rId1" display="https://aerisresources.com.au/wp-content/uploads/2024/10/Aeris_AR_2024_WEB.pdf" xr:uid="{5C7279B5-C64D-4679-BA88-FA42215A221F}"/>
    <hyperlink ref="C4" r:id="rId2" display="https://aerisresources.com.au/wp-content/uploads/2024/10/Aeris-Sustainability-2024-v1.pdf" xr:uid="{BF013059-FC69-48F6-B5BF-D21A254FC562}"/>
    <hyperlink ref="C5" r:id="rId3" display="https://aerisresources.com.au/wp-content/uploads/2024/10/Aeris_AR_2024_WEB.pdf" xr:uid="{D5D061BB-F020-4419-A341-48747CB45CB9}"/>
    <hyperlink ref="C6" r:id="rId4" display="https://aerisresources.com.au/wp-content/uploads/2024/10/Aeris-Sustainability-2024-v1.pdf" xr:uid="{04469F92-99DF-4EF5-9221-5F96096BAA75}"/>
    <hyperlink ref="C7" r:id="rId5" display="https://aerisresources.com.au/wp-content/uploads/2024/10/Aeris-Sustainability-2024-v1.pdf" xr:uid="{6723770C-C55F-4687-BEF7-1E5AACC8466E}"/>
    <hyperlink ref="C8" r:id="rId6" display="https://www.antofagasta.co.uk/media/4177/antofagasta_sustainability-report_2020.pdf" xr:uid="{EDD4D6B4-F96D-4C18-A6E1-C25262A265CC}"/>
    <hyperlink ref="C9" r:id="rId7" display="https://www.antofagasta.co.uk/media/4177/antofagasta_sustainability-report_2020.pdf" xr:uid="{8B695332-743D-44F5-8736-F4CD69FC1746}"/>
    <hyperlink ref="C10" r:id="rId8" display="https://prod.antofagasta.co.uk/media/4098/antofagasta_2020_annual_report.pdf" xr:uid="{2BCB0B30-9514-414B-B860-A43D45168B2E}"/>
    <hyperlink ref="C11" r:id="rId9" display="https://www.antofagasta.co.uk/media/4177/antofagasta_sustainability-report_2020.pdf" xr:uid="{F4F8796E-E527-4B27-93E0-2D91B73E6651}"/>
    <hyperlink ref="C12" r:id="rId10" display="https://www.antofagasta.co.uk/media/4177/antofagasta_sustainability-report_2020.pdf" xr:uid="{97785B7D-A706-46A6-9E4E-9F6ADD2A0C61}"/>
    <hyperlink ref="C13" r:id="rId11" display="https://wp-atalaya-mining-2022.s3.eu-west-2.amazonaws.com/media/2024/05/ATM_Sustainability_Report_2023_digital_red3.pdf" xr:uid="{D5433AAD-3BF6-4908-976C-A26D02E60E98}"/>
    <hyperlink ref="C14" r:id="rId12" display="https://capstonecopper.com/wp-content/uploads/2023/04/CapstoneCopper_SustainabilityReport2022_GrowingResponsibly.pdf" xr:uid="{8AF38CCC-F126-48C0-A2F1-041EB23D82FA}"/>
    <hyperlink ref="C15" r:id="rId13" display="https://capstonecopper.com/wp-content/uploads/2023/04/CapstoneCopper_SustainabilityReport2022_GrowingResponsibly.pdf" xr:uid="{261AD6E9-9CF8-4A13-BFEF-BA93A4FDA2E0}"/>
    <hyperlink ref="C16" r:id="rId14" display="https://capstonecopper.com/wp-content/uploads/2023/04/CapstoneCopper_SustainabilityReport2022_GrowingResponsibly.pdf" xr:uid="{6917BED2-81CD-4210-8FBB-27EEB22AADA9}"/>
    <hyperlink ref="C17" r:id="rId15" display="https://capstonecopper.com/wp-content/uploads/2023/04/CapstoneCopper_SustainabilityReport2022_GrowingResponsibly.pdf" xr:uid="{06F3E61C-43CF-4E7D-A340-E3A5DACBC018}"/>
    <hyperlink ref="C18" r:id="rId16" display="https://wp-caml-2023.s3.eu-west-2.amazonaws.com/media/2023/12/Central-Asia-Metals-Plc-Sustainability-Report-2023-1.pdf" xr:uid="{26C74954-9FC3-4E79-829A-BD68D8590E6A}"/>
    <hyperlink ref="C19" r:id="rId17" display="https://wp-caml-2023.s3.eu-west-2.amazonaws.com/media/2023/12/Central-Asia-Metals-Plc-Sustainability-Report-2023-1.pdf" xr:uid="{44C1ECD0-5ADE-41E3-9DFF-A1550C6B5A4F}"/>
    <hyperlink ref="C20" r:id="rId18" display="http://www.chinagoldintl.com/_resources/esg/2023-ESG-report-eng.pdf" xr:uid="{70E3B841-7119-4C6E-B391-5B8A3EA72CF0}"/>
    <hyperlink ref="C21" r:id="rId19" display="https://erocopper.com/site/assets/files/6519/erocopper_2023_sustainability_report.pdf" xr:uid="{261E9D45-C07F-4484-AB07-B1BB103F8814}"/>
    <hyperlink ref="C22" r:id="rId20" display="https://erocopper.com/site/assets/files/6519/erocopper_2023_sustainability_report.pdf" xr:uid="{01DBF76D-90DF-4BDF-AC9F-494F3A3B2744}"/>
    <hyperlink ref="C23" r:id="rId21" display="https://www.fcx.com/sites/fcx/files/documents/sustainability/2023-annual-report-on-sustainability.pdf" xr:uid="{747CED17-D20C-4CFA-9916-2612E81522B7}"/>
    <hyperlink ref="C24" r:id="rId22" display="https://www.fcx.com/sites/fcx/files/documents/sustainability/2023-annual-report-on-sustainability.pdf" xr:uid="{4DFE258E-3DC5-409C-B4A7-A2768AE96B37}"/>
    <hyperlink ref="C25" r:id="rId23" display="https://www.fcx.com/sites/fcx/files/documents/sustainability/2023-annual-report-on-sustainability.pdf" xr:uid="{7D3B9652-FECA-4BD8-A410-18C4ECDC4154}"/>
    <hyperlink ref="C26" r:id="rId24" display="https://www.fcx.com/sites/fcx/files/documents/sustainability/2023-annual-report-on-sustainability.pdf" xr:uid="{AEAB40F2-8920-481B-BC75-8D7B2EAC48A4}"/>
    <hyperlink ref="C27" r:id="rId25" display="https://www.fcx.com/sites/fcx/files/documents/sustainability/2023-annual-report-on-sustainability.pdf" xr:uid="{ECBAB167-81F8-4B93-931B-BEA59C61F5AD}"/>
    <hyperlink ref="C28" r:id="rId26" display="https://www.fcx.com/sites/fcx/files/documents/sustainability/2023-annual-report-on-sustainability.pdf" xr:uid="{1DBE208E-4E5E-47EB-9D8C-049F90C0CF93}"/>
    <hyperlink ref="C29" r:id="rId27" display="https://www.fcx.com/sites/fcx/files/documents/sustainability/2023-annual-report-on-sustainability.pdf" xr:uid="{4F198E34-86E0-4E13-A02B-7A02DBC668B5}"/>
    <hyperlink ref="C30" r:id="rId28" display="https://www.fcx.com/sites/fcx/files/documents/sustainability/2023-annual-report-on-sustainability.pdf" xr:uid="{4DA94AC6-3C20-4684-A641-2134F34E48D6}"/>
    <hyperlink ref="C31" r:id="rId29" display="https://www.kazminerals.com/media/23238/sustainibility_report_2024_web.pdf" xr:uid="{F0A3DE3F-380E-406B-954E-45E20C6CD081}"/>
    <hyperlink ref="C32" r:id="rId30" display="https://www.kazminerals.com/media/23238/sustainibility_report_2024_web.pdf" xr:uid="{909EDD2E-E3FC-489C-AF55-87FBD7D3763B}"/>
    <hyperlink ref="C33" r:id="rId31" display="https://www.kazminerals.com/media/23238/sustainibility_report_2024_web.pdf" xr:uid="{4243D56C-169E-4017-99B8-81338D1D693F}"/>
    <hyperlink ref="C34" r:id="rId32" display="https://www.kazminerals.com/media/23238/sustainibility_report_2024_web.pdf" xr:uid="{493FE509-60EB-4682-A728-D09734EDB0E0}"/>
    <hyperlink ref="C35" r:id="rId33" display="https://www.mmg.com/wp-content/uploads/2024/04/MMG-2023-Annual-Report.pdf" xr:uid="{E8573FC9-39C6-4E23-9047-FB11F2F8C87B}"/>
    <hyperlink ref="C36" r:id="rId34" display="https://www.mmg.com/wp-content/uploads/2024/07/MMG_2023_SustainabilityReport.pdf" xr:uid="{2B36C9D4-1183-4B4C-8958-7C81864B67EF}"/>
    <hyperlink ref="C37" r:id="rId35" display="https://www.mmg.com/wp-content/uploads/2024/04/MMG-2023-Annual-Report.pdf" xr:uid="{680C8884-2ADA-477C-B7FB-7F32853EB8F8}"/>
    <hyperlink ref="C38" r:id="rId36" display="https://www.mmg.com/wp-content/uploads/2024/07/MMG_2023_SustainabilityReport.pdf" xr:uid="{309EB8D3-D521-42E1-BB7F-E63F77AEAA98}"/>
    <hyperlink ref="C39" r:id="rId37" display="https://www.mmg.com/wp-content/uploads/2024/04/MMG-2023-Annual-Report.pdf" xr:uid="{94203FB8-6C2C-4BFD-8A98-FEFEAEF6955A}"/>
    <hyperlink ref="C40" r:id="rId38" display="https://www.mmg.com/wp-content/uploads/2024/07/MMG_2023_SustainabilityReport.pdf" xr:uid="{796A81D1-CC1B-42C8-B55B-20A7E6A676A9}"/>
    <hyperlink ref="C41" r:id="rId39" display="https://www.mmg.com/wp-content/uploads/2024/04/MMG-2023-Annual-Report.pdf" xr:uid="{890B1576-4CCC-46E2-AD91-1B8BF003AD27}"/>
    <hyperlink ref="C42" r:id="rId40" display="https://www.mmg.com/wp-content/uploads/2024/07/MMG_2023_SustainabilityReport.pdf" xr:uid="{FD73792C-9E96-48B2-B1D5-2AA696F1AE46}"/>
    <hyperlink ref="C43" r:id="rId41" display="https://www.minsur.com/wp-content/uploads/pdf/ReporteSostenibilidad/ENG/SustainabilityReportMinsur2023.pdf" xr:uid="{8956CBEE-C65C-4D4D-A9EC-970B45D4E1BE}"/>
    <hyperlink ref="C44" r:id="rId42" display="https://assets-global.website-files.com/6621fd607c97947f335cafc6/6621fd607c97947f335cafc6_2023 Sustainability %26 ESG Report.pdf" xr:uid="{7FB3687C-4048-4CC1-B72E-D5F4C09D4DE8}"/>
    <hyperlink ref="C46" r:id="rId43" display="https://merdekacoppergold.com/wp-content/uploads/2022/06/MDKA_2021_Laporan-Keberlanjutan.pdf" xr:uid="{77834536-36EA-4846-ABFE-FAD59DB0A3FA}"/>
    <hyperlink ref="C47" r:id="rId44" display="https://merdekacoppergold.com/wp-content/uploads/2022/06/MDKA_2021_Laporan-Keberlanjutan.pdf" xr:uid="{16687A33-9BEC-4588-94EC-4ED68BD0FB89}"/>
    <hyperlink ref="C48" r:id="rId45" display="https://www.amman.co.id/wp-content/uploads/2024/04/AMMN-SR-2023_ENG.pdf" xr:uid="{907F4FB9-8706-4011-8449-9219BF4BC797}"/>
    <hyperlink ref="C49" r:id="rId46" display="https://www.sgscm.cl/uploads/Reporte/VB_Inside_Sustainability_Report_SG_2018_19 julio.pdf" xr:uid="{BA264700-69D0-4BCD-822C-5D00E887A9ED}"/>
    <hyperlink ref="C50" r:id="rId47" display="https://www.tasekomines.com/site/assets/files/2255/esg_report_2023.pdf" xr:uid="{87A0B384-AB19-4096-84B5-14B305C0C1B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87FE-687D-40DA-B99F-28D9BEB414A8}">
  <sheetPr>
    <tabColor theme="4"/>
  </sheetPr>
  <dimension ref="A1:I10"/>
  <sheetViews>
    <sheetView workbookViewId="0"/>
  </sheetViews>
  <sheetFormatPr baseColWidth="10" defaultColWidth="8.88671875" defaultRowHeight="14.4" x14ac:dyDescent="0.3"/>
  <cols>
    <col min="1" max="1" width="53.6640625" style="20" customWidth="1"/>
    <col min="2" max="2" width="34.6640625" bestFit="1" customWidth="1"/>
    <col min="3" max="3" width="19.33203125" customWidth="1"/>
    <col min="4" max="4" width="39.6640625" customWidth="1"/>
    <col min="5" max="5" width="16.44140625" bestFit="1" customWidth="1"/>
    <col min="6" max="6" width="19.33203125" customWidth="1"/>
    <col min="7" max="7" width="20.6640625" customWidth="1"/>
    <col min="9" max="9" width="32" customWidth="1"/>
  </cols>
  <sheetData>
    <row r="1" spans="1:9" s="2" customFormat="1" ht="49.2" customHeight="1" x14ac:dyDescent="0.3">
      <c r="A1" s="1" t="s">
        <v>227</v>
      </c>
      <c r="B1" s="1" t="s">
        <v>235</v>
      </c>
      <c r="C1" s="1" t="s">
        <v>236</v>
      </c>
      <c r="D1" s="1" t="s">
        <v>237</v>
      </c>
      <c r="E1" s="41" t="s">
        <v>238</v>
      </c>
      <c r="F1" s="41" t="s">
        <v>239</v>
      </c>
      <c r="G1" s="41" t="s">
        <v>510</v>
      </c>
      <c r="I1" s="188" t="s">
        <v>241</v>
      </c>
    </row>
    <row r="2" spans="1:9" s="10" customFormat="1" x14ac:dyDescent="0.3">
      <c r="A2" s="29" t="s">
        <v>511</v>
      </c>
      <c r="B2" s="18" t="s">
        <v>247</v>
      </c>
      <c r="C2" s="21" t="s">
        <v>244</v>
      </c>
      <c r="D2" s="21" t="s">
        <v>248</v>
      </c>
      <c r="E2" s="19" t="s">
        <v>353</v>
      </c>
      <c r="F2" s="19">
        <v>37576800</v>
      </c>
      <c r="G2" s="77">
        <f>F2/$F$10</f>
        <v>301.26513268660307</v>
      </c>
      <c r="H2" s="95"/>
    </row>
    <row r="3" spans="1:9" s="10" customFormat="1" x14ac:dyDescent="0.3">
      <c r="A3" s="29" t="s">
        <v>511</v>
      </c>
      <c r="B3" s="18" t="s">
        <v>512</v>
      </c>
      <c r="C3" s="21" t="s">
        <v>244</v>
      </c>
      <c r="D3" s="21" t="s">
        <v>245</v>
      </c>
      <c r="E3" s="19" t="s">
        <v>513</v>
      </c>
      <c r="F3" s="19">
        <v>1530.39</v>
      </c>
      <c r="G3" s="137">
        <f t="shared" ref="G3:G10" si="0">F3/$F$10</f>
        <v>1.2269622384350197E-2</v>
      </c>
      <c r="H3" s="95"/>
    </row>
    <row r="4" spans="1:9" s="10" customFormat="1" x14ac:dyDescent="0.3">
      <c r="A4" s="29" t="s">
        <v>511</v>
      </c>
      <c r="B4" s="18" t="s">
        <v>514</v>
      </c>
      <c r="C4" s="21" t="s">
        <v>244</v>
      </c>
      <c r="D4" s="21" t="s">
        <v>245</v>
      </c>
      <c r="E4" s="19" t="s">
        <v>513</v>
      </c>
      <c r="F4" s="5">
        <v>553955.97</v>
      </c>
      <c r="G4" s="138">
        <f t="shared" si="0"/>
        <v>4.4412408402148635</v>
      </c>
      <c r="H4" s="95"/>
    </row>
    <row r="5" spans="1:9" s="47" customFormat="1" x14ac:dyDescent="0.3">
      <c r="A5" s="29" t="s">
        <v>511</v>
      </c>
      <c r="B5" s="32" t="s">
        <v>515</v>
      </c>
      <c r="C5" s="33" t="s">
        <v>244</v>
      </c>
      <c r="D5" s="33" t="s">
        <v>245</v>
      </c>
      <c r="E5" s="34" t="s">
        <v>361</v>
      </c>
      <c r="F5" s="34">
        <v>1.66</v>
      </c>
      <c r="G5" s="115">
        <f t="shared" si="0"/>
        <v>1.3308746893289504E-5</v>
      </c>
      <c r="H5" s="95"/>
    </row>
    <row r="6" spans="1:9" s="10" customFormat="1" x14ac:dyDescent="0.3">
      <c r="A6" s="29" t="s">
        <v>511</v>
      </c>
      <c r="B6" s="18" t="s">
        <v>516</v>
      </c>
      <c r="C6" s="21" t="s">
        <v>250</v>
      </c>
      <c r="D6" s="21" t="s">
        <v>251</v>
      </c>
      <c r="E6" s="19" t="s">
        <v>517</v>
      </c>
      <c r="F6" s="19">
        <v>75417</v>
      </c>
      <c r="G6" s="137">
        <f t="shared" si="0"/>
        <v>0.60464202677784018</v>
      </c>
      <c r="H6" s="95"/>
    </row>
    <row r="7" spans="1:9" s="10" customFormat="1" x14ac:dyDescent="0.3">
      <c r="A7" s="29" t="s">
        <v>511</v>
      </c>
      <c r="B7" s="18" t="s">
        <v>518</v>
      </c>
      <c r="C7" s="21" t="s">
        <v>250</v>
      </c>
      <c r="D7" s="21" t="s">
        <v>294</v>
      </c>
      <c r="E7" s="19" t="s">
        <v>479</v>
      </c>
      <c r="F7" s="19">
        <v>248</v>
      </c>
      <c r="G7" s="115">
        <f t="shared" si="0"/>
        <v>1.9882947165878297E-3</v>
      </c>
      <c r="H7" s="95"/>
    </row>
    <row r="8" spans="1:9" s="47" customFormat="1" x14ac:dyDescent="0.3">
      <c r="A8" s="29" t="s">
        <v>511</v>
      </c>
      <c r="B8" s="32" t="s">
        <v>443</v>
      </c>
      <c r="C8" s="33" t="s">
        <v>250</v>
      </c>
      <c r="D8" s="33" t="s">
        <v>294</v>
      </c>
      <c r="E8" s="34" t="s">
        <v>361</v>
      </c>
      <c r="F8" s="34">
        <v>1044.4000000000001</v>
      </c>
      <c r="G8" s="137">
        <f t="shared" si="0"/>
        <v>8.3732862984045552E-3</v>
      </c>
      <c r="H8" s="95"/>
    </row>
    <row r="9" spans="1:9" s="10" customFormat="1" x14ac:dyDescent="0.3">
      <c r="A9" s="29" t="s">
        <v>511</v>
      </c>
      <c r="B9" s="18" t="s">
        <v>444</v>
      </c>
      <c r="C9" s="21" t="s">
        <v>250</v>
      </c>
      <c r="D9" s="21" t="s">
        <v>294</v>
      </c>
      <c r="E9" s="19" t="s">
        <v>361</v>
      </c>
      <c r="F9" s="19">
        <v>297.60000000000002</v>
      </c>
      <c r="G9" s="137">
        <f t="shared" si="0"/>
        <v>2.3859536599053956E-3</v>
      </c>
      <c r="H9" s="95"/>
    </row>
    <row r="10" spans="1:9" s="51" customFormat="1" x14ac:dyDescent="0.3">
      <c r="A10" s="29" t="s">
        <v>511</v>
      </c>
      <c r="B10" s="4" t="s">
        <v>270</v>
      </c>
      <c r="C10" s="21" t="s">
        <v>254</v>
      </c>
      <c r="D10" s="21" t="s">
        <v>255</v>
      </c>
      <c r="E10" s="5" t="s">
        <v>456</v>
      </c>
      <c r="F10" s="5">
        <v>124730</v>
      </c>
      <c r="G10" s="19">
        <f t="shared" si="0"/>
        <v>1</v>
      </c>
      <c r="H10" s="95"/>
    </row>
  </sheetData>
  <dataValidations count="2">
    <dataValidation type="list" allowBlank="1" showInputMessage="1" showErrorMessage="1" sqref="D2:D10" xr:uid="{45C85477-2BE5-425E-B432-A37F7AF20A01}">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0" xr:uid="{79DFB78F-D64B-4B2B-9FEA-6D1F8A4EAFD0}">
      <formula1>"Product flows (P),Input flows (I),Output flows (O)"</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8780-F968-4B7E-BA17-C98BD838F41E}">
  <sheetPr>
    <tabColor rgb="FF92D050"/>
  </sheetPr>
  <dimension ref="A1:I9"/>
  <sheetViews>
    <sheetView zoomScale="98" workbookViewId="0"/>
  </sheetViews>
  <sheetFormatPr baseColWidth="10" defaultColWidth="8.88671875" defaultRowHeight="14.4" x14ac:dyDescent="0.3"/>
  <cols>
    <col min="1" max="1" width="40.44140625" customWidth="1"/>
    <col min="2" max="2" width="33.109375" customWidth="1"/>
    <col min="3" max="3" width="19.33203125" customWidth="1"/>
    <col min="4" max="4" width="39.6640625" customWidth="1"/>
    <col min="5" max="5" width="16.44140625" bestFit="1" customWidth="1"/>
    <col min="6" max="6" width="15" bestFit="1" customWidth="1"/>
    <col min="7" max="7" width="17.6640625" bestFit="1" customWidth="1"/>
    <col min="9" max="9" width="37.88671875" customWidth="1"/>
  </cols>
  <sheetData>
    <row r="1" spans="1:9" s="2" customFormat="1" ht="49.2" customHeight="1" x14ac:dyDescent="0.3">
      <c r="A1" s="1" t="s">
        <v>227</v>
      </c>
      <c r="B1" s="1" t="s">
        <v>235</v>
      </c>
      <c r="C1" s="1" t="s">
        <v>236</v>
      </c>
      <c r="D1" s="1" t="s">
        <v>237</v>
      </c>
      <c r="E1" s="1" t="s">
        <v>238</v>
      </c>
      <c r="F1" s="1" t="s">
        <v>239</v>
      </c>
      <c r="G1" s="1" t="s">
        <v>283</v>
      </c>
      <c r="I1" s="188" t="s">
        <v>241</v>
      </c>
    </row>
    <row r="2" spans="1:9" x14ac:dyDescent="0.3">
      <c r="A2" s="4" t="s">
        <v>511</v>
      </c>
      <c r="B2" s="18" t="s">
        <v>304</v>
      </c>
      <c r="C2" s="23" t="s">
        <v>244</v>
      </c>
      <c r="D2" s="23" t="s">
        <v>248</v>
      </c>
      <c r="E2" s="19" t="s">
        <v>353</v>
      </c>
      <c r="F2" s="19">
        <v>62928340</v>
      </c>
      <c r="G2" s="78">
        <f>F2/$F$9</f>
        <v>3304.1921764242584</v>
      </c>
      <c r="I2" s="122"/>
    </row>
    <row r="3" spans="1:9" s="26" customFormat="1" x14ac:dyDescent="0.3">
      <c r="A3" s="4" t="s">
        <v>511</v>
      </c>
      <c r="B3" s="18" t="s">
        <v>366</v>
      </c>
      <c r="C3" s="23" t="s">
        <v>244</v>
      </c>
      <c r="D3" s="23" t="s">
        <v>245</v>
      </c>
      <c r="E3" s="19" t="s">
        <v>513</v>
      </c>
      <c r="F3" s="19">
        <v>696.72</v>
      </c>
      <c r="G3" s="137">
        <f t="shared" ref="G3:G9" si="0">F3/$F$9</f>
        <v>3.658283013914413E-2</v>
      </c>
      <c r="I3" s="122"/>
    </row>
    <row r="4" spans="1:9" s="26" customFormat="1" x14ac:dyDescent="0.3">
      <c r="A4" s="4" t="s">
        <v>511</v>
      </c>
      <c r="B4" s="18" t="s">
        <v>519</v>
      </c>
      <c r="C4" s="23" t="s">
        <v>244</v>
      </c>
      <c r="D4" s="23" t="s">
        <v>245</v>
      </c>
      <c r="E4" s="19" t="s">
        <v>513</v>
      </c>
      <c r="F4" s="19">
        <v>553955.97</v>
      </c>
      <c r="G4" s="138">
        <f>F4/$F$9</f>
        <v>29.086687844578627</v>
      </c>
      <c r="I4" s="122"/>
    </row>
    <row r="5" spans="1:9" s="26" customFormat="1" x14ac:dyDescent="0.3">
      <c r="A5" s="4" t="s">
        <v>511</v>
      </c>
      <c r="B5" s="18" t="s">
        <v>520</v>
      </c>
      <c r="C5" s="23" t="s">
        <v>244</v>
      </c>
      <c r="D5" s="23" t="s">
        <v>245</v>
      </c>
      <c r="E5" s="19" t="s">
        <v>361</v>
      </c>
      <c r="F5" s="19">
        <v>1.6</v>
      </c>
      <c r="G5" s="120">
        <f t="shared" si="0"/>
        <v>8.4011551588343406E-5</v>
      </c>
      <c r="I5" s="122"/>
    </row>
    <row r="6" spans="1:9" s="26" customFormat="1" x14ac:dyDescent="0.3">
      <c r="A6" s="4" t="s">
        <v>511</v>
      </c>
      <c r="B6" s="18" t="s">
        <v>521</v>
      </c>
      <c r="C6" s="23" t="s">
        <v>250</v>
      </c>
      <c r="D6" s="23" t="s">
        <v>251</v>
      </c>
      <c r="E6" s="19" t="s">
        <v>522</v>
      </c>
      <c r="F6" s="19">
        <v>69331</v>
      </c>
      <c r="G6" s="136">
        <f t="shared" si="0"/>
        <v>3.6403780519821476</v>
      </c>
      <c r="I6" s="122"/>
    </row>
    <row r="7" spans="1:9" s="42" customFormat="1" x14ac:dyDescent="0.3">
      <c r="A7" s="4" t="s">
        <v>511</v>
      </c>
      <c r="B7" s="18" t="s">
        <v>443</v>
      </c>
      <c r="C7" s="23" t="s">
        <v>250</v>
      </c>
      <c r="D7" s="23" t="s">
        <v>294</v>
      </c>
      <c r="E7" s="19" t="s">
        <v>361</v>
      </c>
      <c r="F7" s="19">
        <v>965.64</v>
      </c>
      <c r="G7" s="137">
        <f t="shared" si="0"/>
        <v>5.0703071672354945E-2</v>
      </c>
      <c r="I7" s="122"/>
    </row>
    <row r="8" spans="1:9" s="26" customFormat="1" x14ac:dyDescent="0.3">
      <c r="A8" s="4" t="s">
        <v>511</v>
      </c>
      <c r="B8" s="18" t="s">
        <v>444</v>
      </c>
      <c r="C8" s="23" t="s">
        <v>250</v>
      </c>
      <c r="D8" s="23" t="s">
        <v>294</v>
      </c>
      <c r="E8" s="19" t="s">
        <v>361</v>
      </c>
      <c r="F8" s="19">
        <v>340.90600000000001</v>
      </c>
      <c r="G8" s="137">
        <f>F8/$F$9</f>
        <v>1.7900026253609872E-2</v>
      </c>
      <c r="I8" s="122"/>
    </row>
    <row r="9" spans="1:9" s="60" customFormat="1" x14ac:dyDescent="0.3">
      <c r="A9" s="4" t="s">
        <v>511</v>
      </c>
      <c r="B9" s="4" t="s">
        <v>281</v>
      </c>
      <c r="C9" s="3" t="s">
        <v>254</v>
      </c>
      <c r="D9" s="3" t="s">
        <v>255</v>
      </c>
      <c r="E9" s="5" t="s">
        <v>479</v>
      </c>
      <c r="F9" s="5">
        <v>19045</v>
      </c>
      <c r="G9" s="19">
        <f t="shared" si="0"/>
        <v>1</v>
      </c>
      <c r="I9" s="122"/>
    </row>
  </sheetData>
  <dataValidations count="2">
    <dataValidation type="list" allowBlank="1" showInputMessage="1" showErrorMessage="1" sqref="C2:C9" xr:uid="{3553A476-EA10-4A66-8E2D-E1B65B880518}">
      <formula1>"Product flows (P),Input flows (I),Output flows (O)"</formula1>
    </dataValidation>
    <dataValidation type="list" allowBlank="1" showInputMessage="1" showErrorMessage="1" sqref="D2:D9" xr:uid="{70249867-4E4E-40F9-B4D2-E09C928A9617}">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4991-7A5C-463E-91FA-C83FE5CA0C3B}">
  <sheetPr>
    <tabColor rgb="FF92D050"/>
  </sheetPr>
  <dimension ref="A1:J17"/>
  <sheetViews>
    <sheetView zoomScale="97" workbookViewId="0">
      <selection activeCell="B2" sqref="B2:G2"/>
    </sheetView>
  </sheetViews>
  <sheetFormatPr baseColWidth="10" defaultColWidth="8.88671875" defaultRowHeight="14.4" x14ac:dyDescent="0.3"/>
  <cols>
    <col min="1" max="1" width="54.6640625" customWidth="1"/>
    <col min="2" max="2" width="41.6640625" bestFit="1" customWidth="1"/>
    <col min="3" max="3" width="19.33203125" customWidth="1"/>
    <col min="4" max="4" width="39.6640625" customWidth="1"/>
    <col min="5" max="5" width="18.6640625" customWidth="1"/>
    <col min="6" max="6" width="19.33203125" customWidth="1"/>
    <col min="7" max="7" width="21.6640625" customWidth="1"/>
    <col min="9" max="9" width="38.44140625" customWidth="1"/>
    <col min="10" max="10" width="9.6640625" bestFit="1" customWidth="1"/>
    <col min="11" max="11" width="12.33203125" bestFit="1" customWidth="1"/>
  </cols>
  <sheetData>
    <row r="1" spans="1:10" s="2" customFormat="1" ht="49.2" customHeight="1" x14ac:dyDescent="0.3">
      <c r="A1" s="1" t="s">
        <v>227</v>
      </c>
      <c r="B1" s="1" t="s">
        <v>235</v>
      </c>
      <c r="C1" s="1" t="s">
        <v>236</v>
      </c>
      <c r="D1" s="1" t="s">
        <v>237</v>
      </c>
      <c r="E1" s="41" t="s">
        <v>238</v>
      </c>
      <c r="F1" s="41" t="s">
        <v>239</v>
      </c>
      <c r="G1" s="187" t="s">
        <v>523</v>
      </c>
      <c r="I1" s="188" t="s">
        <v>241</v>
      </c>
    </row>
    <row r="2" spans="1:10" x14ac:dyDescent="0.3">
      <c r="A2" s="18" t="s">
        <v>524</v>
      </c>
      <c r="B2" s="18" t="s">
        <v>525</v>
      </c>
      <c r="C2" s="3" t="s">
        <v>244</v>
      </c>
      <c r="D2" s="3" t="s">
        <v>248</v>
      </c>
      <c r="E2" s="19" t="s">
        <v>246</v>
      </c>
      <c r="F2" s="19">
        <v>20950747</v>
      </c>
      <c r="G2" s="115">
        <f t="shared" ref="G2:G7" si="0">F2/$F$15</f>
        <v>6.7149830128205135E-2</v>
      </c>
      <c r="J2" s="144"/>
    </row>
    <row r="3" spans="1:10" s="26" customFormat="1" x14ac:dyDescent="0.3">
      <c r="A3" s="18" t="s">
        <v>524</v>
      </c>
      <c r="B3" s="18" t="s">
        <v>526</v>
      </c>
      <c r="C3" s="3" t="s">
        <v>250</v>
      </c>
      <c r="D3" s="3" t="s">
        <v>251</v>
      </c>
      <c r="E3" s="19" t="s">
        <v>527</v>
      </c>
      <c r="F3" s="19">
        <v>959967</v>
      </c>
      <c r="G3" s="115">
        <f t="shared" si="0"/>
        <v>3.0768173076923078E-3</v>
      </c>
      <c r="J3" s="144"/>
    </row>
    <row r="4" spans="1:10" s="26" customFormat="1" x14ac:dyDescent="0.3">
      <c r="A4" s="18" t="s">
        <v>524</v>
      </c>
      <c r="B4" s="18" t="s">
        <v>528</v>
      </c>
      <c r="C4" s="3" t="s">
        <v>250</v>
      </c>
      <c r="D4" s="3" t="s">
        <v>251</v>
      </c>
      <c r="E4" s="19" t="s">
        <v>256</v>
      </c>
      <c r="F4" s="19">
        <v>405</v>
      </c>
      <c r="G4" s="115">
        <f t="shared" si="0"/>
        <v>1.298076923076923E-6</v>
      </c>
      <c r="J4" s="144"/>
    </row>
    <row r="5" spans="1:10" s="26" customFormat="1" x14ac:dyDescent="0.3">
      <c r="A5" s="18" t="s">
        <v>524</v>
      </c>
      <c r="B5" s="18" t="s">
        <v>529</v>
      </c>
      <c r="C5" s="3" t="s">
        <v>250</v>
      </c>
      <c r="D5" s="3" t="s">
        <v>251</v>
      </c>
      <c r="E5" s="19" t="s">
        <v>256</v>
      </c>
      <c r="F5" s="19">
        <v>2861</v>
      </c>
      <c r="G5" s="115">
        <f t="shared" si="0"/>
        <v>9.1698717948717951E-6</v>
      </c>
      <c r="J5" s="144"/>
    </row>
    <row r="6" spans="1:10" s="26" customFormat="1" x14ac:dyDescent="0.3">
      <c r="A6" s="18" t="s">
        <v>524</v>
      </c>
      <c r="B6" s="18" t="s">
        <v>530</v>
      </c>
      <c r="C6" s="3" t="s">
        <v>250</v>
      </c>
      <c r="D6" s="3" t="s">
        <v>251</v>
      </c>
      <c r="E6" s="19" t="s">
        <v>256</v>
      </c>
      <c r="F6" s="19">
        <v>639</v>
      </c>
      <c r="G6" s="115">
        <f t="shared" si="0"/>
        <v>2.048076923076923E-6</v>
      </c>
      <c r="J6" s="144"/>
    </row>
    <row r="7" spans="1:10" s="26" customFormat="1" x14ac:dyDescent="0.3">
      <c r="A7" s="18" t="s">
        <v>524</v>
      </c>
      <c r="B7" s="18" t="s">
        <v>531</v>
      </c>
      <c r="C7" s="3" t="s">
        <v>250</v>
      </c>
      <c r="D7" s="3" t="s">
        <v>251</v>
      </c>
      <c r="E7" s="19" t="s">
        <v>256</v>
      </c>
      <c r="F7" s="19">
        <v>204</v>
      </c>
      <c r="G7" s="115">
        <f t="shared" si="0"/>
        <v>6.5384615384615385E-7</v>
      </c>
      <c r="J7" s="144"/>
    </row>
    <row r="8" spans="1:10" s="26" customFormat="1" x14ac:dyDescent="0.3">
      <c r="A8" s="18" t="s">
        <v>524</v>
      </c>
      <c r="B8" s="18" t="s">
        <v>532</v>
      </c>
      <c r="C8" s="3" t="s">
        <v>250</v>
      </c>
      <c r="D8" s="3" t="s">
        <v>251</v>
      </c>
      <c r="E8" s="19" t="s">
        <v>256</v>
      </c>
      <c r="F8" s="19" t="s">
        <v>533</v>
      </c>
      <c r="G8" s="19" t="s">
        <v>534</v>
      </c>
      <c r="J8" s="144"/>
    </row>
    <row r="9" spans="1:10" s="26" customFormat="1" x14ac:dyDescent="0.3">
      <c r="A9" s="18" t="s">
        <v>524</v>
      </c>
      <c r="B9" s="18" t="s">
        <v>535</v>
      </c>
      <c r="C9" s="3" t="s">
        <v>250</v>
      </c>
      <c r="D9" s="3" t="s">
        <v>251</v>
      </c>
      <c r="E9" s="19" t="s">
        <v>256</v>
      </c>
      <c r="F9" s="19" t="s">
        <v>536</v>
      </c>
      <c r="G9" s="19" t="s">
        <v>537</v>
      </c>
      <c r="J9" s="144"/>
    </row>
    <row r="10" spans="1:10" s="26" customFormat="1" x14ac:dyDescent="0.3">
      <c r="A10" s="18" t="s">
        <v>524</v>
      </c>
      <c r="B10" s="18" t="s">
        <v>538</v>
      </c>
      <c r="C10" s="3" t="s">
        <v>250</v>
      </c>
      <c r="D10" s="3" t="s">
        <v>251</v>
      </c>
      <c r="E10" s="19" t="s">
        <v>256</v>
      </c>
      <c r="F10" s="19">
        <v>14609</v>
      </c>
      <c r="G10" s="115">
        <f t="shared" ref="G10:G17" si="1">F10/$F$15</f>
        <v>4.6823717948717948E-5</v>
      </c>
      <c r="J10" s="144"/>
    </row>
    <row r="11" spans="1:10" s="26" customFormat="1" x14ac:dyDescent="0.3">
      <c r="A11" s="18" t="s">
        <v>524</v>
      </c>
      <c r="B11" s="18" t="s">
        <v>539</v>
      </c>
      <c r="C11" s="3" t="s">
        <v>250</v>
      </c>
      <c r="D11" s="3" t="s">
        <v>294</v>
      </c>
      <c r="E11" s="19" t="s">
        <v>540</v>
      </c>
      <c r="F11" s="19">
        <v>35923855</v>
      </c>
      <c r="G11" s="115">
        <f t="shared" si="1"/>
        <v>0.11514056089743589</v>
      </c>
      <c r="J11" s="144"/>
    </row>
    <row r="12" spans="1:10" s="26" customFormat="1" x14ac:dyDescent="0.3">
      <c r="A12" s="18" t="s">
        <v>524</v>
      </c>
      <c r="B12" s="18" t="s">
        <v>541</v>
      </c>
      <c r="C12" s="3" t="s">
        <v>250</v>
      </c>
      <c r="D12" s="3" t="s">
        <v>294</v>
      </c>
      <c r="E12" s="19" t="s">
        <v>269</v>
      </c>
      <c r="F12" s="19">
        <v>48008.91</v>
      </c>
      <c r="G12" s="115">
        <f t="shared" si="1"/>
        <v>1.5387471153846156E-4</v>
      </c>
      <c r="J12" s="144"/>
    </row>
    <row r="13" spans="1:10" s="26" customFormat="1" x14ac:dyDescent="0.3">
      <c r="A13" s="18" t="s">
        <v>524</v>
      </c>
      <c r="B13" s="18" t="s">
        <v>542</v>
      </c>
      <c r="C13" s="3" t="s">
        <v>250</v>
      </c>
      <c r="D13" s="3" t="s">
        <v>294</v>
      </c>
      <c r="E13" s="19" t="s">
        <v>269</v>
      </c>
      <c r="F13" s="19">
        <v>316038799.68000001</v>
      </c>
      <c r="G13" s="115">
        <f t="shared" si="1"/>
        <v>1.0129448707692308</v>
      </c>
      <c r="J13" s="144"/>
    </row>
    <row r="14" spans="1:10" s="26" customFormat="1" x14ac:dyDescent="0.3">
      <c r="A14" s="18" t="s">
        <v>524</v>
      </c>
      <c r="B14" s="18" t="s">
        <v>543</v>
      </c>
      <c r="C14" s="3" t="s">
        <v>250</v>
      </c>
      <c r="D14" s="3" t="s">
        <v>294</v>
      </c>
      <c r="E14" s="19" t="s">
        <v>269</v>
      </c>
      <c r="F14" s="19">
        <v>19959.82</v>
      </c>
      <c r="G14" s="115">
        <f t="shared" si="1"/>
        <v>6.3973782051282056E-5</v>
      </c>
      <c r="J14" s="144"/>
    </row>
    <row r="15" spans="1:10" s="53" customFormat="1" x14ac:dyDescent="0.3">
      <c r="A15" s="18" t="s">
        <v>524</v>
      </c>
      <c r="B15" s="4" t="s">
        <v>544</v>
      </c>
      <c r="C15" s="3" t="s">
        <v>254</v>
      </c>
      <c r="D15" s="4" t="s">
        <v>255</v>
      </c>
      <c r="E15" s="19" t="s">
        <v>545</v>
      </c>
      <c r="F15" s="143">
        <v>312000000</v>
      </c>
      <c r="G15" s="19">
        <f t="shared" si="1"/>
        <v>1</v>
      </c>
      <c r="J15" s="144"/>
    </row>
    <row r="16" spans="1:10" x14ac:dyDescent="0.3">
      <c r="A16" s="18" t="s">
        <v>524</v>
      </c>
      <c r="B16" s="4" t="s">
        <v>546</v>
      </c>
      <c r="C16" s="3" t="s">
        <v>254</v>
      </c>
      <c r="D16" s="4" t="s">
        <v>259</v>
      </c>
      <c r="E16" s="54" t="s">
        <v>271</v>
      </c>
      <c r="F16" s="24">
        <v>463500</v>
      </c>
      <c r="G16" s="115">
        <f t="shared" si="1"/>
        <v>1.485576923076923E-3</v>
      </c>
      <c r="J16" s="144"/>
    </row>
    <row r="17" spans="1:10" x14ac:dyDescent="0.3">
      <c r="A17" s="18" t="s">
        <v>524</v>
      </c>
      <c r="B17" s="4" t="s">
        <v>547</v>
      </c>
      <c r="C17" s="3" t="s">
        <v>254</v>
      </c>
      <c r="D17" s="4" t="s">
        <v>259</v>
      </c>
      <c r="E17" s="24" t="s">
        <v>271</v>
      </c>
      <c r="F17" s="24">
        <v>1369900</v>
      </c>
      <c r="G17" s="115">
        <f t="shared" si="1"/>
        <v>4.3907051282051279E-3</v>
      </c>
      <c r="J17" s="144"/>
    </row>
  </sheetData>
  <dataValidations count="2">
    <dataValidation type="list" allowBlank="1" showInputMessage="1" showErrorMessage="1" sqref="D2:D17" xr:uid="{9F2CE6D9-8539-4502-A79A-FCF7AADE4873}">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7" xr:uid="{C260B9F1-A25F-4DF8-99B6-241881D7FFDF}">
      <formula1>"Product flows (P),Input flows (I),Output flows (O)"</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97AC-EEA9-4F9F-B72D-3AB95766E31E}">
  <sheetPr>
    <tabColor rgb="FF92D050"/>
  </sheetPr>
  <dimension ref="A1:I7"/>
  <sheetViews>
    <sheetView zoomScale="91" workbookViewId="0"/>
  </sheetViews>
  <sheetFormatPr baseColWidth="10" defaultColWidth="8.88671875" defaultRowHeight="14.4" x14ac:dyDescent="0.3"/>
  <cols>
    <col min="1" max="1" width="48.88671875" customWidth="1"/>
    <col min="2" max="2" width="38.33203125" style="45" bestFit="1" customWidth="1"/>
    <col min="3" max="3" width="19.33203125" style="45" customWidth="1"/>
    <col min="4" max="4" width="39.6640625" style="45" customWidth="1"/>
    <col min="5" max="5" width="20.88671875" style="45" bestFit="1" customWidth="1"/>
    <col min="6" max="6" width="19.33203125" style="45" customWidth="1"/>
    <col min="7" max="7" width="43.109375" style="45" customWidth="1"/>
    <col min="9" max="9" width="41.44140625" customWidth="1"/>
  </cols>
  <sheetData>
    <row r="1" spans="1:9" s="2" customFormat="1" ht="49.2" customHeight="1" x14ac:dyDescent="0.3">
      <c r="A1" s="145" t="s">
        <v>227</v>
      </c>
      <c r="B1" s="1" t="s">
        <v>235</v>
      </c>
      <c r="C1" s="1" t="s">
        <v>236</v>
      </c>
      <c r="D1" s="1" t="s">
        <v>237</v>
      </c>
      <c r="E1" s="41" t="s">
        <v>238</v>
      </c>
      <c r="F1" s="41" t="s">
        <v>239</v>
      </c>
      <c r="G1" s="41" t="s">
        <v>240</v>
      </c>
      <c r="I1" s="188" t="s">
        <v>241</v>
      </c>
    </row>
    <row r="2" spans="1:9" x14ac:dyDescent="0.3">
      <c r="A2" s="11" t="s">
        <v>548</v>
      </c>
      <c r="B2" s="21" t="s">
        <v>549</v>
      </c>
      <c r="C2" s="23" t="s">
        <v>244</v>
      </c>
      <c r="D2" s="23" t="s">
        <v>245</v>
      </c>
      <c r="E2" s="19" t="s">
        <v>550</v>
      </c>
      <c r="F2" s="19">
        <v>109060.79</v>
      </c>
      <c r="G2" s="136">
        <f>F2/$F$6</f>
        <v>1.0696533900881726</v>
      </c>
      <c r="I2" s="122"/>
    </row>
    <row r="3" spans="1:9" x14ac:dyDescent="0.3">
      <c r="A3" s="11" t="s">
        <v>548</v>
      </c>
      <c r="B3" s="21" t="s">
        <v>551</v>
      </c>
      <c r="C3" s="23" t="s">
        <v>244</v>
      </c>
      <c r="D3" s="23" t="s">
        <v>248</v>
      </c>
      <c r="E3" s="19" t="s">
        <v>552</v>
      </c>
      <c r="F3" s="19">
        <v>1163067646</v>
      </c>
      <c r="G3" s="103">
        <f t="shared" ref="G3:G6" si="0">F3/$F$6</f>
        <v>11407.209231161545</v>
      </c>
      <c r="I3" s="122"/>
    </row>
    <row r="4" spans="1:9" s="26" customFormat="1" x14ac:dyDescent="0.3">
      <c r="A4" s="11" t="s">
        <v>548</v>
      </c>
      <c r="B4" s="3" t="s">
        <v>553</v>
      </c>
      <c r="C4" s="23" t="s">
        <v>250</v>
      </c>
      <c r="D4" s="3" t="s">
        <v>294</v>
      </c>
      <c r="E4" s="19" t="s">
        <v>554</v>
      </c>
      <c r="F4" s="6">
        <v>6127590</v>
      </c>
      <c r="G4" s="138">
        <f>F4/$F$6</f>
        <v>60.098569032650381</v>
      </c>
      <c r="I4" s="122"/>
    </row>
    <row r="5" spans="1:9" s="26" customFormat="1" ht="24" customHeight="1" x14ac:dyDescent="0.3">
      <c r="A5" s="11" t="s">
        <v>548</v>
      </c>
      <c r="B5" s="11" t="s">
        <v>282</v>
      </c>
      <c r="C5" s="3" t="s">
        <v>254</v>
      </c>
      <c r="D5" s="3" t="s">
        <v>259</v>
      </c>
      <c r="E5" s="12" t="s">
        <v>555</v>
      </c>
      <c r="F5" s="12">
        <v>12413</v>
      </c>
      <c r="G5" s="133">
        <f t="shared" si="0"/>
        <v>0.1217450151531498</v>
      </c>
      <c r="I5" s="122"/>
    </row>
    <row r="6" spans="1:9" s="53" customFormat="1" x14ac:dyDescent="0.3">
      <c r="A6" s="11" t="s">
        <v>548</v>
      </c>
      <c r="B6" s="11" t="s">
        <v>253</v>
      </c>
      <c r="C6" s="3" t="s">
        <v>254</v>
      </c>
      <c r="D6" s="3" t="s">
        <v>255</v>
      </c>
      <c r="E6" s="5" t="s">
        <v>556</v>
      </c>
      <c r="F6" s="5">
        <v>101959</v>
      </c>
      <c r="G6" s="19">
        <f t="shared" si="0"/>
        <v>1</v>
      </c>
      <c r="I6" s="122"/>
    </row>
    <row r="7" spans="1:9" x14ac:dyDescent="0.3">
      <c r="A7" s="11" t="s">
        <v>557</v>
      </c>
      <c r="B7" s="3" t="s">
        <v>270</v>
      </c>
      <c r="C7" s="3" t="s">
        <v>254</v>
      </c>
      <c r="D7" s="3" t="s">
        <v>259</v>
      </c>
      <c r="E7" s="7" t="s">
        <v>271</v>
      </c>
      <c r="F7" s="6" t="s">
        <v>263</v>
      </c>
      <c r="G7" s="6" t="s">
        <v>263</v>
      </c>
    </row>
  </sheetData>
  <dataValidations count="2">
    <dataValidation type="list" allowBlank="1" showInputMessage="1" showErrorMessage="1" sqref="C2:C7" xr:uid="{125D0879-72AA-401D-86C2-9734C61368EB}">
      <formula1>"Product flows (P),Input flows (I),Output flows (O)"</formula1>
    </dataValidation>
    <dataValidation type="list" allowBlank="1" showInputMessage="1" showErrorMessage="1" sqref="D2:D7" xr:uid="{CDE769A0-9CBD-437D-87FE-E45FEF1F1E60}">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B5897-15ED-4F3E-BD33-15AD0B6AA502}">
  <sheetPr>
    <tabColor rgb="FF92D050"/>
  </sheetPr>
  <dimension ref="A1:K23"/>
  <sheetViews>
    <sheetView zoomScale="88" workbookViewId="0"/>
  </sheetViews>
  <sheetFormatPr baseColWidth="10" defaultColWidth="8.88671875" defaultRowHeight="14.4" x14ac:dyDescent="0.3"/>
  <cols>
    <col min="1" max="1" width="47.88671875" customWidth="1"/>
    <col min="2" max="2" width="31.88671875" bestFit="1" customWidth="1"/>
    <col min="3" max="3" width="19.33203125" customWidth="1"/>
    <col min="4" max="4" width="39.6640625" customWidth="1"/>
    <col min="5" max="5" width="16.44140625" bestFit="1" customWidth="1"/>
    <col min="6" max="6" width="27.33203125" customWidth="1"/>
    <col min="7" max="7" width="20.109375" bestFit="1" customWidth="1"/>
    <col min="8" max="8" width="19.33203125" customWidth="1"/>
    <col min="10" max="10" width="39.109375" customWidth="1"/>
  </cols>
  <sheetData>
    <row r="1" spans="1:11" s="2" customFormat="1" ht="49.2" customHeight="1" x14ac:dyDescent="0.3">
      <c r="A1" s="1" t="s">
        <v>227</v>
      </c>
      <c r="B1" s="1" t="s">
        <v>235</v>
      </c>
      <c r="C1" s="1" t="s">
        <v>236</v>
      </c>
      <c r="D1" s="1" t="s">
        <v>237</v>
      </c>
      <c r="E1" s="41" t="s">
        <v>238</v>
      </c>
      <c r="F1" s="41" t="s">
        <v>239</v>
      </c>
      <c r="G1" s="41" t="s">
        <v>558</v>
      </c>
      <c r="H1" s="41" t="s">
        <v>401</v>
      </c>
      <c r="J1" s="188" t="s">
        <v>241</v>
      </c>
    </row>
    <row r="2" spans="1:11" x14ac:dyDescent="0.3">
      <c r="A2" s="162" t="s">
        <v>559</v>
      </c>
      <c r="B2" s="4" t="s">
        <v>560</v>
      </c>
      <c r="C2" s="3" t="s">
        <v>244</v>
      </c>
      <c r="D2" s="3" t="s">
        <v>248</v>
      </c>
      <c r="E2" s="5" t="s">
        <v>246</v>
      </c>
      <c r="F2" s="5">
        <v>1695665</v>
      </c>
      <c r="G2" s="80">
        <f t="shared" ref="G2:G20" si="0">F2/$F$19</f>
        <v>13785.894308943089</v>
      </c>
      <c r="H2" s="80">
        <f t="shared" ref="H2:H18" si="1">F2/$F$21</f>
        <v>30.392694455912231</v>
      </c>
      <c r="J2" s="122"/>
      <c r="K2" s="122"/>
    </row>
    <row r="3" spans="1:11" s="26" customFormat="1" x14ac:dyDescent="0.3">
      <c r="A3" s="162" t="s">
        <v>559</v>
      </c>
      <c r="B3" s="4" t="s">
        <v>561</v>
      </c>
      <c r="C3" s="3" t="s">
        <v>244</v>
      </c>
      <c r="D3" s="3" t="s">
        <v>245</v>
      </c>
      <c r="E3" s="5" t="s">
        <v>246</v>
      </c>
      <c r="F3" s="5">
        <v>186977</v>
      </c>
      <c r="G3" s="80">
        <f t="shared" si="0"/>
        <v>1520.1382113821139</v>
      </c>
      <c r="H3" s="80">
        <f t="shared" si="1"/>
        <v>3.3513310891497441</v>
      </c>
      <c r="J3" s="122"/>
      <c r="K3" s="122"/>
    </row>
    <row r="4" spans="1:11" s="26" customFormat="1" x14ac:dyDescent="0.3">
      <c r="A4" s="162" t="s">
        <v>559</v>
      </c>
      <c r="B4" s="4" t="s">
        <v>562</v>
      </c>
      <c r="C4" s="3" t="s">
        <v>244</v>
      </c>
      <c r="D4" s="3" t="s">
        <v>245</v>
      </c>
      <c r="E4" s="5" t="s">
        <v>246</v>
      </c>
      <c r="F4" s="5">
        <v>38791</v>
      </c>
      <c r="G4" s="80">
        <f t="shared" si="0"/>
        <v>315.3739837398374</v>
      </c>
      <c r="H4" s="80">
        <f t="shared" si="1"/>
        <v>0.69528061889541348</v>
      </c>
      <c r="J4" s="122"/>
      <c r="K4" s="122"/>
    </row>
    <row r="5" spans="1:11" s="26" customFormat="1" x14ac:dyDescent="0.3">
      <c r="A5" s="162" t="s">
        <v>559</v>
      </c>
      <c r="B5" s="4" t="s">
        <v>563</v>
      </c>
      <c r="C5" s="3" t="s">
        <v>244</v>
      </c>
      <c r="D5" s="3" t="s">
        <v>245</v>
      </c>
      <c r="E5" s="5" t="s">
        <v>246</v>
      </c>
      <c r="F5" s="5">
        <v>453</v>
      </c>
      <c r="G5" s="80">
        <f t="shared" si="0"/>
        <v>3.6829268292682928</v>
      </c>
      <c r="H5" s="80">
        <f t="shared" si="1"/>
        <v>8.1194638024186614E-3</v>
      </c>
      <c r="J5" s="122"/>
      <c r="K5" s="122"/>
    </row>
    <row r="6" spans="1:11" s="26" customFormat="1" x14ac:dyDescent="0.3">
      <c r="A6" s="162" t="s">
        <v>559</v>
      </c>
      <c r="B6" s="4" t="s">
        <v>564</v>
      </c>
      <c r="C6" s="3" t="s">
        <v>244</v>
      </c>
      <c r="D6" s="3" t="s">
        <v>245</v>
      </c>
      <c r="E6" s="5" t="s">
        <v>246</v>
      </c>
      <c r="F6" s="5">
        <v>1683653</v>
      </c>
      <c r="G6" s="80">
        <f t="shared" si="0"/>
        <v>13688.235772357724</v>
      </c>
      <c r="H6" s="80">
        <f t="shared" si="1"/>
        <v>30.177394236939485</v>
      </c>
      <c r="J6" s="122"/>
      <c r="K6" s="122"/>
    </row>
    <row r="7" spans="1:11" s="26" customFormat="1" x14ac:dyDescent="0.3">
      <c r="A7" s="162" t="s">
        <v>559</v>
      </c>
      <c r="B7" s="4" t="s">
        <v>305</v>
      </c>
      <c r="C7" s="23" t="s">
        <v>250</v>
      </c>
      <c r="D7" s="23" t="s">
        <v>251</v>
      </c>
      <c r="E7" s="5" t="s">
        <v>565</v>
      </c>
      <c r="F7" s="5">
        <v>131638</v>
      </c>
      <c r="G7" s="80">
        <f t="shared" si="0"/>
        <v>1070.2276422764228</v>
      </c>
      <c r="H7" s="80">
        <f t="shared" si="1"/>
        <v>2.3594480706904806</v>
      </c>
      <c r="J7" s="122"/>
      <c r="K7" s="122"/>
    </row>
    <row r="8" spans="1:11" s="26" customFormat="1" x14ac:dyDescent="0.3">
      <c r="A8" s="162" t="s">
        <v>559</v>
      </c>
      <c r="B8" s="4" t="s">
        <v>566</v>
      </c>
      <c r="C8" s="23" t="s">
        <v>250</v>
      </c>
      <c r="D8" s="23" t="s">
        <v>294</v>
      </c>
      <c r="E8" s="5" t="s">
        <v>567</v>
      </c>
      <c r="F8" s="5">
        <v>17890</v>
      </c>
      <c r="G8" s="80">
        <f t="shared" si="0"/>
        <v>145.44715447154471</v>
      </c>
      <c r="H8" s="80">
        <f t="shared" si="1"/>
        <v>0.32065608703150078</v>
      </c>
      <c r="J8" s="122"/>
      <c r="K8" s="122"/>
    </row>
    <row r="9" spans="1:11" s="26" customFormat="1" x14ac:dyDescent="0.3">
      <c r="A9" s="162" t="s">
        <v>559</v>
      </c>
      <c r="B9" s="4" t="s">
        <v>568</v>
      </c>
      <c r="C9" s="23" t="s">
        <v>250</v>
      </c>
      <c r="D9" s="23" t="s">
        <v>294</v>
      </c>
      <c r="E9" s="5" t="s">
        <v>567</v>
      </c>
      <c r="F9" s="5">
        <v>6910</v>
      </c>
      <c r="G9" s="80">
        <f t="shared" si="0"/>
        <v>56.178861788617887</v>
      </c>
      <c r="H9" s="80">
        <f t="shared" si="1"/>
        <v>0.12385318956890276</v>
      </c>
      <c r="J9" s="122"/>
      <c r="K9" s="122"/>
    </row>
    <row r="10" spans="1:11" s="26" customFormat="1" x14ac:dyDescent="0.3">
      <c r="A10" s="162" t="s">
        <v>559</v>
      </c>
      <c r="B10" s="4" t="s">
        <v>569</v>
      </c>
      <c r="C10" s="23" t="s">
        <v>250</v>
      </c>
      <c r="D10" s="23" t="s">
        <v>294</v>
      </c>
      <c r="E10" s="19" t="s">
        <v>567</v>
      </c>
      <c r="F10" s="19">
        <v>40</v>
      </c>
      <c r="G10" s="80">
        <f t="shared" si="0"/>
        <v>0.32520325203252032</v>
      </c>
      <c r="H10" s="80">
        <f t="shared" si="1"/>
        <v>7.1695044612968316E-4</v>
      </c>
      <c r="J10" s="122"/>
      <c r="K10" s="122"/>
    </row>
    <row r="11" spans="1:11" s="26" customFormat="1" x14ac:dyDescent="0.3">
      <c r="A11" s="162" t="s">
        <v>559</v>
      </c>
      <c r="B11" s="4" t="s">
        <v>570</v>
      </c>
      <c r="C11" s="23" t="s">
        <v>250</v>
      </c>
      <c r="D11" s="23" t="s">
        <v>294</v>
      </c>
      <c r="E11" s="19" t="s">
        <v>567</v>
      </c>
      <c r="F11" s="19">
        <v>3928489</v>
      </c>
      <c r="G11" s="80">
        <f t="shared" si="0"/>
        <v>31938.934959349594</v>
      </c>
      <c r="H11" s="80">
        <f t="shared" si="1"/>
        <v>70.413298529138828</v>
      </c>
      <c r="J11" s="122"/>
      <c r="K11" s="122"/>
    </row>
    <row r="12" spans="1:11" s="26" customFormat="1" x14ac:dyDescent="0.3">
      <c r="A12" s="162" t="s">
        <v>559</v>
      </c>
      <c r="B12" s="11" t="s">
        <v>571</v>
      </c>
      <c r="C12" s="23" t="s">
        <v>250</v>
      </c>
      <c r="D12" s="23" t="s">
        <v>294</v>
      </c>
      <c r="E12" s="22" t="s">
        <v>567</v>
      </c>
      <c r="F12" s="22">
        <v>16700</v>
      </c>
      <c r="G12" s="99">
        <f t="shared" si="0"/>
        <v>135.77235772357724</v>
      </c>
      <c r="H12" s="99">
        <f t="shared" si="1"/>
        <v>0.29932681125914273</v>
      </c>
      <c r="J12" s="122"/>
      <c r="K12" s="122"/>
    </row>
    <row r="13" spans="1:11" s="26" customFormat="1" x14ac:dyDescent="0.3">
      <c r="A13" s="162" t="s">
        <v>559</v>
      </c>
      <c r="B13" s="4" t="s">
        <v>572</v>
      </c>
      <c r="C13" s="23" t="s">
        <v>250</v>
      </c>
      <c r="D13" s="23" t="s">
        <v>294</v>
      </c>
      <c r="E13" s="19" t="s">
        <v>573</v>
      </c>
      <c r="F13" s="19">
        <v>298175</v>
      </c>
      <c r="G13" s="80">
        <f t="shared" si="0"/>
        <v>2424.1869918699185</v>
      </c>
      <c r="H13" s="80">
        <f t="shared" si="1"/>
        <v>5.3444174818679571</v>
      </c>
      <c r="J13" s="122"/>
      <c r="K13" s="122"/>
    </row>
    <row r="14" spans="1:11" x14ac:dyDescent="0.3">
      <c r="A14" s="162" t="s">
        <v>559</v>
      </c>
      <c r="B14" s="4" t="s">
        <v>574</v>
      </c>
      <c r="C14" s="3" t="s">
        <v>250</v>
      </c>
      <c r="D14" s="23" t="s">
        <v>294</v>
      </c>
      <c r="E14" s="19" t="s">
        <v>573</v>
      </c>
      <c r="F14" s="19">
        <v>296865</v>
      </c>
      <c r="G14" s="80">
        <f t="shared" si="0"/>
        <v>2413.5365853658536</v>
      </c>
      <c r="H14" s="80">
        <f t="shared" si="1"/>
        <v>5.3209373547572101</v>
      </c>
      <c r="J14" s="122"/>
      <c r="K14" s="122"/>
    </row>
    <row r="15" spans="1:11" x14ac:dyDescent="0.3">
      <c r="A15" s="162" t="s">
        <v>559</v>
      </c>
      <c r="B15" s="4" t="s">
        <v>575</v>
      </c>
      <c r="C15" s="3" t="s">
        <v>250</v>
      </c>
      <c r="D15" s="23" t="s">
        <v>294</v>
      </c>
      <c r="E15" s="19" t="s">
        <v>573</v>
      </c>
      <c r="F15" s="19">
        <v>4800</v>
      </c>
      <c r="G15" s="80">
        <f t="shared" si="0"/>
        <v>39.024390243902438</v>
      </c>
      <c r="H15" s="80">
        <f t="shared" si="1"/>
        <v>8.6034053535561983E-2</v>
      </c>
      <c r="J15" s="122"/>
      <c r="K15" s="122"/>
    </row>
    <row r="16" spans="1:11" x14ac:dyDescent="0.3">
      <c r="A16" s="162" t="s">
        <v>559</v>
      </c>
      <c r="B16" s="4" t="s">
        <v>576</v>
      </c>
      <c r="C16" s="3" t="s">
        <v>250</v>
      </c>
      <c r="D16" s="23" t="s">
        <v>294</v>
      </c>
      <c r="E16" s="19" t="s">
        <v>567</v>
      </c>
      <c r="F16" s="19">
        <v>10792</v>
      </c>
      <c r="G16" s="80">
        <f t="shared" si="0"/>
        <v>87.739837398373979</v>
      </c>
      <c r="H16" s="80">
        <f t="shared" si="1"/>
        <v>0.19343323036578852</v>
      </c>
      <c r="J16" s="122"/>
      <c r="K16" s="122"/>
    </row>
    <row r="17" spans="1:11" x14ac:dyDescent="0.3">
      <c r="A17" s="162" t="s">
        <v>559</v>
      </c>
      <c r="B17" s="4" t="s">
        <v>577</v>
      </c>
      <c r="C17" s="3" t="s">
        <v>250</v>
      </c>
      <c r="D17" s="23" t="s">
        <v>294</v>
      </c>
      <c r="E17" s="19" t="s">
        <v>578</v>
      </c>
      <c r="F17" s="19">
        <v>27122843</v>
      </c>
      <c r="G17" s="80">
        <f t="shared" si="0"/>
        <v>220510.91869918699</v>
      </c>
      <c r="H17" s="80">
        <f t="shared" si="1"/>
        <v>486.14335972888387</v>
      </c>
      <c r="J17" s="122"/>
      <c r="K17" s="122"/>
    </row>
    <row r="18" spans="1:11" x14ac:dyDescent="0.3">
      <c r="A18" s="162" t="s">
        <v>559</v>
      </c>
      <c r="B18" s="4" t="s">
        <v>542</v>
      </c>
      <c r="C18" s="3" t="s">
        <v>250</v>
      </c>
      <c r="D18" s="23" t="s">
        <v>294</v>
      </c>
      <c r="E18" s="19" t="s">
        <v>578</v>
      </c>
      <c r="F18" s="19">
        <v>44910851</v>
      </c>
      <c r="G18" s="80">
        <f t="shared" si="0"/>
        <v>365128.8699186992</v>
      </c>
      <c r="H18" s="80">
        <f t="shared" si="1"/>
        <v>804.97136651284313</v>
      </c>
      <c r="J18" s="122"/>
      <c r="K18" s="122"/>
    </row>
    <row r="19" spans="1:11" s="53" customFormat="1" x14ac:dyDescent="0.3">
      <c r="A19" s="162" t="s">
        <v>559</v>
      </c>
      <c r="B19" s="18" t="s">
        <v>284</v>
      </c>
      <c r="C19" s="3" t="s">
        <v>254</v>
      </c>
      <c r="D19" s="3" t="s">
        <v>255</v>
      </c>
      <c r="E19" s="19" t="s">
        <v>579</v>
      </c>
      <c r="F19" s="146">
        <v>123</v>
      </c>
      <c r="G19" s="5">
        <f t="shared" si="0"/>
        <v>1</v>
      </c>
      <c r="H19" s="147" t="s">
        <v>89</v>
      </c>
      <c r="J19" s="122"/>
      <c r="K19" s="122"/>
    </row>
    <row r="20" spans="1:11" x14ac:dyDescent="0.3">
      <c r="A20" s="162" t="s">
        <v>559</v>
      </c>
      <c r="B20" s="18" t="s">
        <v>282</v>
      </c>
      <c r="C20" s="23" t="s">
        <v>254</v>
      </c>
      <c r="D20" s="23" t="s">
        <v>259</v>
      </c>
      <c r="E20" s="19" t="s">
        <v>579</v>
      </c>
      <c r="F20" s="19">
        <v>1.2</v>
      </c>
      <c r="G20" s="115">
        <f t="shared" si="0"/>
        <v>9.7560975609756097E-3</v>
      </c>
      <c r="H20" s="115">
        <f>F20/$F$21</f>
        <v>2.1508513383890495E-5</v>
      </c>
      <c r="J20" s="122"/>
      <c r="K20" s="122"/>
    </row>
    <row r="21" spans="1:11" s="26" customFormat="1" x14ac:dyDescent="0.3">
      <c r="A21" s="148" t="s">
        <v>580</v>
      </c>
      <c r="B21" s="149" t="s">
        <v>284</v>
      </c>
      <c r="C21" s="150"/>
      <c r="D21" s="150"/>
      <c r="E21" s="149" t="s">
        <v>256</v>
      </c>
      <c r="F21" s="151">
        <f>F19*453.59237</f>
        <v>55791.861510000002</v>
      </c>
      <c r="G21" s="152">
        <f>F21/F19</f>
        <v>453.59237000000002</v>
      </c>
      <c r="H21" s="149">
        <f>F21/$F$21</f>
        <v>1</v>
      </c>
      <c r="J21" s="122"/>
      <c r="K21" s="122"/>
    </row>
    <row r="23" spans="1:11" x14ac:dyDescent="0.3">
      <c r="F23" s="153"/>
    </row>
  </sheetData>
  <dataValidations count="2">
    <dataValidation type="list" allowBlank="1" showInputMessage="1" showErrorMessage="1" sqref="D2:D21" xr:uid="{B65B0873-DB18-4BF7-B288-5F3C164D70F8}">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21" xr:uid="{A43D2F02-7380-4310-8CE2-9C8B1B7F5CBD}">
      <formula1>"Product flows (P),Input flows (I),Output flows (O)"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7"/>
  <sheetViews>
    <sheetView zoomScaleNormal="100" workbookViewId="0">
      <selection activeCell="F23" sqref="F23"/>
    </sheetView>
  </sheetViews>
  <sheetFormatPr baseColWidth="10" defaultColWidth="8.88671875" defaultRowHeight="14.4" x14ac:dyDescent="0.3"/>
  <cols>
    <col min="1" max="1" width="72.88671875" customWidth="1"/>
    <col min="2" max="2" width="35.33203125" customWidth="1"/>
    <col min="3" max="3" width="25.88671875" customWidth="1"/>
    <col min="4" max="4" width="40.109375" customWidth="1"/>
    <col min="5" max="5" width="15.88671875" customWidth="1"/>
    <col min="6" max="6" width="20.44140625" customWidth="1"/>
    <col min="7" max="7" width="24.6640625" customWidth="1"/>
    <col min="9" max="9" width="33.88671875" customWidth="1"/>
  </cols>
  <sheetData>
    <row r="1" spans="1:9" s="2" customFormat="1" ht="45.6" customHeight="1" x14ac:dyDescent="0.3">
      <c r="A1" s="1" t="s">
        <v>227</v>
      </c>
      <c r="B1" s="1" t="s">
        <v>235</v>
      </c>
      <c r="C1" s="1" t="s">
        <v>236</v>
      </c>
      <c r="D1" s="1" t="s">
        <v>237</v>
      </c>
      <c r="E1" s="1" t="s">
        <v>238</v>
      </c>
      <c r="F1" s="1" t="s">
        <v>239</v>
      </c>
      <c r="G1" s="1" t="s">
        <v>240</v>
      </c>
      <c r="I1" s="188" t="s">
        <v>241</v>
      </c>
    </row>
    <row r="2" spans="1:9" s="10" customFormat="1" x14ac:dyDescent="0.3">
      <c r="A2" s="11" t="s">
        <v>242</v>
      </c>
      <c r="B2" s="4" t="s">
        <v>243</v>
      </c>
      <c r="C2" s="11" t="s">
        <v>244</v>
      </c>
      <c r="D2" s="11" t="s">
        <v>245</v>
      </c>
      <c r="E2" s="5" t="s">
        <v>246</v>
      </c>
      <c r="F2" s="5">
        <v>338743</v>
      </c>
      <c r="G2" s="69">
        <f>F2/$F$5</f>
        <v>17.195076142131981</v>
      </c>
      <c r="H2" s="50"/>
      <c r="I2" s="70"/>
    </row>
    <row r="3" spans="1:9" s="10" customFormat="1" x14ac:dyDescent="0.3">
      <c r="A3" s="11" t="s">
        <v>242</v>
      </c>
      <c r="B3" s="4" t="s">
        <v>247</v>
      </c>
      <c r="C3" s="11" t="s">
        <v>244</v>
      </c>
      <c r="D3" s="11" t="s">
        <v>248</v>
      </c>
      <c r="E3" s="5" t="s">
        <v>246</v>
      </c>
      <c r="F3" s="5">
        <v>302270</v>
      </c>
      <c r="G3" s="69">
        <f t="shared" ref="G3:G6" si="0">F3/$F$5</f>
        <v>15.343654822335026</v>
      </c>
      <c r="H3" s="50"/>
      <c r="I3" s="70"/>
    </row>
    <row r="4" spans="1:9" s="10" customFormat="1" x14ac:dyDescent="0.3">
      <c r="A4" s="11" t="s">
        <v>242</v>
      </c>
      <c r="B4" s="4" t="s">
        <v>249</v>
      </c>
      <c r="C4" s="11" t="s">
        <v>250</v>
      </c>
      <c r="D4" s="11" t="s">
        <v>251</v>
      </c>
      <c r="E4" s="5" t="s">
        <v>252</v>
      </c>
      <c r="F4" s="5">
        <v>23781</v>
      </c>
      <c r="G4" s="68">
        <f t="shared" si="0"/>
        <v>1.2071573604060915</v>
      </c>
      <c r="I4" s="70"/>
    </row>
    <row r="5" spans="1:9" s="28" customFormat="1" x14ac:dyDescent="0.3">
      <c r="A5" s="11" t="s">
        <v>242</v>
      </c>
      <c r="B5" s="18" t="s">
        <v>253</v>
      </c>
      <c r="C5" s="21" t="s">
        <v>254</v>
      </c>
      <c r="D5" s="21" t="s">
        <v>255</v>
      </c>
      <c r="E5" s="22" t="s">
        <v>256</v>
      </c>
      <c r="F5" s="22">
        <v>19700</v>
      </c>
      <c r="G5" s="5">
        <f t="shared" si="0"/>
        <v>1</v>
      </c>
      <c r="I5" s="70"/>
    </row>
    <row r="6" spans="1:9" s="10" customFormat="1" x14ac:dyDescent="0.3">
      <c r="A6" s="4" t="s">
        <v>257</v>
      </c>
      <c r="B6" s="4" t="s">
        <v>258</v>
      </c>
      <c r="C6" s="11" t="s">
        <v>254</v>
      </c>
      <c r="D6" s="11" t="s">
        <v>259</v>
      </c>
      <c r="E6" s="5" t="s">
        <v>260</v>
      </c>
      <c r="F6" s="5">
        <v>4899</v>
      </c>
      <c r="G6" s="67">
        <f t="shared" si="0"/>
        <v>0.24868020304568528</v>
      </c>
      <c r="I6" s="70"/>
    </row>
    <row r="7" spans="1:9" s="10" customFormat="1" x14ac:dyDescent="0.3">
      <c r="A7" s="11" t="s">
        <v>261</v>
      </c>
      <c r="B7" s="11" t="s">
        <v>262</v>
      </c>
      <c r="C7" s="11" t="s">
        <v>254</v>
      </c>
      <c r="D7" s="11" t="s">
        <v>259</v>
      </c>
      <c r="E7" s="5" t="s">
        <v>260</v>
      </c>
      <c r="F7" s="6" t="s">
        <v>263</v>
      </c>
      <c r="G7" s="6" t="s">
        <v>263</v>
      </c>
      <c r="I7" s="70"/>
    </row>
  </sheetData>
  <dataValidations count="2">
    <dataValidation type="list" allowBlank="1" showInputMessage="1" showErrorMessage="1" sqref="C2:C7" xr:uid="{A38F4200-D055-49B2-A65E-991767332208}">
      <formula1>"Product flows (P),Input flows (I),Output flows (O)"</formula1>
    </dataValidation>
    <dataValidation type="list" allowBlank="1" showInputMessage="1" showErrorMessage="1" sqref="D2:D7" xr:uid="{02F7FC2B-162A-48EC-8ABD-64A50AF1C6FD}">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25D27-03CC-4838-B502-400B763A14A8}">
  <sheetPr>
    <tabColor rgb="FF92D050"/>
  </sheetPr>
  <dimension ref="A1:I8"/>
  <sheetViews>
    <sheetView zoomScale="90" zoomScaleNormal="90" workbookViewId="0">
      <selection activeCell="B4" sqref="B4"/>
    </sheetView>
  </sheetViews>
  <sheetFormatPr baseColWidth="10" defaultColWidth="8.88671875" defaultRowHeight="14.4" x14ac:dyDescent="0.3"/>
  <cols>
    <col min="1" max="1" width="50.5546875" customWidth="1"/>
    <col min="2" max="2" width="30.88671875" customWidth="1"/>
    <col min="3" max="3" width="18" customWidth="1"/>
    <col min="4" max="4" width="46.88671875" customWidth="1"/>
    <col min="5" max="5" width="16" customWidth="1"/>
    <col min="6" max="7" width="20.109375" customWidth="1"/>
    <col min="9" max="9" width="32" customWidth="1"/>
  </cols>
  <sheetData>
    <row r="1" spans="1:9" s="2" customFormat="1" ht="58.5" customHeight="1" x14ac:dyDescent="0.3">
      <c r="A1" s="1" t="s">
        <v>227</v>
      </c>
      <c r="B1" s="1" t="s">
        <v>235</v>
      </c>
      <c r="C1" s="1" t="s">
        <v>236</v>
      </c>
      <c r="D1" s="1" t="s">
        <v>237</v>
      </c>
      <c r="E1" s="1" t="s">
        <v>238</v>
      </c>
      <c r="F1" s="1" t="s">
        <v>239</v>
      </c>
      <c r="G1" s="1" t="s">
        <v>240</v>
      </c>
      <c r="I1" s="188" t="s">
        <v>241</v>
      </c>
    </row>
    <row r="2" spans="1:9" s="10" customFormat="1" ht="19.2" customHeight="1" x14ac:dyDescent="0.3">
      <c r="A2" s="11" t="s">
        <v>242</v>
      </c>
      <c r="B2" s="21" t="s">
        <v>243</v>
      </c>
      <c r="C2" s="3" t="s">
        <v>244</v>
      </c>
      <c r="D2" s="11" t="s">
        <v>245</v>
      </c>
      <c r="E2" s="22" t="s">
        <v>246</v>
      </c>
      <c r="F2" s="22">
        <v>22534</v>
      </c>
      <c r="G2" s="73">
        <f>F2/$F$5</f>
        <v>37.556666666666665</v>
      </c>
      <c r="I2" s="75"/>
    </row>
    <row r="3" spans="1:9" s="10" customFormat="1" ht="19.2" customHeight="1" x14ac:dyDescent="0.3">
      <c r="A3" s="11" t="s">
        <v>242</v>
      </c>
      <c r="B3" s="48" t="s">
        <v>264</v>
      </c>
      <c r="C3" s="8" t="s">
        <v>244</v>
      </c>
      <c r="D3" s="15" t="s">
        <v>245</v>
      </c>
      <c r="E3" s="49" t="s">
        <v>246</v>
      </c>
      <c r="F3" s="49">
        <v>194788</v>
      </c>
      <c r="G3" s="73">
        <f t="shared" ref="G3:G8" si="0">F3/$F$5</f>
        <v>324.64666666666665</v>
      </c>
      <c r="I3" s="75"/>
    </row>
    <row r="4" spans="1:9" s="10" customFormat="1" ht="19.2" customHeight="1" x14ac:dyDescent="0.3">
      <c r="A4" s="11" t="s">
        <v>242</v>
      </c>
      <c r="B4" s="21" t="s">
        <v>249</v>
      </c>
      <c r="C4" s="3" t="s">
        <v>250</v>
      </c>
      <c r="D4" s="11" t="s">
        <v>251</v>
      </c>
      <c r="E4" s="22" t="s">
        <v>252</v>
      </c>
      <c r="F4" s="22">
        <v>11619</v>
      </c>
      <c r="G4" s="73">
        <f t="shared" si="0"/>
        <v>19.364999999999998</v>
      </c>
      <c r="I4" s="75"/>
    </row>
    <row r="5" spans="1:9" s="10" customFormat="1" x14ac:dyDescent="0.3">
      <c r="A5" s="4" t="s">
        <v>257</v>
      </c>
      <c r="B5" s="4" t="s">
        <v>253</v>
      </c>
      <c r="C5" s="3" t="s">
        <v>254</v>
      </c>
      <c r="D5" s="11" t="s">
        <v>255</v>
      </c>
      <c r="E5" s="5" t="s">
        <v>256</v>
      </c>
      <c r="F5" s="5">
        <v>600</v>
      </c>
      <c r="G5" s="73">
        <f t="shared" si="0"/>
        <v>1</v>
      </c>
      <c r="I5" s="75"/>
    </row>
    <row r="6" spans="1:9" s="10" customFormat="1" x14ac:dyDescent="0.3">
      <c r="A6" s="4" t="s">
        <v>257</v>
      </c>
      <c r="B6" s="4" t="s">
        <v>265</v>
      </c>
      <c r="C6" s="3" t="s">
        <v>254</v>
      </c>
      <c r="D6" s="11" t="s">
        <v>259</v>
      </c>
      <c r="E6" s="5" t="s">
        <v>256</v>
      </c>
      <c r="F6" s="5">
        <v>3100</v>
      </c>
      <c r="G6" s="72">
        <f t="shared" si="0"/>
        <v>5.166666666666667</v>
      </c>
      <c r="I6" s="75"/>
    </row>
    <row r="7" spans="1:9" s="10" customFormat="1" x14ac:dyDescent="0.3">
      <c r="A7" s="4" t="s">
        <v>257</v>
      </c>
      <c r="B7" s="4" t="s">
        <v>266</v>
      </c>
      <c r="C7" s="3" t="s">
        <v>254</v>
      </c>
      <c r="D7" s="11" t="s">
        <v>259</v>
      </c>
      <c r="E7" s="5" t="s">
        <v>267</v>
      </c>
      <c r="F7" s="69">
        <v>0.4</v>
      </c>
      <c r="G7" s="74">
        <f t="shared" si="0"/>
        <v>6.6666666666666675E-4</v>
      </c>
      <c r="I7" s="76"/>
    </row>
    <row r="8" spans="1:9" s="10" customFormat="1" x14ac:dyDescent="0.3">
      <c r="A8" s="4" t="s">
        <v>257</v>
      </c>
      <c r="B8" s="4" t="s">
        <v>268</v>
      </c>
      <c r="C8" s="3" t="s">
        <v>254</v>
      </c>
      <c r="D8" s="11" t="s">
        <v>259</v>
      </c>
      <c r="E8" s="5" t="s">
        <v>267</v>
      </c>
      <c r="F8" s="5">
        <v>84</v>
      </c>
      <c r="G8" s="71">
        <f t="shared" si="0"/>
        <v>0.14000000000000001</v>
      </c>
      <c r="I8" s="76"/>
    </row>
  </sheetData>
  <dataValidations count="2">
    <dataValidation type="list" allowBlank="1" showInputMessage="1" showErrorMessage="1" sqref="D2:D8" xr:uid="{9B7B5D1C-5FA0-421C-8706-E0ADAB3D8A52}">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8" xr:uid="{80628866-9D5A-44D7-BD01-EA4D7F55CE96}">
      <formula1>"Product flows (P),Input flows (I),Output flows (O)"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4C19-5A64-47BB-A426-708F4C7D7D4E}">
  <sheetPr>
    <tabColor rgb="FF92D050"/>
  </sheetPr>
  <dimension ref="A1:I5"/>
  <sheetViews>
    <sheetView zoomScaleNormal="100" workbookViewId="0"/>
  </sheetViews>
  <sheetFormatPr baseColWidth="10" defaultColWidth="8.88671875" defaultRowHeight="14.4" x14ac:dyDescent="0.3"/>
  <cols>
    <col min="1" max="1" width="51.5546875" customWidth="1"/>
    <col min="2" max="2" width="37.88671875" customWidth="1"/>
    <col min="3" max="3" width="19.33203125" customWidth="1"/>
    <col min="4" max="4" width="39.6640625" customWidth="1"/>
    <col min="5" max="5" width="15.33203125" customWidth="1"/>
    <col min="6" max="6" width="20.33203125" customWidth="1"/>
    <col min="7" max="7" width="21.6640625" customWidth="1"/>
    <col min="9" max="9" width="32.441406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11" t="s">
        <v>242</v>
      </c>
      <c r="B2" s="18" t="s">
        <v>243</v>
      </c>
      <c r="C2" s="3" t="s">
        <v>244</v>
      </c>
      <c r="D2" s="3" t="s">
        <v>245</v>
      </c>
      <c r="E2" s="19" t="s">
        <v>246</v>
      </c>
      <c r="F2" s="19">
        <v>131511</v>
      </c>
      <c r="G2" s="78">
        <f>F2/$F$4</f>
        <v>19.059565217391306</v>
      </c>
      <c r="I2" s="70"/>
    </row>
    <row r="3" spans="1:9" s="10" customFormat="1" x14ac:dyDescent="0.3">
      <c r="A3" s="11" t="s">
        <v>242</v>
      </c>
      <c r="B3" s="18" t="s">
        <v>249</v>
      </c>
      <c r="C3" s="3" t="s">
        <v>244</v>
      </c>
      <c r="D3" s="3" t="s">
        <v>245</v>
      </c>
      <c r="E3" s="19" t="s">
        <v>252</v>
      </c>
      <c r="F3" s="19">
        <v>9260</v>
      </c>
      <c r="G3" s="78">
        <f t="shared" ref="G3:G4" si="0">F3/$F$4</f>
        <v>1.3420289855072465</v>
      </c>
      <c r="I3" s="70"/>
    </row>
    <row r="4" spans="1:9" s="10" customFormat="1" x14ac:dyDescent="0.3">
      <c r="A4" s="11" t="s">
        <v>242</v>
      </c>
      <c r="B4" s="4" t="s">
        <v>253</v>
      </c>
      <c r="C4" s="23" t="s">
        <v>254</v>
      </c>
      <c r="D4" s="23" t="s">
        <v>255</v>
      </c>
      <c r="E4" s="19" t="s">
        <v>269</v>
      </c>
      <c r="F4" s="19">
        <v>6900</v>
      </c>
      <c r="G4" s="19">
        <f t="shared" si="0"/>
        <v>1</v>
      </c>
      <c r="I4" s="70"/>
    </row>
    <row r="5" spans="1:9" s="10" customFormat="1" x14ac:dyDescent="0.3">
      <c r="A5" s="3" t="s">
        <v>261</v>
      </c>
      <c r="B5" s="11" t="s">
        <v>270</v>
      </c>
      <c r="C5" s="23" t="s">
        <v>254</v>
      </c>
      <c r="D5" s="3" t="s">
        <v>259</v>
      </c>
      <c r="E5" s="6" t="s">
        <v>271</v>
      </c>
      <c r="F5" s="6" t="s">
        <v>272</v>
      </c>
      <c r="G5" s="6" t="s">
        <v>272</v>
      </c>
    </row>
  </sheetData>
  <dataValidations count="2">
    <dataValidation type="list" allowBlank="1" showInputMessage="1" showErrorMessage="1" sqref="C2:C5" xr:uid="{06F6E80F-9BC4-46EB-AD28-563A1531CABE}">
      <formula1>"Product flows (P),Input flows (I),Output flows (O)"</formula1>
    </dataValidation>
    <dataValidation type="list" allowBlank="1" showInputMessage="1" showErrorMessage="1" sqref="D2:D5" xr:uid="{85A35F74-F823-4B8B-9E27-DC518CBA77C4}">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0411-22E1-4738-9523-829265A56A75}">
  <sheetPr>
    <tabColor rgb="FF92D050"/>
  </sheetPr>
  <dimension ref="A1:W6"/>
  <sheetViews>
    <sheetView zoomScale="95" zoomScaleNormal="57" workbookViewId="0">
      <selection activeCell="D3" sqref="D3"/>
    </sheetView>
  </sheetViews>
  <sheetFormatPr baseColWidth="10" defaultColWidth="8.88671875" defaultRowHeight="14.4" x14ac:dyDescent="0.3"/>
  <cols>
    <col min="1" max="1" width="55.88671875" customWidth="1"/>
    <col min="2" max="2" width="38.6640625" customWidth="1"/>
    <col min="3" max="3" width="19.33203125" customWidth="1"/>
    <col min="4" max="4" width="46.44140625" customWidth="1"/>
    <col min="5" max="5" width="18.6640625" customWidth="1"/>
    <col min="6" max="6" width="19.33203125" customWidth="1"/>
    <col min="7" max="7" width="22.33203125" customWidth="1"/>
    <col min="9" max="9" width="32.33203125" customWidth="1"/>
  </cols>
  <sheetData>
    <row r="1" spans="1:23" s="2" customFormat="1" ht="49.2" customHeight="1" x14ac:dyDescent="0.3">
      <c r="A1" s="1" t="s">
        <v>227</v>
      </c>
      <c r="B1" s="1" t="s">
        <v>235</v>
      </c>
      <c r="C1" s="1" t="s">
        <v>236</v>
      </c>
      <c r="D1" s="1" t="s">
        <v>237</v>
      </c>
      <c r="E1" s="1" t="s">
        <v>238</v>
      </c>
      <c r="F1" s="1" t="s">
        <v>239</v>
      </c>
      <c r="G1" s="1" t="s">
        <v>240</v>
      </c>
      <c r="I1" s="188" t="s">
        <v>241</v>
      </c>
    </row>
    <row r="2" spans="1:23" s="10" customFormat="1" x14ac:dyDescent="0.3">
      <c r="A2" s="11" t="s">
        <v>273</v>
      </c>
      <c r="B2" s="18" t="s">
        <v>274</v>
      </c>
      <c r="C2" s="23" t="s">
        <v>250</v>
      </c>
      <c r="D2" s="23" t="s">
        <v>251</v>
      </c>
      <c r="E2" s="19" t="s">
        <v>275</v>
      </c>
      <c r="F2" s="5">
        <v>257801</v>
      </c>
      <c r="G2" s="68">
        <f>F2/$F$3</f>
        <v>0.71691045606229142</v>
      </c>
    </row>
    <row r="3" spans="1:23" s="17" customFormat="1" x14ac:dyDescent="0.3">
      <c r="A3" s="11" t="s">
        <v>273</v>
      </c>
      <c r="B3" s="11" t="s">
        <v>276</v>
      </c>
      <c r="C3" s="3" t="s">
        <v>254</v>
      </c>
      <c r="D3" s="3" t="s">
        <v>255</v>
      </c>
      <c r="E3" s="12" t="s">
        <v>256</v>
      </c>
      <c r="F3" s="12">
        <v>359600</v>
      </c>
      <c r="G3" s="12">
        <f t="shared" ref="G3" si="0">F3/$F$3</f>
        <v>1</v>
      </c>
      <c r="H3" s="51"/>
      <c r="I3" s="10"/>
      <c r="J3" s="51"/>
      <c r="K3" s="51"/>
      <c r="L3" s="51"/>
      <c r="M3" s="51"/>
      <c r="N3" s="51"/>
      <c r="O3" s="51"/>
      <c r="P3" s="51"/>
      <c r="Q3" s="51"/>
      <c r="R3" s="51"/>
      <c r="S3" s="51"/>
      <c r="T3" s="51"/>
      <c r="U3" s="51"/>
      <c r="V3" s="51"/>
      <c r="W3" s="56"/>
    </row>
    <row r="4" spans="1:23" s="28" customFormat="1" x14ac:dyDescent="0.3">
      <c r="A4" s="23" t="s">
        <v>277</v>
      </c>
      <c r="B4" s="23" t="s">
        <v>278</v>
      </c>
      <c r="C4" s="23" t="s">
        <v>254</v>
      </c>
      <c r="D4" s="23" t="s">
        <v>259</v>
      </c>
      <c r="E4" s="19" t="s">
        <v>256</v>
      </c>
      <c r="F4" s="6" t="s">
        <v>272</v>
      </c>
      <c r="G4" s="6" t="s">
        <v>272</v>
      </c>
      <c r="I4" s="10"/>
    </row>
    <row r="5" spans="1:23" s="28" customFormat="1" x14ac:dyDescent="0.3">
      <c r="A5" s="23" t="s">
        <v>277</v>
      </c>
      <c r="B5" s="23" t="s">
        <v>270</v>
      </c>
      <c r="C5" s="23" t="s">
        <v>254</v>
      </c>
      <c r="D5" s="23" t="s">
        <v>259</v>
      </c>
      <c r="E5" s="24" t="s">
        <v>271</v>
      </c>
      <c r="F5" s="6" t="s">
        <v>272</v>
      </c>
      <c r="G5" s="6" t="s">
        <v>272</v>
      </c>
      <c r="I5" s="10"/>
    </row>
    <row r="6" spans="1:23" s="28" customFormat="1" x14ac:dyDescent="0.3">
      <c r="A6" s="23" t="s">
        <v>277</v>
      </c>
      <c r="B6" s="23" t="s">
        <v>279</v>
      </c>
      <c r="C6" s="23" t="s">
        <v>254</v>
      </c>
      <c r="D6" s="23" t="s">
        <v>259</v>
      </c>
      <c r="E6" s="24" t="s">
        <v>271</v>
      </c>
      <c r="F6" s="6" t="s">
        <v>272</v>
      </c>
      <c r="G6" s="6" t="s">
        <v>272</v>
      </c>
      <c r="I6" s="10"/>
    </row>
  </sheetData>
  <phoneticPr fontId="7" type="noConversion"/>
  <dataValidations count="2">
    <dataValidation type="list" allowBlank="1" showInputMessage="1" showErrorMessage="1" sqref="D2:D6" xr:uid="{00B36012-6CC4-493F-BA4D-3D86A2D84B49}">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6" xr:uid="{1508AA8B-1894-436C-A6E8-0400B0E2C4E0}">
      <formula1>"Product flows (P),Input flows (I),Output flows (O)"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2BA5-FC8A-4EFA-9C25-5CB949C2475F}">
  <sheetPr>
    <tabColor rgb="FF92D050"/>
  </sheetPr>
  <dimension ref="A1:I6"/>
  <sheetViews>
    <sheetView zoomScale="92" workbookViewId="0">
      <selection activeCell="E27" sqref="E27"/>
    </sheetView>
  </sheetViews>
  <sheetFormatPr baseColWidth="10" defaultColWidth="8.88671875" defaultRowHeight="14.4" x14ac:dyDescent="0.3"/>
  <cols>
    <col min="1" max="1" width="81.109375" customWidth="1"/>
    <col min="2" max="2" width="34.6640625" customWidth="1"/>
    <col min="3" max="3" width="19.33203125" customWidth="1"/>
    <col min="4" max="4" width="35.5546875" customWidth="1"/>
    <col min="5" max="5" width="18.6640625" customWidth="1"/>
    <col min="6" max="6" width="18.44140625" customWidth="1"/>
    <col min="7" max="7" width="23" customWidth="1"/>
    <col min="9" max="9" width="36.33203125" customWidth="1"/>
  </cols>
  <sheetData>
    <row r="1" spans="1:9" s="2" customFormat="1" ht="49.2" customHeight="1" x14ac:dyDescent="0.3">
      <c r="A1" s="1" t="s">
        <v>227</v>
      </c>
      <c r="B1" s="1" t="s">
        <v>235</v>
      </c>
      <c r="C1" s="1" t="s">
        <v>236</v>
      </c>
      <c r="D1" s="1" t="s">
        <v>237</v>
      </c>
      <c r="E1" s="1" t="s">
        <v>238</v>
      </c>
      <c r="F1" s="1" t="s">
        <v>239</v>
      </c>
      <c r="G1" s="1" t="s">
        <v>240</v>
      </c>
      <c r="I1" s="188" t="s">
        <v>241</v>
      </c>
    </row>
    <row r="2" spans="1:9" s="10" customFormat="1" x14ac:dyDescent="0.3">
      <c r="A2" s="11" t="s">
        <v>273</v>
      </c>
      <c r="B2" s="18" t="s">
        <v>274</v>
      </c>
      <c r="C2" s="23" t="s">
        <v>250</v>
      </c>
      <c r="D2" s="23" t="s">
        <v>251</v>
      </c>
      <c r="E2" s="19" t="s">
        <v>275</v>
      </c>
      <c r="F2" s="5">
        <v>492496</v>
      </c>
      <c r="G2" s="67">
        <f>F2/$F$3</f>
        <v>3.2084429967426709</v>
      </c>
    </row>
    <row r="3" spans="1:9" s="10" customFormat="1" x14ac:dyDescent="0.3">
      <c r="A3" s="11" t="s">
        <v>10</v>
      </c>
      <c r="B3" s="3" t="s">
        <v>280</v>
      </c>
      <c r="C3" s="3" t="s">
        <v>254</v>
      </c>
      <c r="D3" s="3" t="s">
        <v>255</v>
      </c>
      <c r="E3" s="5" t="s">
        <v>256</v>
      </c>
      <c r="F3" s="79">
        <v>153500</v>
      </c>
      <c r="G3" s="81">
        <f>F3/F3</f>
        <v>1</v>
      </c>
    </row>
    <row r="4" spans="1:9" s="10" customFormat="1" x14ac:dyDescent="0.3">
      <c r="A4" s="11" t="s">
        <v>10</v>
      </c>
      <c r="B4" s="3" t="s">
        <v>281</v>
      </c>
      <c r="C4" s="3" t="s">
        <v>254</v>
      </c>
      <c r="D4" s="3" t="s">
        <v>255</v>
      </c>
      <c r="E4" s="5" t="s">
        <v>256</v>
      </c>
      <c r="F4" s="79">
        <v>93300</v>
      </c>
      <c r="G4" s="67">
        <f>F4/F3</f>
        <v>0.60781758957654719</v>
      </c>
    </row>
    <row r="5" spans="1:9" s="10" customFormat="1" x14ac:dyDescent="0.3">
      <c r="A5" s="11" t="s">
        <v>10</v>
      </c>
      <c r="B5" s="3" t="s">
        <v>282</v>
      </c>
      <c r="C5" s="3" t="s">
        <v>254</v>
      </c>
      <c r="D5" s="3" t="s">
        <v>259</v>
      </c>
      <c r="E5" s="6" t="s">
        <v>256</v>
      </c>
      <c r="F5" s="6">
        <v>1700</v>
      </c>
      <c r="G5" s="125">
        <f>F5/F4</f>
        <v>1.8220793140407289E-2</v>
      </c>
    </row>
    <row r="6" spans="1:9" s="10" customFormat="1" x14ac:dyDescent="0.3">
      <c r="A6" s="11" t="s">
        <v>10</v>
      </c>
      <c r="B6" s="3" t="s">
        <v>270</v>
      </c>
      <c r="C6" s="3" t="s">
        <v>254</v>
      </c>
      <c r="D6" s="3" t="s">
        <v>259</v>
      </c>
      <c r="E6" s="6" t="s">
        <v>271</v>
      </c>
      <c r="F6" s="161">
        <v>143700</v>
      </c>
      <c r="G6" s="125">
        <f>F6/F3</f>
        <v>0.93615635179153089</v>
      </c>
    </row>
  </sheetData>
  <dataValidations count="2">
    <dataValidation type="list" allowBlank="1" showInputMessage="1" showErrorMessage="1" sqref="C2:C6" xr:uid="{567679D0-2FA5-4CCB-8FD0-69FAE74242CE}">
      <formula1>"Product flows (P),Input flows (I),Output flows (O)"</formula1>
    </dataValidation>
    <dataValidation type="list" allowBlank="1" showInputMessage="1" showErrorMessage="1" sqref="D2:D6" xr:uid="{BB56BF57-AFC3-40A3-B712-D6F3630866BB}">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ignoredErrors>
    <ignoredError sqref="G3"/>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e725d4-bd8a-434d-bcd2-46d186bc91b0">
      <Terms xmlns="http://schemas.microsoft.com/office/infopath/2007/PartnerControls"/>
    </lcf76f155ced4ddcb4097134ff3c332f>
    <TaxCatchAll xmlns="62946118-5c43-4491-8545-878801c0f0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C63F55508EB342A23ABD4979AF09B1" ma:contentTypeVersion="11" ma:contentTypeDescription="Crée un document." ma:contentTypeScope="" ma:versionID="c75a781a72a9a5d09471cbc173a29895">
  <xsd:schema xmlns:xsd="http://www.w3.org/2001/XMLSchema" xmlns:xs="http://www.w3.org/2001/XMLSchema" xmlns:p="http://schemas.microsoft.com/office/2006/metadata/properties" xmlns:ns2="e5e725d4-bd8a-434d-bcd2-46d186bc91b0" xmlns:ns3="62946118-5c43-4491-8545-878801c0f033" targetNamespace="http://schemas.microsoft.com/office/2006/metadata/properties" ma:root="true" ma:fieldsID="bfb6778bf68cfd8ce722ecf7ee141cbe" ns2:_="" ns3:_="">
    <xsd:import namespace="e5e725d4-bd8a-434d-bcd2-46d186bc91b0"/>
    <xsd:import namespace="62946118-5c43-4491-8545-878801c0f0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725d4-bd8a-434d-bcd2-46d186bc9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dd53d8bb-88b5-477e-9788-ab5cb1008ff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946118-5c43-4491-8545-878801c0f03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43e0fe5-9248-403e-a648-4222caec518a}" ma:internalName="TaxCatchAll" ma:showField="CatchAllData" ma:web="62946118-5c43-4491-8545-878801c0f0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13014-8BB4-413D-A4BC-05BED010E485}">
  <ds:schemaRefs>
    <ds:schemaRef ds:uri="http://schemas.microsoft.com/sharepoint/v3/contenttype/forms"/>
  </ds:schemaRefs>
</ds:datastoreItem>
</file>

<file path=customXml/itemProps2.xml><?xml version="1.0" encoding="utf-8"?>
<ds:datastoreItem xmlns:ds="http://schemas.openxmlformats.org/officeDocument/2006/customXml" ds:itemID="{5A43C546-9F81-4111-B16B-6D6DE0D941F3}">
  <ds:schemaRefs>
    <ds:schemaRef ds:uri="http://schemas.microsoft.com/office/2006/documentManagement/types"/>
    <ds:schemaRef ds:uri="http://schemas.microsoft.com/office/infopath/2007/PartnerControls"/>
    <ds:schemaRef ds:uri="http://purl.org/dc/dcmitype/"/>
    <ds:schemaRef ds:uri="62946118-5c43-4491-8545-878801c0f033"/>
    <ds:schemaRef ds:uri="http://www.w3.org/XML/1998/namespace"/>
    <ds:schemaRef ds:uri="http://schemas.openxmlformats.org/package/2006/metadata/core-properties"/>
    <ds:schemaRef ds:uri="http://purl.org/dc/terms/"/>
    <ds:schemaRef ds:uri="e5e725d4-bd8a-434d-bcd2-46d186bc91b0"/>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9B41016-6FEC-4CC2-9000-4204BDFB1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725d4-bd8a-434d-bcd2-46d186bc91b0"/>
    <ds:schemaRef ds:uri="62946118-5c43-4491-8545-878801c0f0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44</vt:i4>
      </vt:variant>
    </vt:vector>
  </HeadingPairs>
  <TitlesOfParts>
    <vt:vector size="44" baseType="lpstr">
      <vt:lpstr>ReportReference</vt:lpstr>
      <vt:lpstr>Note</vt:lpstr>
      <vt:lpstr>PR_Overview</vt:lpstr>
      <vt:lpstr>PR_Reference</vt:lpstr>
      <vt:lpstr>PR1_Tritton_AU_ Aeris</vt:lpstr>
      <vt:lpstr>PR2_Jaguar_AU_ Aeris</vt:lpstr>
      <vt:lpstr>PR3_North Queensland_AU_ Aeris</vt:lpstr>
      <vt:lpstr>PR4_LosPelambres_CL_Antofagasta</vt:lpstr>
      <vt:lpstr>PR5_Centinela_CL_Antofagasta</vt:lpstr>
      <vt:lpstr>PR6_Antucoya_CL_Antofagasta</vt:lpstr>
      <vt:lpstr>PR7_Zaldivar_CL_Antofagasta</vt:lpstr>
      <vt:lpstr>PP8_Riotinto_ES_Atalaya Mining</vt:lpstr>
      <vt:lpstr>PR9_PintoValley_US_Capstone</vt:lpstr>
      <vt:lpstr>PR10_Cozamin_CL_Capstone</vt:lpstr>
      <vt:lpstr>PR11_MantosBlancos_CL_Capstone </vt:lpstr>
      <vt:lpstr>PR12_Mantoverde_MX_Capstone</vt:lpstr>
      <vt:lpstr>PR13_Kounrad_KZ_CentralAsiaMeta</vt:lpstr>
      <vt:lpstr>PR14_Sasa_MK_CentralAsiaMetals</vt:lpstr>
      <vt:lpstr>PR15_Jiama_CN_ChinaGoldIR</vt:lpstr>
      <vt:lpstr>PR16_Caraiba_BR_Erocopper</vt:lpstr>
      <vt:lpstr>PR17_Tucuma_BR_Erocopper </vt:lpstr>
      <vt:lpstr>PR18_Bagdad_US_Freeport</vt:lpstr>
      <vt:lpstr>PR19_Chino_US_Freeport </vt:lpstr>
      <vt:lpstr>PR20_Morenci_US_Freeport</vt:lpstr>
      <vt:lpstr>PR21_Safford_US_Freeport </vt:lpstr>
      <vt:lpstr>PR22_ Sierrita_US_Freeport</vt:lpstr>
      <vt:lpstr>PR23_Tyrone_US_Freeport </vt:lpstr>
      <vt:lpstr>PR24_CerroVerde_US_Freeport </vt:lpstr>
      <vt:lpstr>PR25_El Abra_US_Freeport </vt:lpstr>
      <vt:lpstr>PR26_Aktogay_KZ_KAZMinerals</vt:lpstr>
      <vt:lpstr>PR27_Bozshakol_KZ_KazMinerals </vt:lpstr>
      <vt:lpstr>PR28_Bozymshak_KG_KAZMinerals </vt:lpstr>
      <vt:lpstr>PR29_Eastregion_KZ_KazMinerals</vt:lpstr>
      <vt:lpstr>PR30_Kinsevere_DRC_MMG</vt:lpstr>
      <vt:lpstr>PR31_LasBambas_PE_MMG</vt:lpstr>
      <vt:lpstr>PR32_Rosebery_AU_MMG</vt:lpstr>
      <vt:lpstr>PR33_DugaldRiver_AU_MMG</vt:lpstr>
      <vt:lpstr>PR34_MinaJusta_PE_Minsur</vt:lpstr>
      <vt:lpstr>PR35_GoldenGrove_AU_29Metals</vt:lpstr>
      <vt:lpstr>PR36_Tujuh Bukit_ID_PTMerdeka </vt:lpstr>
      <vt:lpstr>PR37_Wetar_ID_PTMerdeka</vt:lpstr>
      <vt:lpstr>PR38_BatuHijau_ID_PTAmman</vt:lpstr>
      <vt:lpstr>PR39_SierraGorda_CL_Sierragorda</vt:lpstr>
      <vt:lpstr>PR40_Gibraltar_CA_Tasekomines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Hennioui  Diae</dc:creator>
  <cp:keywords/>
  <dc:description/>
  <cp:lastModifiedBy>Bejjit  Charaf</cp:lastModifiedBy>
  <cp:revision/>
  <dcterms:created xsi:type="dcterms:W3CDTF">2015-06-05T18:19:34Z</dcterms:created>
  <dcterms:modified xsi:type="dcterms:W3CDTF">2026-03-31T13:18:43Z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0x0101005DC63F55508EB342A23ABD4979AF09B1</vt:lpwstr>
  </property>
  <property fmtid="{D5CDD505-2E9C-101B-9397-08002B2CF9AE}" pid="3" name="MediaServiceImageTags">
    <vt:lpwstr/>
  </property>
</Properties>
</file>