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bejjit\Desktop\"/>
    </mc:Choice>
  </mc:AlternateContent>
  <xr:revisionPtr revIDLastSave="0" documentId="8_{627CF6D0-3310-43CF-9B6B-C84626049FE8}" xr6:coauthVersionLast="47" xr6:coauthVersionMax="47" xr10:uidLastSave="{00000000-0000-0000-0000-000000000000}"/>
  <bookViews>
    <workbookView xWindow="-108" yWindow="-108" windowWidth="23256" windowHeight="12456" xr2:uid="{CB47F428-04D5-43CB-BD4A-AD411969F2D3}"/>
  </bookViews>
  <sheets>
    <sheet name="Note" sheetId="28" r:id="rId1"/>
    <sheet name="PR_Overview" sheetId="2" r:id="rId2"/>
    <sheet name="PR_References" sheetId="27" r:id="rId3"/>
    <sheet name="PR1_Barro Alto_BR_Anglo America" sheetId="5" r:id="rId4"/>
    <sheet name="PR2_Codemin_BR_Anglo American" sheetId="6" r:id="rId5"/>
    <sheet name="PR3_Nickel West_AU_BHP" sheetId="9" r:id="rId6"/>
    <sheet name="PR4_Piauí_BR_Brazilian Nickel" sheetId="11" r:id="rId7"/>
    <sheet name="PR5_Ravensthorpe_AU_First Quant" sheetId="12" r:id="rId8"/>
    <sheet name="PR6_Nova Operation_AU_IGO" sheetId="14" r:id="rId9"/>
    <sheet name="PR7_RTN_PH_Nickel Asia Co" sheetId="15" r:id="rId10"/>
    <sheet name="PR8_TMC_PH_Nickel Asia Co" sheetId="16" r:id="rId11"/>
    <sheet name="PR9_HMC_PH_Nickel Asia Co" sheetId="17" r:id="rId12"/>
    <sheet name="PR10_CMC_PH_Nickel Asia Co" sheetId="18" r:id="rId13"/>
    <sheet name="PR11_DMC_PH_Nickel Asia Co" sheetId="19" r:id="rId14"/>
    <sheet name="PR12_TBP+GPS_ID_PT Trimegah Ba " sheetId="20" r:id="rId15"/>
    <sheet name="PR13_MSP_ID_PT Trimegah Bangun " sheetId="22" r:id="rId16"/>
    <sheet name="PR14_HPL_ID_PT Trimegah Bangun " sheetId="23" r:id="rId17"/>
    <sheet name="PR15_HJF_ID_PT Trimegah Bangun " sheetId="24" r:id="rId18"/>
    <sheet name="PR16_AMVI_PH_TVI Resource Devel" sheetId="25" r:id="rId19"/>
  </sheets>
  <definedNames>
    <definedName name="_xlnm._FilterDatabase" localSheetId="1" hidden="1">PR_Overview!$A$1:$K$18</definedName>
    <definedName name="_xlnm._FilterDatabase" localSheetId="2" hidden="1">PR_References!$A$1:$C$1</definedName>
    <definedName name="_xlnm._FilterDatabase" localSheetId="3" hidden="1">'PR1_Barro Alto_BR_Anglo America'!$A$1:$E$13</definedName>
    <definedName name="_xlnm._FilterDatabase" localSheetId="12" hidden="1">'PR10_CMC_PH_Nickel Asia Co'!$A$1:$E$17</definedName>
    <definedName name="_xlnm._FilterDatabase" localSheetId="13" hidden="1">'PR11_DMC_PH_Nickel Asia Co'!$A$1:$E$17</definedName>
    <definedName name="_xlnm._FilterDatabase" localSheetId="14" hidden="1">'PR12_TBP+GPS_ID_PT Trimegah Ba '!$A$1:$E$23</definedName>
    <definedName name="_xlnm._FilterDatabase" localSheetId="15" hidden="1">'PR13_MSP_ID_PT Trimegah Bangun '!$A$1:$E$25</definedName>
    <definedName name="_xlnm._FilterDatabase" localSheetId="16" hidden="1">'PR14_HPL_ID_PT Trimegah Bangun '!$A$1:$E$23</definedName>
    <definedName name="_xlnm._FilterDatabase" localSheetId="17" hidden="1">'PR15_HJF_ID_PT Trimegah Bangun '!$A$1:$E$27</definedName>
    <definedName name="_xlnm._FilterDatabase" localSheetId="18" hidden="1">'PR16_AMVI_PH_TVI Resource Devel'!$A$1:$E$21</definedName>
    <definedName name="_xlnm._FilterDatabase" localSheetId="4" hidden="1">'PR2_Codemin_BR_Anglo American'!$A$1:$E$12</definedName>
    <definedName name="_xlnm._FilterDatabase" localSheetId="5" hidden="1">'PR3_Nickel West_AU_BHP'!$A$1:$E$10</definedName>
    <definedName name="_xlnm._FilterDatabase" localSheetId="6" hidden="1">'PR4_Piauí_BR_Brazilian Nickel'!$A$1:$E$24</definedName>
    <definedName name="_xlnm._FilterDatabase" localSheetId="7" hidden="1">'PR5_Ravensthorpe_AU_First Quant'!$A$1:$E$18</definedName>
    <definedName name="_xlnm._FilterDatabase" localSheetId="8" hidden="1">'PR6_Nova Operation_AU_IGO'!$A$1:$E$15</definedName>
    <definedName name="_xlnm._FilterDatabase" localSheetId="9" hidden="1">'PR7_RTN_PH_Nickel Asia Co'!$A$1:$E$16</definedName>
    <definedName name="_xlnm._FilterDatabase" localSheetId="10" hidden="1">'PR8_TMC_PH_Nickel Asia Co'!$A$1:$E$18</definedName>
    <definedName name="_xlnm._FilterDatabase" localSheetId="11" hidden="1">'PR9_HMC_PH_Nickel Asia Co'!$A$1:$E$18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0" l="1"/>
  <c r="G4" i="20"/>
  <c r="G5" i="20"/>
  <c r="G6" i="20"/>
  <c r="G7" i="20"/>
  <c r="G8" i="20"/>
  <c r="G9" i="20"/>
  <c r="G10" i="20"/>
  <c r="G11" i="20"/>
  <c r="G12" i="20"/>
  <c r="G13" i="20"/>
  <c r="G14" i="20"/>
  <c r="G2" i="20"/>
  <c r="F14" i="20"/>
  <c r="G3" i="25" l="1"/>
  <c r="G4" i="25"/>
  <c r="G5" i="25"/>
  <c r="G6" i="25"/>
  <c r="G7" i="25"/>
  <c r="G8" i="25"/>
  <c r="G9" i="25"/>
  <c r="G10" i="25"/>
  <c r="G11" i="25"/>
  <c r="G2" i="25"/>
  <c r="G3" i="23"/>
  <c r="G4" i="23"/>
  <c r="G5" i="23"/>
  <c r="G6" i="23"/>
  <c r="G7" i="23"/>
  <c r="G8" i="23"/>
  <c r="G9" i="23"/>
  <c r="G10" i="23"/>
  <c r="G11" i="23"/>
  <c r="G12" i="23"/>
  <c r="G13" i="23"/>
  <c r="G14" i="23"/>
  <c r="G15" i="23"/>
  <c r="G2" i="23"/>
  <c r="G2" i="22"/>
  <c r="G3" i="22"/>
  <c r="G4" i="22"/>
  <c r="G5" i="22"/>
  <c r="G6" i="22"/>
  <c r="G7" i="22"/>
  <c r="G8" i="22"/>
  <c r="G9" i="22"/>
  <c r="G10" i="22"/>
  <c r="G11" i="22"/>
  <c r="G12" i="22"/>
  <c r="G13" i="22"/>
  <c r="G14" i="22"/>
  <c r="G15" i="22"/>
  <c r="G2" i="24"/>
  <c r="G3" i="24"/>
  <c r="G4" i="24"/>
  <c r="G5" i="24"/>
  <c r="G6" i="24"/>
  <c r="G7" i="24"/>
  <c r="G8" i="24"/>
  <c r="G9" i="24"/>
  <c r="G10" i="24"/>
  <c r="G11" i="24"/>
  <c r="G12" i="24"/>
  <c r="G13" i="24"/>
  <c r="G14" i="24"/>
  <c r="G15" i="24"/>
  <c r="G16" i="24"/>
  <c r="G17" i="24"/>
  <c r="G3" i="15"/>
  <c r="G2" i="15"/>
  <c r="G3" i="18"/>
  <c r="G2" i="18"/>
  <c r="G2" i="16"/>
  <c r="G10" i="17"/>
  <c r="G2" i="17"/>
  <c r="G7" i="17"/>
  <c r="G8" i="17"/>
  <c r="G9" i="17"/>
  <c r="G10" i="19"/>
  <c r="G3" i="19"/>
  <c r="G3" i="14"/>
  <c r="G4" i="14"/>
  <c r="G5" i="14"/>
  <c r="G6" i="14"/>
  <c r="G7" i="14"/>
  <c r="G2" i="14"/>
  <c r="G9" i="15" l="1"/>
  <c r="G10" i="15"/>
  <c r="G8" i="15"/>
  <c r="G7" i="15"/>
  <c r="G6" i="15"/>
  <c r="G5" i="15"/>
  <c r="G4" i="15"/>
  <c r="G9" i="18"/>
  <c r="G10" i="18"/>
  <c r="G8" i="18"/>
  <c r="G7" i="18"/>
  <c r="G6" i="18"/>
  <c r="G5" i="18"/>
  <c r="G4" i="18"/>
  <c r="G9" i="16"/>
  <c r="G8" i="16"/>
  <c r="G5" i="16"/>
  <c r="G3" i="16"/>
  <c r="G10" i="16"/>
  <c r="G7" i="16"/>
  <c r="G6" i="16"/>
  <c r="G4" i="16"/>
  <c r="G3" i="17"/>
  <c r="G6" i="17"/>
  <c r="G5" i="17"/>
  <c r="G4" i="17"/>
  <c r="G5" i="19"/>
  <c r="G9" i="19"/>
  <c r="G7" i="19"/>
  <c r="G4" i="19"/>
  <c r="G2" i="19"/>
  <c r="G8" i="19"/>
  <c r="G6" i="19"/>
  <c r="G2" i="12" l="1"/>
  <c r="G3" i="12"/>
  <c r="G4" i="12"/>
  <c r="G5" i="12"/>
  <c r="G6" i="12"/>
  <c r="G7" i="12"/>
  <c r="G8" i="12"/>
  <c r="G9" i="12"/>
  <c r="G10" i="12"/>
  <c r="G14" i="11"/>
  <c r="G3" i="11"/>
  <c r="G4" i="11"/>
  <c r="G5" i="11"/>
  <c r="G6" i="11"/>
  <c r="G7" i="11"/>
  <c r="G8" i="11"/>
  <c r="G9" i="11"/>
  <c r="G10" i="11"/>
  <c r="G11" i="11"/>
  <c r="G12" i="11"/>
  <c r="G13" i="11"/>
  <c r="G2" i="11"/>
  <c r="G2" i="9"/>
  <c r="G3" i="9"/>
  <c r="G3" i="6"/>
  <c r="G2" i="6"/>
  <c r="G3" i="5"/>
  <c r="G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tc={7CD92A7E-EFE2-491E-BA60-98AB591292D2}</author>
    <author>tc={A51E7DC9-6F68-437C-B850-1AA90611EEE6}</author>
  </authors>
  <commentList>
    <comment ref="F2" authorId="0" shapeId="0" xr:uid="{7CD92A7E-EFE2-491E-BA60-98AB591292D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Energy consumption was reported in aggregated form for Barro Alto and Codemin. Assuming that energy use is proportional to production, the total energy was allocated between the two sites based on their respective production volumes.</t>
      </text>
    </comment>
    <comment ref="F3" authorId="1" shapeId="0" xr:uid="{A51E7DC9-6F68-437C-B850-1AA90611EEE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The site is reported to produce ferronickel; however, the nickel grade of the ferronickel is not specified. The report provides total production at the site level. This value was assumed to represent nickel production, as the nickel content of the concentrate is reported and the total production is consistent with an overall process yield of approximately 89%. </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tc={97BFE6E1-7F60-432C-98B7-640E19BC5172}</author>
  </authors>
  <commentList>
    <comment ref="A11" authorId="0" shapeId="0" xr:uid="{97BFE6E1-7F60-432C-98B7-640E19BC517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reported in: TVI Resource Development (Phils.) Incorporated. Transformative Mining Towards a Sustainable Future; ESG Report; TVI Resource Development (Phils.) Incorporated, 2024. https://tvird.com.ph/wp-content/uploads/2024/08/TVIRD-2023-ESG-Report.pdf.
and the reported nickel and iron grades in the saprolite and limonite -&gt; Ni% reference: Mines and Geosciences Bureau Regional Office No. XIII (2023) AMVI Quick Facts 2023. Mines and Geosciences Bureau Regional Office No. XIII. Available at: https://www.mgbr13.ph/wp-content/uploads/MGB-ROXIII-2023-AMVI-Quick-Facts.pdf.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tc={FC389B3F-3C0F-4B66-9FC1-32452C11FE1B}</author>
    <author>tc={08C44329-CF35-4F7D-9037-AFB2F644BB62}</author>
  </authors>
  <commentList>
    <comment ref="F2" authorId="0" shapeId="0" xr:uid="{FC389B3F-3C0F-4B66-9FC1-32452C11FE1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Energy consumption was reported in aggregated form for Barro Alto and Codemin. Assuming that energy use is proportional to production, the total energy was allocated between the two sites based on their respective production volumes.</t>
      </text>
    </comment>
    <comment ref="F3" authorId="1" shapeId="0" xr:uid="{08C44329-CF35-4F7D-9037-AFB2F644BB6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The site is reported to produce ferronickel; however, the nickel grade of the ferronickel is not specified. The report provides total production at the site level. This value was assumed to represent nickel production, as the nickel content of the concentrate is reported and the total production is consistent with an overall process yield of approximately 89%.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tc={47AC1C2C-FF37-42E2-81A0-4A7A73CC7799}</author>
  </authors>
  <commentList>
    <comment ref="B4" authorId="0" shapeId="0" xr:uid="{47AC1C2C-FF37-42E2-81A0-4A7A73CC779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This flow is reported in the energy table under the hydrocarbon fuel section. We may assume it refers to a sulphur-containing fuel, although this cannot be confirmed from the information provided.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tc={DE8E1F52-F814-4065-AC74-7FEDD0A41696}</author>
    <author>tc={BC53B33E-BB55-4ECA-A478-1060F15EFCC6}</author>
  </authors>
  <commentList>
    <comment ref="A9" authorId="0" shapeId="0" xr:uid="{DE8E1F52-F814-4065-AC74-7FEDD0A4169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 ref="A10" authorId="1" shapeId="0" xr:uid="{BC53B33E-BB55-4ECA-A478-1060F15EFCC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tc={5B9E71A2-8726-459F-BD54-94C73ACD855D}</author>
    <author>tc={AD02F25D-04F5-4960-9E28-2925F8A6BD43}</author>
  </authors>
  <commentList>
    <comment ref="A9" authorId="0" shapeId="0" xr:uid="{5B9E71A2-8726-459F-BD54-94C73ACD855D}">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 ref="A10" authorId="1" shapeId="0" xr:uid="{AD02F25D-04F5-4960-9E28-2925F8A6BD4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tc={B09FC4BC-FD0D-4C5C-9362-515E4D8C0C22}</author>
    <author>tc={89717278-4EB2-429B-AE71-E226040C5808}</author>
  </authors>
  <commentList>
    <comment ref="A9" authorId="0" shapeId="0" xr:uid="{B09FC4BC-FD0D-4C5C-9362-515E4D8C0C2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 ref="A10" authorId="1" shapeId="0" xr:uid="{89717278-4EB2-429B-AE71-E226040C5808}">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tc={57675CF3-B5BB-497B-80BD-65839CED9EB3}</author>
    <author>tc={4741AD36-DD79-4465-8977-CFA9671BB7D7}</author>
  </authors>
  <commentList>
    <comment ref="A9" authorId="0" shapeId="0" xr:uid="{57675CF3-B5BB-497B-80BD-65839CED9EB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 ref="A10" authorId="1" shapeId="0" xr:uid="{4741AD36-DD79-4465-8977-CFA9671BB7D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tc={05A0E59B-DA0A-4119-8B66-12719A8D8CB0}</author>
    <author>tc={1A960638-E2E5-4AE3-B62B-5F6C1B031AA2}</author>
  </authors>
  <commentList>
    <comment ref="A9" authorId="0" shapeId="0" xr:uid="{05A0E59B-DA0A-4119-8B66-12719A8D8CB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 ref="A10" authorId="1" shapeId="0" xr:uid="{1A960638-E2E5-4AE3-B62B-5F6C1B031AA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Based on the annual production and the reported nickel and iron grades in the saprolite and limonite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tc={2F4FCB7B-BAB6-4AB8-8F84-0F6538F3C95D}</author>
  </authors>
  <commentList>
    <comment ref="A14" authorId="0" shapeId="0" xr:uid="{2F4FCB7B-BAB6-4AB8-8F84-0F6538F3C95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Own calculation based on the production reported in: 
PT Trimegah Bangun Persada Tbk (Harita Nickel) (2024) FY23 Analyst &amp; Investor Briefing. PT Trimegah Bangun Persada Tbk. Available at: https://tbpnickel.com/files/pdf_assets/FY23%20Analyst%20%20Investor%20Briefing_Final.pdf.
and the nickel concentration from:
Hidayat, T. (2024) “Recent Growth of Nickel Laterite Processing in Indonesia.” ALTA Nickel-Cobalt Conference. Available at: https://d3e2i5nuh73s15.cloudfront.net/wp-content/uploads/2024/06/01.02-RECENT-GROWTH-OF-NICKEL-LATERITE-PROCESSING-IN-INDONESIA.pdf.
Réponse :
    The production represents the one of TBP + GPS</t>
      </text>
    </comment>
  </commentList>
</comments>
</file>

<file path=xl/sharedStrings.xml><?xml version="1.0" encoding="utf-8"?>
<sst xmlns="http://schemas.openxmlformats.org/spreadsheetml/2006/main" count="1078" uniqueCount="232">
  <si>
    <t>PR</t>
  </si>
  <si>
    <t>Operator name</t>
  </si>
  <si>
    <t>Country</t>
  </si>
  <si>
    <t>Reference year for the data</t>
  </si>
  <si>
    <t>Primary commodity</t>
  </si>
  <si>
    <t>Co/By-product</t>
  </si>
  <si>
    <t>Deposit</t>
  </si>
  <si>
    <t>Site type</t>
  </si>
  <si>
    <t>Process description</t>
  </si>
  <si>
    <t>PR1</t>
  </si>
  <si>
    <t>Anglo American</t>
  </si>
  <si>
    <t>Barro Alto</t>
  </si>
  <si>
    <t>Brazil</t>
  </si>
  <si>
    <t>Ferronickel</t>
  </si>
  <si>
    <t>Manganese</t>
  </si>
  <si>
    <t>Laterite</t>
  </si>
  <si>
    <t>Mine + ferronickel plant</t>
  </si>
  <si>
    <t>Open-pit laterite mining. Ore is used to feed the Barro Alto pyrometallurgical plant and, historically, part of the ore has also been blended for Codemin. Barro Alto processes laterite ore via pyrometallurgy (rotary kilns/electric furnaces) to produce ferronickel.</t>
  </si>
  <si>
    <t>PR2</t>
  </si>
  <si>
    <t>Codemin</t>
  </si>
  <si>
    <t>Mine + ferronickel smelter</t>
  </si>
  <si>
    <t>Open-pit laterite mining at Niquelândia/Codemin. Ore is processed in a pyrometallurgical ferronickel plant (smelter) to produce ferronickel; historically, Barro Alto ore has been trucked to Codemin for processing/blending.</t>
  </si>
  <si>
    <t>PR3</t>
  </si>
  <si>
    <t>BHP</t>
  </si>
  <si>
    <t>Nickel West (Kalgoorlie)</t>
  </si>
  <si>
    <t>Australia</t>
  </si>
  <si>
    <t>Nickel matte</t>
  </si>
  <si>
    <t>Not clearly reported</t>
  </si>
  <si>
    <t>N/A- processing fed by nickel sulphide concentrates</t>
  </si>
  <si>
    <t>Processing site (smelter)</t>
  </si>
  <si>
    <t>Kalgoorlie is part of the Nickel West processing chain. Nickel sulphide concentrates from Mt Keith, Leinster and Kambalda are brought together at the Kalgoorlie smelter, where a flash furnace is used to produce nickel matte (~66% purity). Matte is then further refined downstream (e.g. Kwinana) or sold/exported.</t>
  </si>
  <si>
    <t>PR4</t>
  </si>
  <si>
    <t>Brazilian Nickel</t>
  </si>
  <si>
    <t>Piauí</t>
  </si>
  <si>
    <t>Mixed hydroxide precipitate (MHP)</t>
  </si>
  <si>
    <t>Cobalt (contained in MHP)</t>
  </si>
  <si>
    <t>Mine + hydrometallurgical processing</t>
  </si>
  <si>
    <t>Laterite nickel project using heap leaching / hydrometallurgical processing to produce MHP with high nickel content and low impurities. The project is positioned as an integrated mine-to-product operation rather than a conventional concentrator-smelter route.</t>
  </si>
  <si>
    <t>PR5</t>
  </si>
  <si>
    <t>First Quantum</t>
  </si>
  <si>
    <t>Ravensthorpe</t>
  </si>
  <si>
    <t>Open-pit mining of laterite ore from several orebodies, beneficiation/ore preparation, and hydrometallurgical processing. The processing route includes pressure acid leaching (PAL), atmospheric leaching, counter-current decantation and precipitation to produce MHP.</t>
  </si>
  <si>
    <t>PR6</t>
  </si>
  <si>
    <t>Nickel concentrate</t>
  </si>
  <si>
    <t>Sulphide</t>
  </si>
  <si>
    <t>PR7</t>
  </si>
  <si>
    <t>IGO Limited</t>
  </si>
  <si>
    <t>Nova Operation</t>
  </si>
  <si>
    <t>Copper, Cobalt, Gold</t>
  </si>
  <si>
    <t>Underground mine + concentrator</t>
  </si>
  <si>
    <t>Underground nickel-copper-cobalt mine with on-site processing to produce nickel and copper concentrates for shipment/sale. No downstream refining is reported on site.</t>
  </si>
  <si>
    <t>PR8</t>
  </si>
  <si>
    <t>Nickel Asia Corporation</t>
  </si>
  <si>
    <t>RTN (Rio Tuba Nickel Mining Corporation)</t>
  </si>
  <si>
    <t>Philippines</t>
  </si>
  <si>
    <t>Nickel ore</t>
  </si>
  <si>
    <t>Limestone</t>
  </si>
  <si>
    <t>Mine</t>
  </si>
  <si>
    <t>Low-cost surface mining of laterite ore (saprolite and limonite). Saprolite and limonite are exported or sold, while limonite is also supplied to the adjacent Coral Bay HPAL plant for hydrometallurgical nickel/cobalt processing. No nickel refining is reported as part of RTN itself.</t>
  </si>
  <si>
    <t>PR9</t>
  </si>
  <si>
    <t>TMC (Taganito Mining Corporation</t>
  </si>
  <si>
    <t>Surface mining of laterite ore (saprolite and limonite). Ore is exported/sold as direct shipping ore, while limonite is also supplied to the adjacent Taganito HPAL plant for downstream hydrometallurgical processing.</t>
  </si>
  <si>
    <t>PR10</t>
  </si>
  <si>
    <t>HMC (Hinatuan Mining Corporation)</t>
  </si>
  <si>
    <t>No major co-products reported</t>
  </si>
  <si>
    <t>Surface mining of laterite ore (saprolite and limonite) for export/sale as direct shipping ore. No on-site refining is reported.</t>
  </si>
  <si>
    <t>PR11</t>
  </si>
  <si>
    <t>CMC (Cagdianao Mining Corporation)</t>
  </si>
  <si>
    <t>Surface mining of laterite ore (saprolite and limonite). Ore is mainly exported/sold as direct shipping ore; in some periods limonite has also been delivered to domestic HPAL processing.</t>
  </si>
  <si>
    <t>PR12</t>
  </si>
  <si>
    <t>DMC (Dinapigue Mining Corporation)</t>
  </si>
  <si>
    <t>PR13</t>
  </si>
  <si>
    <t>PT Trimegah Bangun Persada Tbk</t>
  </si>
  <si>
    <t>Trimegah Bangun Persada (TBP Mining)</t>
  </si>
  <si>
    <t>Indonesia</t>
  </si>
  <si>
    <t>Surface mining of laterite ore on Obi Island. TBP is one of the two operating mines supplying saprolite and limonite ore to the group’s downstream RKEF smelters and HPAL refineries.</t>
  </si>
  <si>
    <t>PR14</t>
  </si>
  <si>
    <t>Gane Permai Sentosa (GPS Mining),</t>
  </si>
  <si>
    <t>Surface mining of laterite ore on Obi Island. GPS is the second operating mine supplying ore into Harita Nickel’s downstream RKEF and HPAL operations.</t>
  </si>
  <si>
    <t>PR15</t>
  </si>
  <si>
    <t>Megah Surya Pertiwi (PT MSP),</t>
  </si>
  <si>
    <t>N/A – processing site fed by saprolite laterite ore</t>
  </si>
  <si>
    <t>Processing site (RKEF smelter)</t>
  </si>
  <si>
    <t>Pyrometallurgical RKEF smelter using saprolite ore mined by TBP and GPS. MSP has four production lines and produces ferronickel for stainless steel applications.</t>
  </si>
  <si>
    <t>PR16</t>
  </si>
  <si>
    <t>Halmahera Persada Lygend (PT HPL),</t>
  </si>
  <si>
    <t>N/A – processing site fed by limonite laterite ore</t>
  </si>
  <si>
    <t>Processing site (HPAL refinery)</t>
  </si>
  <si>
    <t>Hydrometallurgical HPAL refinery fed by limonite ore from Harita Nickel’s mines. HPL operates three production lines and produces MHP; it also started producing nickel sulfate and cobalt sulfate.</t>
  </si>
  <si>
    <t>Halmahera Jaya Ferronickel (PT HJF)</t>
  </si>
  <si>
    <t>Pyrometallurgical RKEF ferronickel smelter. HJF ramped up to eight production lines and produces ferronickel from laterite saprolite ore sourced from the group’s mines.</t>
  </si>
  <si>
    <t>TVI Resource Development (Phils.)</t>
  </si>
  <si>
    <t>Agata mining ventures inc. (AMVI)</t>
  </si>
  <si>
    <t>Limestone, Iron</t>
  </si>
  <si>
    <t>Open-pit / surface mining of nickel laterite ore followed by trucking and loading at the Agata Port for shipment as direct shipping ore. No on-site refining is reported.</t>
  </si>
  <si>
    <t>Reference</t>
  </si>
  <si>
    <t>Anglo American plc. Integrated Annual Report 2024; Report; Anglo American plc, 2025. https://www.angloamerican.com/~/media/Files/A/Anglo-American-Group-v9/PLC/investors/annual-reporting/2024/aa-annual-report-full-2024.pdf.</t>
  </si>
  <si>
    <t>BHP. Sustainability Report 2019; Report; BHP, 2019. https://www.bhp.com/-/media/documents/investors/annual-reports/2019/bhpsustainabilityreport2019.pdf.</t>
  </si>
  <si>
    <t>Brazilian Nickel. Sustainability Report 2023; Report; Brazilian Nickel, 2025. https://www.braziliannickel.com/wp-content/uploads/2025/01/BRN_2023-Sustainability-Report_20250110.pdf.</t>
  </si>
  <si>
    <t>First Quantum Minerals Ltd. Environmental, Social and Governance Report 2023; Report; First Quantum Minerals Ltd., 2024. https://www.first-quantum.com/wp-content/uploads/2024/05/FINAL-2023-ESG-Report.pdf.</t>
  </si>
  <si>
    <t>IGO Limited (2022) Sustainability Report 2022. Report. IGO Limited. Available at: https://www.igo.com.au/site/pdf/bb31abd5-2374-460e-ada3-96f2cad3abaa/2022-Sustainability-Report.pdf.</t>
  </si>
  <si>
    <t>Nickel Asia Corporation. Integrated Report 2023; Report; Nickel Asia Corporation, 2024. https://nickelasia.com/assets/documents/NAC-Integrated-Report-2023.pdf.</t>
  </si>
  <si>
    <t>PT Trimegah Bangun Persada Tbk. Laporan Keberlanjutan Harita Nickel 2023; Report; PT Trimegah Bangun Persada Tbk, 2024. https://tbpnickel.com/files/sustainability_assets/Laporan%20Keberlanjutan%20Harita%20Nickel%202023.pdf.</t>
  </si>
  <si>
    <t>TVI Resource Development (Phils.) Incorporated. Transformative Mining Towards a Sustainable Future; ESG Report; TVI Resource Development (Phils.) Incorporated, 2024. https://tvird.com.ph/wp-content/uploads/2024/08/TVIRD-2023-ESG-Report.pdf.</t>
  </si>
  <si>
    <r>
      <t xml:space="preserve">Flow
</t>
    </r>
    <r>
      <rPr>
        <b/>
        <i/>
        <sz val="10"/>
        <color theme="1"/>
        <rFont val="Aptos Narrow"/>
        <family val="2"/>
        <scheme val="minor"/>
      </rPr>
      <t>(As reported by the authors)</t>
    </r>
  </si>
  <si>
    <t>Type of flow</t>
  </si>
  <si>
    <t>Classification of flows</t>
  </si>
  <si>
    <r>
      <t xml:space="preserve">Unit
</t>
    </r>
    <r>
      <rPr>
        <b/>
        <i/>
        <sz val="10"/>
        <color theme="1"/>
        <rFont val="Aptos Narrow"/>
        <family val="2"/>
        <scheme val="minor"/>
      </rPr>
      <t>(As reported by the authors)</t>
    </r>
  </si>
  <si>
    <r>
      <t xml:space="preserve">Total annual amount </t>
    </r>
    <r>
      <rPr>
        <b/>
        <i/>
        <sz val="10"/>
        <color theme="1"/>
        <rFont val="Aptos Narrow"/>
        <family val="2"/>
        <scheme val="minor"/>
      </rPr>
      <t>(Raw data as reported)</t>
    </r>
  </si>
  <si>
    <t>Energy</t>
  </si>
  <si>
    <t>Input flows (I)</t>
  </si>
  <si>
    <t>I from tech - electricity/heat</t>
  </si>
  <si>
    <t>GJ</t>
  </si>
  <si>
    <t>Production - Barro Alto - Nickel</t>
  </si>
  <si>
    <t>Product flows (P)</t>
  </si>
  <si>
    <t>Reference product (of unit operation)</t>
  </si>
  <si>
    <t>tonnes</t>
  </si>
  <si>
    <t>Production - Codemin - Nickel</t>
  </si>
  <si>
    <t>7100</t>
  </si>
  <si>
    <t>Scope 1 GHG emissions</t>
  </si>
  <si>
    <t>Output flows (O)</t>
  </si>
  <si>
    <t>O to env - air</t>
  </si>
  <si>
    <t>kilotonnes CO2-e</t>
  </si>
  <si>
    <t>Nickel production</t>
  </si>
  <si>
    <t>Diesel energy consumption</t>
  </si>
  <si>
    <t>Electricity energy consumption</t>
  </si>
  <si>
    <t>GHG Scope 1 emissions</t>
  </si>
  <si>
    <t>metric tonnes of CO₂e</t>
  </si>
  <si>
    <t>Non-hazardous Waste (Class II) - Non-inert (Class II A) generated</t>
  </si>
  <si>
    <t>O to tech - waste</t>
  </si>
  <si>
    <t>metric tonnes</t>
  </si>
  <si>
    <t>Non-hazardous Waste (Class II) - Inert (Class II B) generated</t>
  </si>
  <si>
    <t>Non-hazardous Waste (Class II) not destined for final disposal (Recycling outside the organization)</t>
  </si>
  <si>
    <t>Hazardous Waste (Class I) - Other disposal operations (landfill) - Outside the organization</t>
  </si>
  <si>
    <t>Non-hazardous Waste (Class II) - Class II A and II B landfill - Outside the organization</t>
  </si>
  <si>
    <t>Non-hazardous Waste (Class II) - Reservation/Recycling landfill - Outside the organization</t>
  </si>
  <si>
    <t>Tailings Deposited - Iron Filter Cake (IFC)</t>
  </si>
  <si>
    <t>wet metric tonnes</t>
  </si>
  <si>
    <t>Tailings Deposited - Bleed Filter Cake (BFC)</t>
  </si>
  <si>
    <t>Nickel output contained in MHP</t>
  </si>
  <si>
    <t>tonnes per year</t>
  </si>
  <si>
    <t>Cobalt output contained in MHP</t>
  </si>
  <si>
    <t>Co-/By-product</t>
  </si>
  <si>
    <t>Scope 1 - GHG emissions</t>
  </si>
  <si>
    <t>KT of CO2e equivalent</t>
  </si>
  <si>
    <t>Hydrocarbon Fuel</t>
  </si>
  <si>
    <t>TJ</t>
  </si>
  <si>
    <t>Suphur</t>
  </si>
  <si>
    <t>Sulphur Dioxide (SO₂) emissions</t>
  </si>
  <si>
    <t>Particulate Matter (PM) emissions</t>
  </si>
  <si>
    <t>Nitrogen oxides (NOx) emissions</t>
  </si>
  <si>
    <t>Non-Hazardous Waste</t>
  </si>
  <si>
    <t>Hazardous waste</t>
  </si>
  <si>
    <t>Nickel Production</t>
  </si>
  <si>
    <t>kt</t>
  </si>
  <si>
    <t>dry tailings deposited</t>
  </si>
  <si>
    <t>t</t>
  </si>
  <si>
    <t>waste rock generated</t>
  </si>
  <si>
    <t>Scope 1 emissions</t>
  </si>
  <si>
    <t>t CO₂-e</t>
  </si>
  <si>
    <t>IGO Limited (2022a) Annual Report 2022. Perth, Western Australia: IGO Limited. Available at: https://www.igo.com.au/site/pdf/200c4e90-bf4e-4231-961a-dacc64e9a556/2022-Annual-Report-to-Shareholders.pdf.</t>
  </si>
  <si>
    <t>Nickel (metal in concentrate)</t>
  </si>
  <si>
    <t>Copper (metal in concentrate)</t>
  </si>
  <si>
    <t>Cobalt (metal in concentrate)</t>
  </si>
  <si>
    <t>GHG (Scope 1)</t>
  </si>
  <si>
    <t>TCO₂</t>
  </si>
  <si>
    <t>Non-Hazardous Waste Diverted from Disposal</t>
  </si>
  <si>
    <t>kg</t>
  </si>
  <si>
    <t>Hazardous Waste Diverted from Disposal</t>
  </si>
  <si>
    <t>Non-Hazardous Waste Directed to Disposal</t>
  </si>
  <si>
    <t>Hazardous Waste Directed to Disposal</t>
  </si>
  <si>
    <t>Total fuel consumption</t>
  </si>
  <si>
    <t>I from technosphere (tech) - materials/fuels</t>
  </si>
  <si>
    <t>L</t>
  </si>
  <si>
    <t>Total electricity consumption</t>
  </si>
  <si>
    <t>MwH</t>
  </si>
  <si>
    <t>Own calculations</t>
  </si>
  <si>
    <t>Nickel content</t>
  </si>
  <si>
    <t>Iron content</t>
  </si>
  <si>
    <t>Hazardous directed to landfill/
third-party</t>
  </si>
  <si>
    <t>tons</t>
  </si>
  <si>
    <t>Non-hazardous waste directed to landfill/third-party</t>
  </si>
  <si>
    <t>Overburden generated</t>
  </si>
  <si>
    <t>Scope 1 - Stationary Combustion</t>
  </si>
  <si>
    <t>T CO₂e</t>
  </si>
  <si>
    <t>Scope 1 - Mobile Combustion</t>
  </si>
  <si>
    <t>Scope 1 - Fugitive Emissions</t>
  </si>
  <si>
    <t>Scope 1 - Land use change Emissions</t>
  </si>
  <si>
    <t>Biosolar - Fossil fuel consumption</t>
  </si>
  <si>
    <t>Gasoline consumption</t>
  </si>
  <si>
    <t>LPG consumption</t>
  </si>
  <si>
    <t>Biosolar - Renewable consumption</t>
  </si>
  <si>
    <t>Electricity consumption</t>
  </si>
  <si>
    <t>Hazardous directed to landfill/third-party</t>
  </si>
  <si>
    <t>Non-hazardous directed to landfill/third-party</t>
  </si>
  <si>
    <t>Non-hazardous directed for reuse</t>
  </si>
  <si>
    <t>Scope 1 - Industrial Processes</t>
  </si>
  <si>
    <t>Coal consumption</t>
  </si>
  <si>
    <t>Semicoke consumption</t>
  </si>
  <si>
    <t>PT Trimegah Bangun Persada Tbk (Harita Nickel) (2024) FY23 Analyst &amp; Investor Briefing. PT Trimegah Bangun Persada Tbk. Available at: https://tbpnickel.com/files/pdf_assets/FY23%20Analyst%20%20Investor%20Briefing_Final.pdf.</t>
  </si>
  <si>
    <t>Nickel in ferronickel</t>
  </si>
  <si>
    <t>Non-hazardous directed for reuse as backfilling</t>
  </si>
  <si>
    <t>Tailings generated and stored at DSTF (on-site)</t>
  </si>
  <si>
    <t>Contained nickel in MHP</t>
  </si>
  <si>
    <t>Coke Oven Gas consumption</t>
  </si>
  <si>
    <t>Production of nickel in ferronickel</t>
  </si>
  <si>
    <t>Energy Consumption (Gasoline)</t>
  </si>
  <si>
    <t>Energy Consumption (LPG)</t>
  </si>
  <si>
    <t>Kg</t>
  </si>
  <si>
    <t>Energy Consumption (Diesel)</t>
  </si>
  <si>
    <t>Energy Consumption (Electricity)</t>
  </si>
  <si>
    <t>kWh</t>
  </si>
  <si>
    <t>hazardous waste generated</t>
  </si>
  <si>
    <t>hazardous waste transported</t>
  </si>
  <si>
    <t>Solid waste Reusable</t>
  </si>
  <si>
    <t>Solid waste Recyclable</t>
  </si>
  <si>
    <t>Solid waste Biodegradable</t>
  </si>
  <si>
    <t>Own calculation</t>
  </si>
  <si>
    <t>Nickel in mined ore</t>
  </si>
  <si>
    <r>
      <t xml:space="preserve">Inputs and Outputs Intensity 
</t>
    </r>
    <r>
      <rPr>
        <b/>
        <i/>
        <sz val="10"/>
        <color theme="1"/>
        <rFont val="Aptos Narrow"/>
        <family val="2"/>
        <scheme val="minor"/>
      </rPr>
      <t>(/tonne Ni in FeNi)</t>
    </r>
  </si>
  <si>
    <t>Site/Mine Name</t>
  </si>
  <si>
    <t>Note: "Undefined system model": in this table, all values are reported without any allocation</t>
  </si>
  <si>
    <t>BHP. Annual Report 2019; Annual Report; BHP, 2019. https://www.bhp.com/investor-centre/-/media/documents/investors/annual-reports/2019/bhpannualreport2019</t>
  </si>
  <si>
    <r>
      <t xml:space="preserve">Inputs and Outputs Intensity 
</t>
    </r>
    <r>
      <rPr>
        <b/>
        <i/>
        <sz val="10"/>
        <color theme="1"/>
        <rFont val="Aptos Narrow"/>
        <family val="2"/>
        <scheme val="minor"/>
      </rPr>
      <t>(/tonne Ni in matte)</t>
    </r>
  </si>
  <si>
    <r>
      <t xml:space="preserve">Inputs and Outputs Intensity 
</t>
    </r>
    <r>
      <rPr>
        <b/>
        <i/>
        <sz val="10"/>
        <color theme="1"/>
        <rFont val="Aptos Narrow"/>
        <family val="2"/>
        <scheme val="minor"/>
      </rPr>
      <t>(/tonne Ni in MHP)</t>
    </r>
  </si>
  <si>
    <r>
      <t xml:space="preserve">Inputs and Outputs Intensity 
</t>
    </r>
    <r>
      <rPr>
        <b/>
        <i/>
        <sz val="10"/>
        <color theme="1"/>
        <rFont val="Aptos Narrow"/>
        <family val="2"/>
        <scheme val="minor"/>
      </rPr>
      <t>(/ktonne Ni in MHP)</t>
    </r>
  </si>
  <si>
    <r>
      <t xml:space="preserve">Inputs and Outputs Intensity 
</t>
    </r>
    <r>
      <rPr>
        <b/>
        <i/>
        <sz val="10"/>
        <color theme="1"/>
        <rFont val="Aptos Narrow"/>
        <family val="2"/>
        <scheme val="minor"/>
      </rPr>
      <t>(/tonne Ni in concentrate)</t>
    </r>
  </si>
  <si>
    <r>
      <t xml:space="preserve">Inputs and Outputs Intensity 
</t>
    </r>
    <r>
      <rPr>
        <b/>
        <i/>
        <sz val="10"/>
        <color theme="1"/>
        <rFont val="Aptos Narrow"/>
        <family val="2"/>
        <scheme val="minor"/>
      </rPr>
      <t>(/tonne Ni in ore)</t>
    </r>
  </si>
  <si>
    <t>Ni in ore</t>
  </si>
  <si>
    <t>Mt</t>
  </si>
  <si>
    <t>Hidayat, T. (2024) “Recent Growth of Nickel Laterite Processing in Indonesia.” ALTA Nickel-Cobalt Conference. Available at: https://d3e2i5nuh73s15.cloudfront.net/wp-content/uploads/2024/06/01.02-RECENT-GROWTH-OF-NICKEL-LATERITE-PROCESSING-IN-INDONESIA.pdf.</t>
  </si>
  <si>
    <t xml:space="preserve">Mines and Geosciences Bureau Regional Office No. XIII (2023) AMVI Quick Facts 2023. Mines and Geosciences Bureau Regional Office No. XIII. Available at: https://www.mgbr13.ph/wp-content/uploads/MGB-ROXIII-2023-AMVI-Quick-Facts.pdf.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</si>
</sst>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E+00"/>
  </numFmts>
  <fonts count="6" x14ac:knownFonts="1">
    <font>
      <sz val="11"/>
      <color theme="1"/>
      <name val="Aptos Narrow"/>
      <family val="2"/>
      <scheme val="minor"/>
    </font>
    <font>
      <b/>
      <sz val="11"/>
      <color theme="1"/>
      <name val="Aptos Narrow"/>
      <family val="2"/>
      <scheme val="minor"/>
    </font>
    <font>
      <sz val="11"/>
      <color rgb="FF000000"/>
      <name val="Calibri"/>
      <family val="2"/>
    </font>
    <font>
      <b/>
      <i/>
      <sz val="10"/>
      <color theme="1"/>
      <name val="Aptos Narrow"/>
      <family val="2"/>
      <scheme val="minor"/>
    </font>
    <font>
      <sz val="8"/>
      <name val="Aptos Narrow"/>
      <family val="2"/>
      <scheme val="minor"/>
    </font>
    <font>
      <i/>
      <sz val="11"/>
      <color theme="1"/>
      <name val="Aptos Narrow"/>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1" fillId="2"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4" borderId="0" xfId="0" applyFill="1" applyAlignment="1">
      <alignment horizontal="center" vertical="center" wrapText="1"/>
    </xf>
    <xf numFmtId="11" fontId="0" fillId="0" borderId="1" xfId="0" applyNumberFormat="1" applyBorder="1" applyAlignment="1">
      <alignment horizontal="center" vertical="center" wrapText="1"/>
    </xf>
    <xf numFmtId="0" fontId="2" fillId="0" borderId="0" xfId="0" applyFont="1"/>
    <xf numFmtId="0" fontId="0" fillId="0" borderId="0" xfId="0" applyAlignment="1">
      <alignment horizontal="center"/>
    </xf>
    <xf numFmtId="0" fontId="2" fillId="0" borderId="0" xfId="0" applyFont="1" applyAlignment="1">
      <alignment horizontal="center"/>
    </xf>
    <xf numFmtId="0" fontId="0" fillId="0" borderId="0" xfId="0" applyAlignment="1">
      <alignment horizontal="left"/>
    </xf>
    <xf numFmtId="0" fontId="1" fillId="0" borderId="0" xfId="0" applyFont="1" applyAlignment="1">
      <alignment horizontal="center"/>
    </xf>
    <xf numFmtId="0" fontId="1" fillId="0" borderId="0" xfId="0" applyFont="1" applyAlignment="1">
      <alignment horizontal="left"/>
    </xf>
    <xf numFmtId="0" fontId="0" fillId="0" borderId="0" xfId="0" applyAlignment="1">
      <alignment vertical="top" wrapText="1"/>
    </xf>
    <xf numFmtId="2" fontId="0" fillId="0" borderId="1" xfId="0" applyNumberFormat="1" applyBorder="1" applyAlignment="1">
      <alignment horizontal="center" vertical="center" wrapText="1"/>
    </xf>
    <xf numFmtId="0" fontId="0" fillId="3" borderId="1" xfId="0" applyFill="1" applyBorder="1" applyAlignment="1">
      <alignment horizontal="left" vertical="center"/>
    </xf>
    <xf numFmtId="164" fontId="0" fillId="0" borderId="1" xfId="0" applyNumberFormat="1" applyBorder="1" applyAlignment="1">
      <alignment horizontal="center"/>
    </xf>
    <xf numFmtId="2" fontId="0" fillId="0" borderId="1" xfId="0" applyNumberFormat="1" applyBorder="1" applyAlignment="1">
      <alignment horizontal="center"/>
    </xf>
    <xf numFmtId="0" fontId="0" fillId="3" borderId="1" xfId="0" applyFill="1" applyBorder="1" applyAlignment="1">
      <alignment horizontal="left" vertical="center" wrapText="1"/>
    </xf>
    <xf numFmtId="0" fontId="0" fillId="3" borderId="1" xfId="0" applyFill="1" applyBorder="1" applyAlignment="1">
      <alignment horizontal="left" vertical="top"/>
    </xf>
    <xf numFmtId="11" fontId="0" fillId="0" borderId="1" xfId="0" applyNumberFormat="1" applyBorder="1" applyAlignment="1">
      <alignment horizontal="center"/>
    </xf>
    <xf numFmtId="165" fontId="0" fillId="0" borderId="1" xfId="0" applyNumberFormat="1" applyBorder="1" applyAlignment="1">
      <alignment horizontal="center"/>
    </xf>
    <xf numFmtId="1" fontId="0" fillId="0" borderId="1" xfId="0" applyNumberFormat="1" applyBorder="1" applyAlignment="1">
      <alignment horizontal="center"/>
    </xf>
    <xf numFmtId="11" fontId="0" fillId="0" borderId="1" xfId="0" applyNumberFormat="1" applyBorder="1" applyAlignment="1">
      <alignment horizontal="center" vertical="center"/>
    </xf>
    <xf numFmtId="165" fontId="0" fillId="0" borderId="1" xfId="0" applyNumberFormat="1" applyBorder="1" applyAlignment="1">
      <alignment horizontal="center" vertical="center"/>
    </xf>
    <xf numFmtId="164"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0" xfId="0" applyAlignment="1">
      <alignment horizontal="center" vertical="center"/>
    </xf>
    <xf numFmtId="2" fontId="0" fillId="0" borderId="1" xfId="0" applyNumberFormat="1" applyBorder="1" applyAlignment="1">
      <alignment horizontal="center" vertical="center"/>
    </xf>
    <xf numFmtId="1" fontId="0" fillId="0" borderId="1" xfId="0" applyNumberFormat="1" applyBorder="1" applyAlignment="1">
      <alignment horizontal="center" vertical="center" wrapText="1"/>
    </xf>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left" vertical="top" wrapText="1"/>
    </xf>
    <xf numFmtId="0" fontId="5" fillId="0" borderId="0" xfId="0" applyFont="1" applyAlignment="1">
      <alignment horizontal="center" vertical="center" wrapText="1"/>
    </xf>
    <xf numFmtId="0" fontId="0" fillId="0" borderId="1" xfId="0" applyBorder="1" applyAlignment="1">
      <alignment horizontal="left" vertical="center"/>
    </xf>
    <xf numFmtId="0" fontId="5" fillId="3" borderId="1" xfId="0" applyFont="1" applyFill="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571500</xdr:colOff>
      <xdr:row>13</xdr:row>
      <xdr:rowOff>7620</xdr:rowOff>
    </xdr:from>
    <xdr:to>
      <xdr:col>12</xdr:col>
      <xdr:colOff>542925</xdr:colOff>
      <xdr:row>28</xdr:row>
      <xdr:rowOff>74295</xdr:rowOff>
    </xdr:to>
    <xdr:sp macro="" textlink="">
      <xdr:nvSpPr>
        <xdr:cNvPr id="2" name="ZoneTexte 1">
          <a:extLst>
            <a:ext uri="{FF2B5EF4-FFF2-40B4-BE49-F238E27FC236}">
              <a16:creationId xmlns:a16="http://schemas.microsoft.com/office/drawing/2014/main" id="{9EF27248-5FFC-4022-A729-3052610E27DE}"/>
            </a:ext>
          </a:extLst>
        </xdr:cNvPr>
        <xdr:cNvSpPr txBox="1"/>
      </xdr:nvSpPr>
      <xdr:spPr>
        <a:xfrm>
          <a:off x="571500" y="2385060"/>
          <a:ext cx="7286625" cy="280987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Supporting Information document 3</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This Supporting Information document reports 16 input/output inventory datasets, relative to the operation </a:t>
          </a:r>
          <a:r>
            <a:rPr lang="en-US" sz="11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of 16 mines and/or refining sites. These datasets are reported in the form of Undefined datasets, i.e. under the ecoinvent nomenclature</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under the form of "unlinked, multi-product activity datasets that form the basis for all the other system models. This is the way the datasets are obtained and entered by the data providers" (Weidema et al., 2013).</a:t>
          </a: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The Production Routes are described in the Worksheet "PR_Overview" (reference year, operator and site name, process, primary commodity, etc.). All References associated with the data are reported in the Worksheet "PR_Reference".</a:t>
          </a: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All datasets are available in the other worksheets, from Worksheet "PR1_Barro</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Alto</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_BR_Anglo</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America</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to Worksheet </a:t>
          </a:r>
          <a:r>
            <a:rPr lang="en-US" sz="11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"PR16_AMVI_PH_TVI Resource Devel</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t>
          </a:r>
          <a:endParaRPr lang="en-US" sz="1100" b="0" i="1"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1"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1"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Weidema B P, Bauer C, Hischier R, Mutel C, Nemecek T, Reinhard J, Vadenbo C O, Wernet G. (2013). Overview and methodology. Data quality guideline for the ecoinvent database version 3. Ecoinvent Report 1(v3). St. Gallen: The ecoinvent Centre</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xdr:col>
      <xdr:colOff>7620</xdr:colOff>
      <xdr:row>0</xdr:row>
      <xdr:rowOff>175260</xdr:rowOff>
    </xdr:from>
    <xdr:to>
      <xdr:col>12</xdr:col>
      <xdr:colOff>0</xdr:colOff>
      <xdr:row>12</xdr:row>
      <xdr:rowOff>15240</xdr:rowOff>
    </xdr:to>
    <xdr:sp macro="" textlink="">
      <xdr:nvSpPr>
        <xdr:cNvPr id="3" name="ZoneTexte 2">
          <a:extLst>
            <a:ext uri="{FF2B5EF4-FFF2-40B4-BE49-F238E27FC236}">
              <a16:creationId xmlns:a16="http://schemas.microsoft.com/office/drawing/2014/main" id="{DFBDFB28-A9CA-4FAE-8487-1EF8A8D6B7A2}"/>
            </a:ext>
          </a:extLst>
        </xdr:cNvPr>
        <xdr:cNvSpPr txBox="1"/>
      </xdr:nvSpPr>
      <xdr:spPr>
        <a:xfrm>
          <a:off x="1226820" y="175260"/>
          <a:ext cx="6088380" cy="203454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algn="ctr" fontAlgn="base"/>
          <a:r>
            <a:rPr lang="en-US" sz="1400" b="1">
              <a:effectLst/>
              <a:latin typeface="+mn-lt"/>
              <a:ea typeface="+mn-ea"/>
              <a:cs typeface="+mn-cs"/>
            </a:rPr>
            <a:t>Harnessing the potential of AI for LCI data compilation from company reporting</a:t>
          </a:r>
          <a:r>
            <a:rPr lang="en-US" sz="1400">
              <a:effectLst/>
              <a:latin typeface="+mn-lt"/>
              <a:ea typeface="+mn-ea"/>
              <a:cs typeface="+mn-cs"/>
            </a:rPr>
            <a:t> </a:t>
          </a:r>
          <a:endParaRPr lang="fr-FR" sz="1400">
            <a:effectLst/>
            <a:latin typeface="+mn-lt"/>
            <a:ea typeface="+mn-ea"/>
            <a:cs typeface="+mn-cs"/>
          </a:endParaRPr>
        </a:p>
        <a:p>
          <a:pPr algn="ctr" fontAlgn="base"/>
          <a:r>
            <a:rPr lang="en-US" sz="1100" b="1">
              <a:solidFill>
                <a:schemeClr val="bg2">
                  <a:lumMod val="75000"/>
                </a:schemeClr>
              </a:solidFill>
              <a:effectLst/>
              <a:latin typeface="+mn-lt"/>
              <a:ea typeface="+mn-ea"/>
              <a:cs typeface="+mn-cs"/>
            </a:rPr>
            <a:t>Charaf Bejjit</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Diae Hennioui</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Frédéric Lai</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Andreas Kroiss</a:t>
          </a:r>
          <a:r>
            <a:rPr lang="en-US" sz="1100" b="1" baseline="30000">
              <a:solidFill>
                <a:schemeClr val="bg2">
                  <a:lumMod val="75000"/>
                </a:schemeClr>
              </a:solidFill>
              <a:effectLst/>
              <a:latin typeface="+mn-lt"/>
              <a:ea typeface="+mn-ea"/>
              <a:cs typeface="+mn-cs"/>
            </a:rPr>
            <a:t>2</a:t>
          </a:r>
          <a:r>
            <a:rPr lang="en-US" sz="1100" b="1">
              <a:solidFill>
                <a:schemeClr val="bg2">
                  <a:lumMod val="75000"/>
                </a:schemeClr>
              </a:solidFill>
              <a:effectLst/>
              <a:latin typeface="+mn-lt"/>
              <a:ea typeface="+mn-ea"/>
              <a:cs typeface="+mn-cs"/>
            </a:rPr>
            <a:t>, Aina Mas</a:t>
          </a:r>
          <a:r>
            <a:rPr lang="en-US" sz="1100">
              <a:solidFill>
                <a:schemeClr val="bg2">
                  <a:lumMod val="75000"/>
                </a:schemeClr>
              </a:solidFill>
              <a:effectLst/>
              <a:latin typeface="+mn-lt"/>
              <a:ea typeface="+mn-ea"/>
              <a:cs typeface="+mn-cs"/>
            </a:rPr>
            <a:t>-</a:t>
          </a:r>
          <a:r>
            <a:rPr lang="en-US" sz="1100" b="1">
              <a:solidFill>
                <a:schemeClr val="bg2">
                  <a:lumMod val="75000"/>
                </a:schemeClr>
              </a:solidFill>
              <a:effectLst/>
              <a:latin typeface="+mn-lt"/>
              <a:ea typeface="+mn-ea"/>
              <a:cs typeface="+mn-cs"/>
            </a:rPr>
            <a:t>Fons</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Basile Guth</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Stéphanie Muller</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Daniel Monfort Climent</a:t>
          </a:r>
          <a:r>
            <a:rPr lang="en-US" sz="1100" b="1" baseline="30000">
              <a:solidFill>
                <a:schemeClr val="bg2">
                  <a:lumMod val="75000"/>
                </a:schemeClr>
              </a:solidFill>
              <a:effectLst/>
              <a:latin typeface="+mn-lt"/>
              <a:ea typeface="+mn-ea"/>
              <a:cs typeface="+mn-cs"/>
            </a:rPr>
            <a:t>1</a:t>
          </a:r>
          <a:r>
            <a:rPr lang="en-US" sz="1100" b="1">
              <a:solidFill>
                <a:schemeClr val="bg2">
                  <a:lumMod val="75000"/>
                </a:schemeClr>
              </a:solidFill>
              <a:effectLst/>
              <a:latin typeface="+mn-lt"/>
              <a:ea typeface="+mn-ea"/>
              <a:cs typeface="+mn-cs"/>
            </a:rPr>
            <a:t>, Stephan Lutter</a:t>
          </a:r>
          <a:r>
            <a:rPr lang="en-US" sz="1100" b="1" baseline="30000">
              <a:solidFill>
                <a:schemeClr val="bg2">
                  <a:lumMod val="75000"/>
                </a:schemeClr>
              </a:solidFill>
              <a:effectLst/>
              <a:latin typeface="+mn-lt"/>
              <a:ea typeface="+mn-ea"/>
              <a:cs typeface="+mn-cs"/>
            </a:rPr>
            <a:t>2</a:t>
          </a:r>
          <a:r>
            <a:rPr lang="en-US" sz="1100" b="1">
              <a:solidFill>
                <a:schemeClr val="bg2">
                  <a:lumMod val="75000"/>
                </a:schemeClr>
              </a:solidFill>
              <a:effectLst/>
              <a:latin typeface="+mn-lt"/>
              <a:ea typeface="+mn-ea"/>
              <a:cs typeface="+mn-cs"/>
            </a:rPr>
            <a:t>, Victor Maus</a:t>
          </a:r>
          <a:r>
            <a:rPr lang="en-US" sz="1100" b="1" baseline="30000">
              <a:solidFill>
                <a:schemeClr val="bg2">
                  <a:lumMod val="75000"/>
                </a:schemeClr>
              </a:solidFill>
              <a:effectLst/>
              <a:latin typeface="+mn-lt"/>
              <a:ea typeface="+mn-ea"/>
              <a:cs typeface="+mn-cs"/>
            </a:rPr>
            <a:t>2</a:t>
          </a:r>
          <a:r>
            <a:rPr lang="en-US" sz="1100" b="1">
              <a:solidFill>
                <a:schemeClr val="bg2">
                  <a:lumMod val="75000"/>
                </a:schemeClr>
              </a:solidFill>
              <a:effectLst/>
              <a:latin typeface="+mn-lt"/>
              <a:ea typeface="+mn-ea"/>
              <a:cs typeface="+mn-cs"/>
            </a:rPr>
            <a:t>, Antoine Beylot</a:t>
          </a:r>
          <a:r>
            <a:rPr lang="en-US" sz="1100" b="1" baseline="30000">
              <a:solidFill>
                <a:schemeClr val="bg2">
                  <a:lumMod val="75000"/>
                </a:schemeClr>
              </a:solidFill>
              <a:effectLst/>
              <a:latin typeface="+mn-lt"/>
              <a:ea typeface="+mn-ea"/>
              <a:cs typeface="+mn-cs"/>
            </a:rPr>
            <a:t>1</a:t>
          </a:r>
          <a:r>
            <a:rPr lang="en-US" sz="1100">
              <a:solidFill>
                <a:schemeClr val="bg2">
                  <a:lumMod val="75000"/>
                </a:schemeClr>
              </a:solidFill>
              <a:effectLst/>
              <a:latin typeface="+mn-lt"/>
              <a:ea typeface="+mn-ea"/>
              <a:cs typeface="+mn-cs"/>
            </a:rPr>
            <a:t> </a:t>
          </a:r>
        </a:p>
        <a:p>
          <a:pPr algn="ctr" fontAlgn="base"/>
          <a:endParaRPr lang="fr-FR" sz="1100">
            <a:solidFill>
              <a:schemeClr val="bg2">
                <a:lumMod val="75000"/>
              </a:schemeClr>
            </a:solidFill>
            <a:effectLst/>
            <a:latin typeface="+mn-lt"/>
            <a:ea typeface="+mn-ea"/>
            <a:cs typeface="+mn-cs"/>
          </a:endParaRPr>
        </a:p>
        <a:p>
          <a:pPr algn="l"/>
          <a:r>
            <a:rPr lang="en-US" sz="1100">
              <a:effectLst/>
              <a:latin typeface="+mn-lt"/>
              <a:ea typeface="+mn-ea"/>
              <a:cs typeface="+mn-cs"/>
            </a:rPr>
            <a:t> </a:t>
          </a:r>
          <a:r>
            <a:rPr lang="en-US" sz="1100" b="1">
              <a:effectLst/>
              <a:latin typeface="+mn-lt"/>
              <a:ea typeface="+mn-ea"/>
              <a:cs typeface="+mn-cs"/>
            </a:rPr>
            <a:t>Affiliations</a:t>
          </a:r>
          <a:r>
            <a:rPr lang="en-US" sz="1100">
              <a:effectLst/>
              <a:latin typeface="+mn-lt"/>
              <a:ea typeface="+mn-ea"/>
              <a:cs typeface="+mn-cs"/>
            </a:rPr>
            <a:t> </a:t>
          </a:r>
          <a:endParaRPr lang="fr-FR" sz="1100">
            <a:effectLst/>
            <a:latin typeface="+mn-lt"/>
            <a:ea typeface="+mn-ea"/>
            <a:cs typeface="+mn-cs"/>
          </a:endParaRPr>
        </a:p>
        <a:p>
          <a:pPr algn="l"/>
          <a:r>
            <a:rPr lang="en-US" sz="1100" baseline="30000">
              <a:effectLst/>
              <a:latin typeface="+mn-lt"/>
              <a:ea typeface="+mn-ea"/>
              <a:cs typeface="+mn-cs"/>
            </a:rPr>
            <a:t>1</a:t>
          </a:r>
          <a:r>
            <a:rPr lang="en-US" sz="1100">
              <a:effectLst/>
              <a:latin typeface="+mn-lt"/>
              <a:ea typeface="+mn-ea"/>
              <a:cs typeface="+mn-cs"/>
            </a:rPr>
            <a:t>BRGM - French Geological Survey, F-45060 Orléans, France  </a:t>
          </a:r>
          <a:endParaRPr lang="fr-FR" sz="1100">
            <a:effectLst/>
            <a:latin typeface="+mn-lt"/>
            <a:ea typeface="+mn-ea"/>
            <a:cs typeface="+mn-cs"/>
          </a:endParaRPr>
        </a:p>
        <a:p>
          <a:pPr algn="l"/>
          <a:r>
            <a:rPr lang="en-US" sz="1100" baseline="30000">
              <a:effectLst/>
              <a:latin typeface="+mn-lt"/>
              <a:ea typeface="+mn-ea"/>
              <a:cs typeface="+mn-cs"/>
            </a:rPr>
            <a:t>2</a:t>
          </a:r>
          <a:r>
            <a:rPr lang="en-US" sz="1100">
              <a:effectLst/>
              <a:latin typeface="+mn-lt"/>
              <a:ea typeface="+mn-ea"/>
              <a:cs typeface="+mn-cs"/>
            </a:rPr>
            <a:t>WU Vienna University of Economics and Business, Institute for Ecological Economics, 1020 Vienna, Austria </a:t>
          </a:r>
        </a:p>
        <a:p>
          <a:pPr algn="l"/>
          <a:endParaRPr lang="fr-FR" sz="1100">
            <a:effectLst/>
            <a:latin typeface="+mn-lt"/>
            <a:ea typeface="+mn-ea"/>
            <a:cs typeface="+mn-cs"/>
          </a:endParaRPr>
        </a:p>
        <a:p>
          <a:pPr algn="l"/>
          <a:r>
            <a:rPr lang="en-US" sz="1100" b="1">
              <a:effectLst/>
              <a:latin typeface="+mn-lt"/>
              <a:ea typeface="+mn-ea"/>
              <a:cs typeface="+mn-cs"/>
            </a:rPr>
            <a:t>*Corresponding author</a:t>
          </a:r>
          <a:r>
            <a:rPr lang="en-US" sz="1100">
              <a:effectLst/>
              <a:latin typeface="+mn-lt"/>
              <a:ea typeface="+mn-ea"/>
              <a:cs typeface="+mn-cs"/>
            </a:rPr>
            <a:t> </a:t>
          </a:r>
          <a:endParaRPr lang="fr-FR" sz="1100">
            <a:effectLst/>
            <a:latin typeface="+mn-lt"/>
            <a:ea typeface="+mn-ea"/>
            <a:cs typeface="+mn-cs"/>
          </a:endParaRPr>
        </a:p>
        <a:p>
          <a:pPr algn="l"/>
          <a:r>
            <a:rPr lang="en-US" sz="1100" u="sng">
              <a:effectLst/>
              <a:latin typeface="+mn-lt"/>
              <a:ea typeface="+mn-ea"/>
              <a:cs typeface="+mn-cs"/>
              <a:hlinkClick xmlns:r="http://schemas.openxmlformats.org/officeDocument/2006/relationships" r:id=""/>
            </a:rPr>
            <a:t>c.bejjit@brgm.fr</a:t>
          </a:r>
          <a:r>
            <a:rPr lang="en-US" sz="1100">
              <a:effectLst/>
              <a:latin typeface="+mn-lt"/>
              <a:ea typeface="+mn-ea"/>
              <a:cs typeface="+mn-cs"/>
            </a:rPr>
            <a:t>  </a:t>
          </a:r>
          <a:endParaRPr lang="fr-FR" sz="1100">
            <a:effectLst/>
            <a:latin typeface="+mn-lt"/>
            <a:ea typeface="+mn-ea"/>
            <a:cs typeface="+mn-cs"/>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Authors" id="{BCB677A6-704B-4EBA-B6FB-488AB75B8324}" userId="Authors" providerId="None"/>
  <person displayName="Aina Mas Fons" id="{B8C805C6-03AE-4750-9673-E843277EED2F}" userId="Aina Mas Fons"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2" dT="2026-03-13T14:44:17.30" personId="{BCB677A6-704B-4EBA-B6FB-488AB75B8324}" id="{7CD92A7E-EFE2-491E-BA60-98AB591292D2}">
    <text>Energy consumption was reported in aggregated form for Barro Alto and Codemin. Assuming that energy use is proportional to production, the total energy was allocated between the two sites based on their respective production volumes.</text>
  </threadedComment>
  <threadedComment ref="F3" dT="2026-03-13T14:47:49.35" personId="{BCB677A6-704B-4EBA-B6FB-488AB75B8324}" id="{A51E7DC9-6F68-437C-B850-1AA90611EEE6}">
    <text xml:space="preserve">The site is reported to produce ferronickel; however, the nickel grade of the ferronickel is not specified. The report provides total production at the site level. This value was assumed to represent nickel production, as the nickel content of the concentrate is reported and the total production is consistent with an overall process yield of approximately 89%. </text>
  </threadedComment>
</ThreadedComments>
</file>

<file path=xl/threadedComments/threadedComment10.xml><?xml version="1.0" encoding="utf-8"?>
<ThreadedComments xmlns="http://schemas.microsoft.com/office/spreadsheetml/2018/threadedcomments" xmlns:x="http://schemas.openxmlformats.org/spreadsheetml/2006/main">
  <threadedComment ref="A11" dT="2026-03-16T15:08:46.75" personId="{BCB677A6-704B-4EBA-B6FB-488AB75B8324}" id="{97BFE6E1-7F60-432C-98B7-640E19BC5172}">
    <text xml:space="preserve">Based on the annual production  reported in: TVI Resource Development (Phils.) Incorporated. Transformative Mining Towards a Sustainable Future; ESG Report; TVI Resource Development (Phils.) Incorporated, 2024. https://tvird.com.ph/wp-content/uploads/2024/08/TVIRD-2023-ESG-Report.pdf.
and the reported nickel and iron grades in the saprolite and limonite -&gt; Ni% reference: Mines and Geosciences Bureau Regional Office No. XIII (2023) AMVI Quick Facts 2023. Mines and Geosciences Bureau Regional Office No. XIII. Available at: https://www.mgbr13.ph/wp-content/uploads/MGB-ROXIII-2023-AMVI-Quick-Facts.pdf. </text>
    <extLst>
      <x:ext xmlns:xltc2="http://schemas.microsoft.com/office/spreadsheetml/2020/threadedcomments2" uri="{F7C98A9C-CBB3-438F-8F68-D28B6AF4A901}">
        <xltc2:checksum>3157712820</xltc2:checksum>
        <xltc2:hyperlink startIndex="528" length="77" url="https://www.mgbr13.ph/wp-content/uploads/MGB-ROXIII-2023-AMVI-Quick-Facts.pdf"/>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F2" dT="2026-03-13T14:49:14.20" personId="{BCB677A6-704B-4EBA-B6FB-488AB75B8324}" id="{FC389B3F-3C0F-4B66-9FC1-32452C11FE1B}">
    <text>Energy consumption was reported in aggregated form for Barro Alto and Codemin. Assuming that energy use is proportional to production, the total energy was allocated between the two sites based on their respective production volumes.</text>
  </threadedComment>
  <threadedComment ref="F3" dT="2026-03-13T14:49:29.42" personId="{BCB677A6-704B-4EBA-B6FB-488AB75B8324}" id="{08C44329-CF35-4F7D-9037-AFB2F644BB62}">
    <text xml:space="preserve">The site is reported to produce ferronickel; however, the nickel grade of the ferronickel is not specified. The report provides total production at the site level. This value was assumed to represent nickel production, as the nickel content of the concentrate is reported and the total production is consistent with an overall process yield of approximately 89%. 
</text>
  </threadedComment>
</ThreadedComments>
</file>

<file path=xl/threadedComments/threadedComment3.xml><?xml version="1.0" encoding="utf-8"?>
<ThreadedComments xmlns="http://schemas.microsoft.com/office/spreadsheetml/2018/threadedcomments" xmlns:x="http://schemas.openxmlformats.org/spreadsheetml/2006/main">
  <threadedComment ref="B4" dT="2026-03-13T15:54:05.11" personId="{BCB677A6-704B-4EBA-B6FB-488AB75B8324}" id="{47AC1C2C-FF37-42E2-81A0-4A7A73CC7799}">
    <text xml:space="preserve">This flow is reported in the energy table under the hydrocarbon fuel section. We may assume it refers to a sulphur-containing fuel, although this cannot be confirmed from the information provided. </text>
  </threadedComment>
</ThreadedComments>
</file>

<file path=xl/threadedComments/threadedComment4.xml><?xml version="1.0" encoding="utf-8"?>
<ThreadedComments xmlns="http://schemas.microsoft.com/office/spreadsheetml/2018/threadedcomments" xmlns:x="http://schemas.openxmlformats.org/spreadsheetml/2006/main">
  <threadedComment ref="A9" dT="2026-03-16T14:13:03.27" personId="{BCB677A6-704B-4EBA-B6FB-488AB75B8324}" id="{DE8E1F52-F814-4065-AC74-7FEDD0A41696}">
    <text xml:space="preserve">Based on the annual production and the reported nickel and iron grades in the saprolite and limonite </text>
  </threadedComment>
  <threadedComment ref="A10" dT="2026-03-16T14:14:01.30" personId="{BCB677A6-704B-4EBA-B6FB-488AB75B8324}" id="{BC53B33E-BB55-4ECA-A478-1060F15EFCC6}">
    <text xml:space="preserve">Based on the annual production and the reported nickel and iron grades in the saprolite and limonite </text>
  </threadedComment>
</ThreadedComments>
</file>

<file path=xl/threadedComments/threadedComment5.xml><?xml version="1.0" encoding="utf-8"?>
<ThreadedComments xmlns="http://schemas.microsoft.com/office/spreadsheetml/2018/threadedcomments" xmlns:x="http://schemas.openxmlformats.org/spreadsheetml/2006/main">
  <threadedComment ref="A9" dT="2026-03-16T14:13:03.27" personId="{BCB677A6-704B-4EBA-B6FB-488AB75B8324}" id="{5B9E71A2-8726-459F-BD54-94C73ACD855D}">
    <text xml:space="preserve">Based on the annual production and the reported nickel and iron grades in the saprolite and limonite </text>
  </threadedComment>
  <threadedComment ref="A10" dT="2026-03-16T14:14:01.30" personId="{BCB677A6-704B-4EBA-B6FB-488AB75B8324}" id="{AD02F25D-04F5-4960-9E28-2925F8A6BD43}">
    <text xml:space="preserve">Based on the annual production and the reported nickel and iron grades in the saprolite and limonite </text>
  </threadedComment>
</ThreadedComments>
</file>

<file path=xl/threadedComments/threadedComment6.xml><?xml version="1.0" encoding="utf-8"?>
<ThreadedComments xmlns="http://schemas.microsoft.com/office/spreadsheetml/2018/threadedcomments" xmlns:x="http://schemas.openxmlformats.org/spreadsheetml/2006/main">
  <threadedComment ref="A9" dT="2026-03-16T14:13:03.27" personId="{BCB677A6-704B-4EBA-B6FB-488AB75B8324}" id="{B09FC4BC-FD0D-4C5C-9362-515E4D8C0C22}">
    <text xml:space="preserve">Based on the annual production and the reported nickel and iron grades in the saprolite and limonite </text>
  </threadedComment>
  <threadedComment ref="A10" dT="2026-03-16T14:14:01.30" personId="{BCB677A6-704B-4EBA-B6FB-488AB75B8324}" id="{89717278-4EB2-429B-AE71-E226040C5808}">
    <text xml:space="preserve">Based on the annual production and the reported nickel and iron grades in the saprolite and limonite </text>
  </threadedComment>
</ThreadedComments>
</file>

<file path=xl/threadedComments/threadedComment7.xml><?xml version="1.0" encoding="utf-8"?>
<ThreadedComments xmlns="http://schemas.microsoft.com/office/spreadsheetml/2018/threadedcomments" xmlns:x="http://schemas.openxmlformats.org/spreadsheetml/2006/main">
  <threadedComment ref="A9" dT="2026-03-16T14:13:03.27" personId="{BCB677A6-704B-4EBA-B6FB-488AB75B8324}" id="{57675CF3-B5BB-497B-80BD-65839CED9EB3}">
    <text xml:space="preserve">Based on the annual production and the reported nickel and iron grades in the saprolite and limonite </text>
  </threadedComment>
  <threadedComment ref="A10" dT="2026-03-16T14:14:01.30" personId="{BCB677A6-704B-4EBA-B6FB-488AB75B8324}" id="{4741AD36-DD79-4465-8977-CFA9671BB7D7}">
    <text xml:space="preserve">Based on the annual production and the reported nickel and iron grades in the saprolite and limonite </text>
  </threadedComment>
</ThreadedComments>
</file>

<file path=xl/threadedComments/threadedComment8.xml><?xml version="1.0" encoding="utf-8"?>
<ThreadedComments xmlns="http://schemas.microsoft.com/office/spreadsheetml/2018/threadedcomments" xmlns:x="http://schemas.openxmlformats.org/spreadsheetml/2006/main">
  <threadedComment ref="A9" dT="2026-03-16T14:13:03.27" personId="{BCB677A6-704B-4EBA-B6FB-488AB75B8324}" id="{05A0E59B-DA0A-4119-8B66-12719A8D8CB0}">
    <text xml:space="preserve">Based on the annual production and the reported nickel and iron grades in the saprolite and limonite </text>
  </threadedComment>
  <threadedComment ref="A10" dT="2026-03-16T14:14:01.30" personId="{BCB677A6-704B-4EBA-B6FB-488AB75B8324}" id="{1A960638-E2E5-4AE3-B62B-5F6C1B031AA2}">
    <text xml:space="preserve">Based on the annual production and the reported nickel and iron grades in the saprolite and limonite </text>
  </threadedComment>
</ThreadedComments>
</file>

<file path=xl/threadedComments/threadedComment9.xml><?xml version="1.0" encoding="utf-8"?>
<ThreadedComments xmlns="http://schemas.microsoft.com/office/spreadsheetml/2018/threadedcomments" xmlns:x="http://schemas.openxmlformats.org/spreadsheetml/2006/main">
  <threadedComment ref="A14" dT="2026-03-16T14:14:01.30" personId="{BCB677A6-704B-4EBA-B6FB-488AB75B8324}" id="{2F4FCB7B-BAB6-4AB8-8F84-0F6538F3C95D}">
    <text xml:space="preserve">Own calculation based on the production reported in: 
PT Trimegah Bangun Persada Tbk (Harita Nickel) (2024) FY23 Analyst &amp; Investor Briefing. PT Trimegah Bangun Persada Tbk. Available at: https://tbpnickel.com/files/pdf_assets/FY23%20Analyst%20%20Investor%20Briefing_Final.pdf.
and the nickel concentration from:
Hidayat, T. (2024) “Recent Growth of Nickel Laterite Processing in Indonesia.” ALTA Nickel-Cobalt Conference. Available at: https://d3e2i5nuh73s15.cloudfront.net/wp-content/uploads/2024/06/01.02-RECENT-GROWTH-OF-NICKEL-LATERITE-PROCESSING-IN-INDONESIA.pdf.
</text>
  </threadedComment>
  <threadedComment ref="A14" dT="2026-03-20T12:23:49.52" personId="{B8C805C6-03AE-4750-9673-E843277EED2F}" id="{5290FD60-5099-4C29-A683-AA099E5549DD}" parentId="{2F4FCB7B-BAB6-4AB8-8F84-0F6538F3C95D}">
    <text>The production represents the one of TBP + GPS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microsoft.com/office/2017/10/relationships/threadedComment" Target="../threadedComments/threadedComment6.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7.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 Id="rId4" Type="http://schemas.microsoft.com/office/2017/10/relationships/threadedComment" Target="../threadedComments/threadedComment8.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 Id="rId4" Type="http://schemas.microsoft.com/office/2017/10/relationships/threadedComment" Target="../threadedComments/threadedComment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 Id="rId4" Type="http://schemas.microsoft.com/office/2017/10/relationships/threadedComment" Target="../threadedComments/threadedComment10.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A497-5F29-4329-9453-CEF34C9DF48C}">
  <dimension ref="A1"/>
  <sheetViews>
    <sheetView tabSelected="1" workbookViewId="0">
      <selection activeCell="Q6" sqref="Q6"/>
    </sheetView>
  </sheetViews>
  <sheetFormatPr baseColWidth="10" defaultColWidth="8.88671875" defaultRowHeight="14.4" x14ac:dyDescent="0.3"/>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04E3-B106-4B9C-8F4E-A54A152E26DE}">
  <sheetPr>
    <tabColor theme="9" tint="0.39997558519241921"/>
  </sheetPr>
  <dimension ref="A1:G13"/>
  <sheetViews>
    <sheetView zoomScale="90" zoomScaleNormal="90" workbookViewId="0">
      <selection activeCell="A10" sqref="A10"/>
    </sheetView>
  </sheetViews>
  <sheetFormatPr baseColWidth="10" defaultColWidth="9.33203125" defaultRowHeight="14.4" x14ac:dyDescent="0.3"/>
  <cols>
    <col min="1" max="1" width="37.6640625" style="6" customWidth="1"/>
    <col min="2" max="2" width="47" style="6" customWidth="1"/>
    <col min="3" max="3" width="17.33203125" style="6" customWidth="1"/>
    <col min="4" max="4" width="41.44140625" style="6" customWidth="1"/>
    <col min="5" max="5" width="26.88671875" style="6"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7" s="7" customFormat="1" ht="28.2" x14ac:dyDescent="0.3">
      <c r="A1" s="2" t="s">
        <v>95</v>
      </c>
      <c r="B1" s="2" t="s">
        <v>104</v>
      </c>
      <c r="C1" s="2" t="s">
        <v>105</v>
      </c>
      <c r="D1" s="2" t="s">
        <v>106</v>
      </c>
      <c r="E1" s="2" t="s">
        <v>107</v>
      </c>
      <c r="F1" s="2" t="s">
        <v>108</v>
      </c>
      <c r="G1" s="2" t="s">
        <v>227</v>
      </c>
    </row>
    <row r="2" spans="1:7" s="7" customFormat="1" x14ac:dyDescent="0.3">
      <c r="A2" s="18" t="s">
        <v>101</v>
      </c>
      <c r="B2" s="3" t="s">
        <v>164</v>
      </c>
      <c r="C2" s="3" t="s">
        <v>120</v>
      </c>
      <c r="D2" s="3" t="s">
        <v>121</v>
      </c>
      <c r="E2" s="5" t="s">
        <v>165</v>
      </c>
      <c r="F2" s="4">
        <v>22771.71</v>
      </c>
      <c r="G2" s="23">
        <f t="shared" ref="G2:G10" si="0">F2/$F$9</f>
        <v>0.41719164989329194</v>
      </c>
    </row>
    <row r="3" spans="1:7" s="7" customFormat="1" x14ac:dyDescent="0.3">
      <c r="A3" s="18" t="s">
        <v>101</v>
      </c>
      <c r="B3" s="3" t="s">
        <v>166</v>
      </c>
      <c r="C3" s="3" t="s">
        <v>120</v>
      </c>
      <c r="D3" s="3" t="s">
        <v>129</v>
      </c>
      <c r="E3" s="5" t="s">
        <v>167</v>
      </c>
      <c r="F3" s="4">
        <v>181110</v>
      </c>
      <c r="G3" s="20">
        <f t="shared" si="0"/>
        <v>3.3180459312091233</v>
      </c>
    </row>
    <row r="4" spans="1:7" s="7" customFormat="1" x14ac:dyDescent="0.3">
      <c r="A4" s="18" t="s">
        <v>101</v>
      </c>
      <c r="B4" s="3" t="s">
        <v>168</v>
      </c>
      <c r="C4" s="3" t="s">
        <v>120</v>
      </c>
      <c r="D4" s="3" t="s">
        <v>129</v>
      </c>
      <c r="E4" s="5" t="s">
        <v>167</v>
      </c>
      <c r="F4" s="4">
        <v>11</v>
      </c>
      <c r="G4" s="24">
        <f t="shared" si="0"/>
        <v>2.0152672543371629E-4</v>
      </c>
    </row>
    <row r="5" spans="1:7" s="7" customFormat="1" x14ac:dyDescent="0.3">
      <c r="A5" s="18" t="s">
        <v>101</v>
      </c>
      <c r="B5" s="3" t="s">
        <v>169</v>
      </c>
      <c r="C5" s="3" t="s">
        <v>120</v>
      </c>
      <c r="D5" s="3" t="s">
        <v>129</v>
      </c>
      <c r="E5" s="5" t="s">
        <v>167</v>
      </c>
      <c r="F5" s="4">
        <v>59120</v>
      </c>
      <c r="G5" s="20">
        <f t="shared" si="0"/>
        <v>1.0831145461492098</v>
      </c>
    </row>
    <row r="6" spans="1:7" s="7" customFormat="1" x14ac:dyDescent="0.3">
      <c r="A6" s="18" t="s">
        <v>101</v>
      </c>
      <c r="B6" s="3" t="s">
        <v>170</v>
      </c>
      <c r="C6" s="3" t="s">
        <v>120</v>
      </c>
      <c r="D6" s="3" t="s">
        <v>129</v>
      </c>
      <c r="E6" s="5" t="s">
        <v>167</v>
      </c>
      <c r="F6" s="4">
        <v>56313.599999999999</v>
      </c>
      <c r="G6" s="20">
        <f t="shared" si="0"/>
        <v>1.0316995823076478</v>
      </c>
    </row>
    <row r="7" spans="1:7" s="7" customFormat="1" x14ac:dyDescent="0.3">
      <c r="A7" s="18" t="s">
        <v>101</v>
      </c>
      <c r="B7" s="3" t="s">
        <v>171</v>
      </c>
      <c r="C7" s="3" t="s">
        <v>110</v>
      </c>
      <c r="D7" s="3" t="s">
        <v>172</v>
      </c>
      <c r="E7" s="4" t="s">
        <v>173</v>
      </c>
      <c r="F7" s="4">
        <v>9310747</v>
      </c>
      <c r="G7" s="20">
        <f t="shared" si="0"/>
        <v>170.57857765925434</v>
      </c>
    </row>
    <row r="8" spans="1:7" s="7" customFormat="1" x14ac:dyDescent="0.3">
      <c r="A8" s="18" t="s">
        <v>101</v>
      </c>
      <c r="B8" s="3" t="s">
        <v>174</v>
      </c>
      <c r="C8" s="3" t="s">
        <v>110</v>
      </c>
      <c r="D8" s="3" t="s">
        <v>111</v>
      </c>
      <c r="E8" s="4" t="s">
        <v>175</v>
      </c>
      <c r="F8" s="4">
        <v>2014.89</v>
      </c>
      <c r="G8" s="23">
        <f t="shared" si="0"/>
        <v>3.6914016709921879E-2</v>
      </c>
    </row>
    <row r="9" spans="1:7" x14ac:dyDescent="0.3">
      <c r="A9" s="18" t="s">
        <v>176</v>
      </c>
      <c r="B9" s="3" t="s">
        <v>177</v>
      </c>
      <c r="C9" s="3" t="s">
        <v>114</v>
      </c>
      <c r="D9" s="3" t="s">
        <v>115</v>
      </c>
      <c r="E9" s="4" t="s">
        <v>116</v>
      </c>
      <c r="F9" s="9">
        <v>54583.331200000001</v>
      </c>
      <c r="G9" s="25">
        <f t="shared" si="0"/>
        <v>1</v>
      </c>
    </row>
    <row r="10" spans="1:7" x14ac:dyDescent="0.3">
      <c r="A10" s="18" t="s">
        <v>176</v>
      </c>
      <c r="B10" s="3" t="s">
        <v>178</v>
      </c>
      <c r="C10" s="3" t="s">
        <v>114</v>
      </c>
      <c r="D10" s="3" t="s">
        <v>142</v>
      </c>
      <c r="E10" s="4" t="s">
        <v>116</v>
      </c>
      <c r="F10" s="9">
        <v>1049352.56</v>
      </c>
      <c r="G10" s="19">
        <f t="shared" si="0"/>
        <v>19.224780476571574</v>
      </c>
    </row>
    <row r="13" spans="1:7" ht="43.2" x14ac:dyDescent="0.3">
      <c r="A13" s="36" t="s">
        <v>221</v>
      </c>
    </row>
  </sheetData>
  <autoFilter ref="A1:E16" xr:uid="{00000000-0009-0000-0000-000004000000}"/>
  <dataValidations count="2">
    <dataValidation type="list" allowBlank="1" showInputMessage="1" showErrorMessage="1" sqref="D2:D10" xr:uid="{655BD1E1-F0A2-4AF6-B09C-8B727D0723BB}">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0" xr:uid="{14000E94-D98B-4E98-86A0-36AFC2844D55}">
      <formula1>"Product flows (P),Input flows (I),Output flows (O)"</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1420-B5E9-4236-9353-384E50B9940F}">
  <sheetPr>
    <tabColor theme="9" tint="0.39997558519241921"/>
  </sheetPr>
  <dimension ref="A1:S13"/>
  <sheetViews>
    <sheetView zoomScale="90" zoomScaleNormal="90" workbookViewId="0">
      <selection activeCell="A13" sqref="A13"/>
    </sheetView>
  </sheetViews>
  <sheetFormatPr baseColWidth="10" defaultColWidth="9.33203125" defaultRowHeight="14.4" x14ac:dyDescent="0.3"/>
  <cols>
    <col min="1" max="1" width="37.6640625" style="6" customWidth="1"/>
    <col min="2" max="2" width="38.33203125" style="6" bestFit="1" customWidth="1"/>
    <col min="3" max="3" width="16" style="6" bestFit="1" customWidth="1"/>
    <col min="4" max="4" width="36.33203125" style="6" bestFit="1" customWidth="1"/>
    <col min="5" max="5" width="27.6640625" style="6" bestFit="1" customWidth="1"/>
    <col min="6" max="6" width="34" style="6"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227</v>
      </c>
    </row>
    <row r="2" spans="1:19" s="7" customFormat="1" x14ac:dyDescent="0.3">
      <c r="A2" s="18" t="s">
        <v>101</v>
      </c>
      <c r="B2" s="3" t="s">
        <v>164</v>
      </c>
      <c r="C2" s="3" t="s">
        <v>120</v>
      </c>
      <c r="D2" s="3" t="s">
        <v>121</v>
      </c>
      <c r="E2" s="4" t="s">
        <v>165</v>
      </c>
      <c r="F2" s="4">
        <v>62203.68</v>
      </c>
      <c r="G2" s="26">
        <f t="shared" ref="G2:G10" si="0">F2/$F$9</f>
        <v>0.7218400420719191</v>
      </c>
    </row>
    <row r="3" spans="1:19" s="8" customFormat="1" x14ac:dyDescent="0.3">
      <c r="A3" s="18" t="s">
        <v>101</v>
      </c>
      <c r="B3" s="3" t="s">
        <v>166</v>
      </c>
      <c r="C3" s="3" t="s">
        <v>120</v>
      </c>
      <c r="D3" s="3" t="s">
        <v>129</v>
      </c>
      <c r="E3" s="5" t="s">
        <v>167</v>
      </c>
      <c r="F3" s="4">
        <v>20074.62</v>
      </c>
      <c r="G3" s="26">
        <f t="shared" si="0"/>
        <v>0.23295510081361404</v>
      </c>
      <c r="H3" s="7"/>
      <c r="I3" s="7"/>
      <c r="J3" s="7"/>
      <c r="K3" s="7"/>
      <c r="L3" s="7"/>
      <c r="M3" s="7"/>
      <c r="N3" s="7"/>
      <c r="O3" s="7"/>
      <c r="P3" s="7"/>
      <c r="Q3" s="7"/>
      <c r="R3" s="7"/>
      <c r="S3" s="7"/>
    </row>
    <row r="4" spans="1:19" s="8" customFormat="1" x14ac:dyDescent="0.3">
      <c r="A4" s="18" t="s">
        <v>101</v>
      </c>
      <c r="B4" s="3" t="s">
        <v>168</v>
      </c>
      <c r="C4" s="3" t="s">
        <v>120</v>
      </c>
      <c r="D4" s="3" t="s">
        <v>129</v>
      </c>
      <c r="E4" s="5" t="s">
        <v>167</v>
      </c>
      <c r="F4" s="4">
        <v>0</v>
      </c>
      <c r="G4" s="29">
        <f t="shared" si="0"/>
        <v>0</v>
      </c>
      <c r="H4" s="7"/>
      <c r="I4" s="7"/>
      <c r="J4" s="7"/>
      <c r="K4" s="7"/>
      <c r="L4" s="7"/>
      <c r="M4" s="7"/>
      <c r="N4" s="7"/>
      <c r="O4" s="7"/>
      <c r="P4" s="7"/>
      <c r="Q4" s="7"/>
      <c r="R4" s="7"/>
      <c r="S4" s="7"/>
    </row>
    <row r="5" spans="1:19" s="7" customFormat="1" x14ac:dyDescent="0.3">
      <c r="A5" s="18" t="s">
        <v>101</v>
      </c>
      <c r="B5" s="3" t="s">
        <v>169</v>
      </c>
      <c r="C5" s="3" t="s">
        <v>120</v>
      </c>
      <c r="D5" s="3" t="s">
        <v>129</v>
      </c>
      <c r="E5" s="5" t="s">
        <v>167</v>
      </c>
      <c r="F5" s="4">
        <v>7980.53</v>
      </c>
      <c r="G5" s="26">
        <f t="shared" si="0"/>
        <v>9.2609731626106556E-2</v>
      </c>
    </row>
    <row r="6" spans="1:19" s="7" customFormat="1" x14ac:dyDescent="0.3">
      <c r="A6" s="18" t="s">
        <v>101</v>
      </c>
      <c r="B6" s="3" t="s">
        <v>170</v>
      </c>
      <c r="C6" s="3" t="s">
        <v>120</v>
      </c>
      <c r="D6" s="3" t="s">
        <v>129</v>
      </c>
      <c r="E6" s="5" t="s">
        <v>167</v>
      </c>
      <c r="F6" s="4">
        <v>251650.8</v>
      </c>
      <c r="G6" s="28">
        <f t="shared" si="0"/>
        <v>2.9202713418150195</v>
      </c>
    </row>
    <row r="7" spans="1:19" s="7" customFormat="1" ht="32.25" customHeight="1" x14ac:dyDescent="0.3">
      <c r="A7" s="18" t="s">
        <v>101</v>
      </c>
      <c r="B7" s="3" t="s">
        <v>171</v>
      </c>
      <c r="C7" s="3" t="s">
        <v>110</v>
      </c>
      <c r="D7" s="3" t="s">
        <v>172</v>
      </c>
      <c r="E7" s="4" t="s">
        <v>173</v>
      </c>
      <c r="F7" s="17">
        <v>10768105.939999999</v>
      </c>
      <c r="G7" s="28">
        <f t="shared" si="0"/>
        <v>124.95804178731035</v>
      </c>
    </row>
    <row r="8" spans="1:19" s="7" customFormat="1" x14ac:dyDescent="0.3">
      <c r="A8" s="18" t="s">
        <v>101</v>
      </c>
      <c r="B8" s="3" t="s">
        <v>174</v>
      </c>
      <c r="C8" s="3" t="s">
        <v>110</v>
      </c>
      <c r="D8" s="3" t="s">
        <v>111</v>
      </c>
      <c r="E8" s="5" t="s">
        <v>175</v>
      </c>
      <c r="F8" s="4">
        <v>3187.01</v>
      </c>
      <c r="G8" s="26">
        <f t="shared" si="0"/>
        <v>3.698352625573964E-2</v>
      </c>
      <c r="H8" s="10"/>
    </row>
    <row r="9" spans="1:19" x14ac:dyDescent="0.3">
      <c r="A9" s="18" t="s">
        <v>176</v>
      </c>
      <c r="B9" s="3" t="s">
        <v>177</v>
      </c>
      <c r="C9" s="3" t="s">
        <v>114</v>
      </c>
      <c r="D9" s="3" t="s">
        <v>115</v>
      </c>
      <c r="E9" s="4" t="s">
        <v>116</v>
      </c>
      <c r="F9" s="9">
        <v>86173.773099999991</v>
      </c>
      <c r="G9" s="28">
        <f t="shared" si="0"/>
        <v>1</v>
      </c>
    </row>
    <row r="10" spans="1:19" x14ac:dyDescent="0.3">
      <c r="A10" s="18" t="s">
        <v>176</v>
      </c>
      <c r="B10" s="3" t="s">
        <v>178</v>
      </c>
      <c r="C10" s="3" t="s">
        <v>114</v>
      </c>
      <c r="D10" s="3" t="s">
        <v>142</v>
      </c>
      <c r="E10" s="4" t="s">
        <v>116</v>
      </c>
      <c r="F10" s="9">
        <v>2872288.5300000003</v>
      </c>
      <c r="G10" s="28">
        <f t="shared" si="0"/>
        <v>33.331353922113465</v>
      </c>
    </row>
    <row r="13" spans="1:19" ht="43.2" x14ac:dyDescent="0.3">
      <c r="A13" s="36" t="s">
        <v>221</v>
      </c>
    </row>
  </sheetData>
  <autoFilter ref="A1:E18" xr:uid="{00000000-0009-0000-0000-000004000000}"/>
  <dataValidations count="2">
    <dataValidation type="list" allowBlank="1" showInputMessage="1" showErrorMessage="1" sqref="D2:D10" xr:uid="{95D80FCA-A4C9-43C3-9091-CB9D35E6CB89}">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0" xr:uid="{31210E36-D859-4AD8-8FA8-A9ADB01F702D}">
      <formula1>"Product flows (P),Input flows (I),Output flows (O)"</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CF7C8-999C-43D2-84FC-B863B70C71E6}">
  <sheetPr>
    <tabColor theme="9" tint="0.39997558519241921"/>
  </sheetPr>
  <dimension ref="A1:S13"/>
  <sheetViews>
    <sheetView topLeftCell="B1" zoomScale="90" zoomScaleNormal="90" workbookViewId="0">
      <selection activeCell="B13" sqref="B13"/>
    </sheetView>
  </sheetViews>
  <sheetFormatPr baseColWidth="10" defaultColWidth="9.33203125" defaultRowHeight="14.4" x14ac:dyDescent="0.3"/>
  <cols>
    <col min="1" max="1" width="37.6640625" style="6" customWidth="1"/>
    <col min="2" max="2" width="38.33203125" style="6" bestFit="1" customWidth="1"/>
    <col min="3" max="3" width="16" style="6" bestFit="1" customWidth="1"/>
    <col min="4" max="4" width="36.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36.75" customHeight="1" x14ac:dyDescent="0.3">
      <c r="A1" s="2" t="s">
        <v>95</v>
      </c>
      <c r="B1" s="2" t="s">
        <v>104</v>
      </c>
      <c r="C1" s="2" t="s">
        <v>105</v>
      </c>
      <c r="D1" s="2" t="s">
        <v>106</v>
      </c>
      <c r="E1" s="2" t="s">
        <v>107</v>
      </c>
      <c r="F1" s="2" t="s">
        <v>108</v>
      </c>
      <c r="G1" s="2" t="s">
        <v>227</v>
      </c>
    </row>
    <row r="2" spans="1:19" s="7" customFormat="1" x14ac:dyDescent="0.3">
      <c r="A2" s="18" t="s">
        <v>101</v>
      </c>
      <c r="B2" s="3" t="s">
        <v>164</v>
      </c>
      <c r="C2" s="3" t="s">
        <v>120</v>
      </c>
      <c r="D2" s="3" t="s">
        <v>121</v>
      </c>
      <c r="E2" s="4" t="s">
        <v>165</v>
      </c>
      <c r="F2" s="4">
        <v>298819.89</v>
      </c>
      <c r="G2" s="26">
        <f t="shared" ref="G2:G10" si="0">F2/$F$9</f>
        <v>16.795279896235915</v>
      </c>
    </row>
    <row r="3" spans="1:19" s="8" customFormat="1" x14ac:dyDescent="0.3">
      <c r="A3" s="18" t="s">
        <v>101</v>
      </c>
      <c r="B3" s="3" t="s">
        <v>166</v>
      </c>
      <c r="C3" s="3" t="s">
        <v>120</v>
      </c>
      <c r="D3" s="3" t="s">
        <v>129</v>
      </c>
      <c r="E3" s="5" t="s">
        <v>167</v>
      </c>
      <c r="F3" s="4">
        <v>20802</v>
      </c>
      <c r="G3" s="26">
        <f t="shared" si="0"/>
        <v>1.1691839268179218</v>
      </c>
      <c r="H3" s="7"/>
      <c r="I3" s="7"/>
      <c r="J3" s="7"/>
      <c r="K3" s="7"/>
      <c r="L3" s="7"/>
      <c r="M3" s="7"/>
      <c r="N3" s="7"/>
      <c r="O3" s="7"/>
      <c r="P3" s="7"/>
      <c r="Q3" s="7"/>
      <c r="R3" s="7"/>
      <c r="S3" s="7"/>
    </row>
    <row r="4" spans="1:19" s="8" customFormat="1" x14ac:dyDescent="0.3">
      <c r="A4" s="18" t="s">
        <v>101</v>
      </c>
      <c r="B4" s="3" t="s">
        <v>168</v>
      </c>
      <c r="C4" s="3" t="s">
        <v>120</v>
      </c>
      <c r="D4" s="3" t="s">
        <v>129</v>
      </c>
      <c r="E4" s="5" t="s">
        <v>167</v>
      </c>
      <c r="F4" s="4">
        <v>0</v>
      </c>
      <c r="G4" s="29">
        <f t="shared" si="0"/>
        <v>0</v>
      </c>
      <c r="H4" s="7"/>
      <c r="I4" s="7"/>
      <c r="J4" s="7"/>
      <c r="K4" s="7"/>
      <c r="L4" s="7"/>
      <c r="M4" s="7"/>
      <c r="N4" s="7"/>
      <c r="O4" s="7"/>
      <c r="P4" s="7"/>
      <c r="Q4" s="7"/>
      <c r="R4" s="7"/>
      <c r="S4" s="7"/>
    </row>
    <row r="5" spans="1:19" s="7" customFormat="1" x14ac:dyDescent="0.3">
      <c r="A5" s="18" t="s">
        <v>101</v>
      </c>
      <c r="B5" s="3" t="s">
        <v>169</v>
      </c>
      <c r="C5" s="3" t="s">
        <v>120</v>
      </c>
      <c r="D5" s="3" t="s">
        <v>129</v>
      </c>
      <c r="E5" s="5" t="s">
        <v>167</v>
      </c>
      <c r="F5" s="4">
        <v>20084.400000000001</v>
      </c>
      <c r="G5" s="31">
        <f t="shared" si="0"/>
        <v>1.1288509595126368</v>
      </c>
    </row>
    <row r="6" spans="1:19" s="7" customFormat="1" x14ac:dyDescent="0.3">
      <c r="A6" s="18" t="s">
        <v>101</v>
      </c>
      <c r="B6" s="3" t="s">
        <v>170</v>
      </c>
      <c r="C6" s="3" t="s">
        <v>120</v>
      </c>
      <c r="D6" s="3" t="s">
        <v>129</v>
      </c>
      <c r="E6" s="5" t="s">
        <v>167</v>
      </c>
      <c r="F6" s="4">
        <v>40540</v>
      </c>
      <c r="G6" s="31">
        <f t="shared" si="0"/>
        <v>2.278565349158665</v>
      </c>
    </row>
    <row r="7" spans="1:19" s="7" customFormat="1" x14ac:dyDescent="0.3">
      <c r="A7" s="18" t="s">
        <v>101</v>
      </c>
      <c r="B7" s="3" t="s">
        <v>171</v>
      </c>
      <c r="C7" s="3" t="s">
        <v>110</v>
      </c>
      <c r="D7" s="3" t="s">
        <v>172</v>
      </c>
      <c r="E7" s="4" t="s">
        <v>173</v>
      </c>
      <c r="F7" s="4">
        <v>2580735</v>
      </c>
      <c r="G7" s="26">
        <f t="shared" si="0"/>
        <v>145.0511432254807</v>
      </c>
    </row>
    <row r="8" spans="1:19" s="7" customFormat="1" x14ac:dyDescent="0.3">
      <c r="A8" s="18" t="s">
        <v>101</v>
      </c>
      <c r="B8" s="3" t="s">
        <v>174</v>
      </c>
      <c r="C8" s="3" t="s">
        <v>110</v>
      </c>
      <c r="D8" s="3" t="s">
        <v>111</v>
      </c>
      <c r="E8" s="5" t="s">
        <v>175</v>
      </c>
      <c r="F8" s="4">
        <v>329.03</v>
      </c>
      <c r="G8" s="26">
        <f t="shared" si="0"/>
        <v>1.8493250045231266E-2</v>
      </c>
      <c r="H8" s="10"/>
    </row>
    <row r="9" spans="1:19" x14ac:dyDescent="0.3">
      <c r="A9" s="18" t="s">
        <v>176</v>
      </c>
      <c r="B9" s="3" t="s">
        <v>177</v>
      </c>
      <c r="C9" s="3" t="s">
        <v>114</v>
      </c>
      <c r="D9" s="3" t="s">
        <v>115</v>
      </c>
      <c r="E9" s="4" t="s">
        <v>116</v>
      </c>
      <c r="F9" s="9">
        <v>17791.896999999997</v>
      </c>
      <c r="G9" s="29">
        <f t="shared" si="0"/>
        <v>1</v>
      </c>
    </row>
    <row r="10" spans="1:19" x14ac:dyDescent="0.3">
      <c r="A10" s="18" t="s">
        <v>176</v>
      </c>
      <c r="B10" s="3" t="s">
        <v>178</v>
      </c>
      <c r="C10" s="3" t="s">
        <v>114</v>
      </c>
      <c r="D10" s="3" t="s">
        <v>142</v>
      </c>
      <c r="E10" s="4" t="s">
        <v>116</v>
      </c>
      <c r="F10" s="9">
        <v>606185.69999999995</v>
      </c>
      <c r="G10" s="26">
        <f t="shared" si="0"/>
        <v>34.070886314146271</v>
      </c>
    </row>
    <row r="13" spans="1:19" ht="28.8" x14ac:dyDescent="0.3">
      <c r="B13" s="36" t="s">
        <v>221</v>
      </c>
    </row>
  </sheetData>
  <autoFilter ref="A1:E18" xr:uid="{00000000-0009-0000-0000-000004000000}"/>
  <dataValidations count="2">
    <dataValidation type="list" allowBlank="1" showInputMessage="1" showErrorMessage="1" sqref="C2:C10" xr:uid="{557138C3-FAB3-4DF7-A070-C8E5CC6DD641}">
      <formula1>"Product flows (P),Input flows (I),Output flows (O)"</formula1>
    </dataValidation>
    <dataValidation type="list" allowBlank="1" showInputMessage="1" showErrorMessage="1" sqref="D2:D10" xr:uid="{4CFF7A47-7BB5-4B5F-B6BE-71A2EAED04B4}">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C03E-F4E2-4A67-AA5F-907A86F021AD}">
  <sheetPr>
    <tabColor theme="9" tint="0.39997558519241921"/>
  </sheetPr>
  <dimension ref="A1:S13"/>
  <sheetViews>
    <sheetView topLeftCell="B1" zoomScale="90" zoomScaleNormal="90" workbookViewId="0">
      <selection activeCell="B13" sqref="B13"/>
    </sheetView>
  </sheetViews>
  <sheetFormatPr baseColWidth="10" defaultColWidth="9.33203125" defaultRowHeight="14.4" x14ac:dyDescent="0.3"/>
  <cols>
    <col min="1" max="1" width="37.6640625" style="6" customWidth="1"/>
    <col min="2" max="2" width="38.33203125" style="6" bestFit="1" customWidth="1"/>
    <col min="3" max="3" width="16" style="6" bestFit="1" customWidth="1"/>
    <col min="4" max="4" width="36.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227</v>
      </c>
    </row>
    <row r="2" spans="1:19" s="7" customFormat="1" x14ac:dyDescent="0.3">
      <c r="A2" s="18" t="s">
        <v>101</v>
      </c>
      <c r="B2" s="3" t="s">
        <v>164</v>
      </c>
      <c r="C2" s="3" t="s">
        <v>120</v>
      </c>
      <c r="D2" s="3" t="s">
        <v>121</v>
      </c>
      <c r="E2" s="4" t="s">
        <v>165</v>
      </c>
      <c r="F2" s="4">
        <v>26721.51</v>
      </c>
      <c r="G2" s="31">
        <f t="shared" ref="G2:G10" si="0">F2/$F$9</f>
        <v>1.0040844652001792</v>
      </c>
    </row>
    <row r="3" spans="1:19" s="8" customFormat="1" x14ac:dyDescent="0.3">
      <c r="A3" s="18" t="s">
        <v>101</v>
      </c>
      <c r="B3" s="3" t="s">
        <v>166</v>
      </c>
      <c r="C3" s="3" t="s">
        <v>120</v>
      </c>
      <c r="D3" s="3" t="s">
        <v>129</v>
      </c>
      <c r="E3" s="5" t="s">
        <v>167</v>
      </c>
      <c r="F3" s="4">
        <v>20049.7</v>
      </c>
      <c r="G3" s="26">
        <f t="shared" si="0"/>
        <v>0.75338528032001306</v>
      </c>
      <c r="H3" s="7"/>
      <c r="I3" s="7"/>
      <c r="J3" s="7"/>
      <c r="K3" s="7"/>
      <c r="L3" s="7"/>
      <c r="M3" s="7"/>
      <c r="N3" s="7"/>
      <c r="O3" s="7"/>
      <c r="P3" s="7"/>
      <c r="Q3" s="7"/>
      <c r="R3" s="7"/>
      <c r="S3" s="7"/>
    </row>
    <row r="4" spans="1:19" s="8" customFormat="1" x14ac:dyDescent="0.3">
      <c r="A4" s="18" t="s">
        <v>101</v>
      </c>
      <c r="B4" s="3" t="s">
        <v>168</v>
      </c>
      <c r="C4" s="3" t="s">
        <v>120</v>
      </c>
      <c r="D4" s="3" t="s">
        <v>129</v>
      </c>
      <c r="E4" s="5" t="s">
        <v>167</v>
      </c>
      <c r="F4" s="4">
        <v>0</v>
      </c>
      <c r="G4" s="26">
        <f t="shared" si="0"/>
        <v>0</v>
      </c>
      <c r="H4" s="7"/>
      <c r="I4" s="7"/>
      <c r="J4" s="7"/>
      <c r="K4" s="7"/>
      <c r="L4" s="7"/>
      <c r="M4" s="7"/>
      <c r="N4" s="7"/>
      <c r="O4" s="7"/>
      <c r="P4" s="7"/>
      <c r="Q4" s="7"/>
      <c r="R4" s="7"/>
      <c r="S4" s="7"/>
    </row>
    <row r="5" spans="1:19" s="7" customFormat="1" x14ac:dyDescent="0.3">
      <c r="A5" s="18" t="s">
        <v>101</v>
      </c>
      <c r="B5" s="3" t="s">
        <v>169</v>
      </c>
      <c r="C5" s="3" t="s">
        <v>120</v>
      </c>
      <c r="D5" s="3" t="s">
        <v>129</v>
      </c>
      <c r="E5" s="5" t="s">
        <v>167</v>
      </c>
      <c r="F5" s="4">
        <v>4327.88</v>
      </c>
      <c r="G5" s="26">
        <f t="shared" si="0"/>
        <v>0.16262393387389229</v>
      </c>
    </row>
    <row r="6" spans="1:19" s="7" customFormat="1" x14ac:dyDescent="0.3">
      <c r="A6" s="18" t="s">
        <v>101</v>
      </c>
      <c r="B6" s="3" t="s">
        <v>170</v>
      </c>
      <c r="C6" s="3" t="s">
        <v>120</v>
      </c>
      <c r="D6" s="3" t="s">
        <v>129</v>
      </c>
      <c r="E6" s="5" t="s">
        <v>167</v>
      </c>
      <c r="F6" s="4">
        <v>98727.7</v>
      </c>
      <c r="G6" s="31">
        <f t="shared" si="0"/>
        <v>3.7097809912293029</v>
      </c>
    </row>
    <row r="7" spans="1:19" s="7" customFormat="1" x14ac:dyDescent="0.3">
      <c r="A7" s="18" t="s">
        <v>101</v>
      </c>
      <c r="B7" s="3" t="s">
        <v>171</v>
      </c>
      <c r="C7" s="3" t="s">
        <v>110</v>
      </c>
      <c r="D7" s="3" t="s">
        <v>172</v>
      </c>
      <c r="E7" s="4" t="s">
        <v>173</v>
      </c>
      <c r="F7" s="4">
        <v>5510928</v>
      </c>
      <c r="G7" s="26">
        <f t="shared" si="0"/>
        <v>207.07801294300708</v>
      </c>
    </row>
    <row r="8" spans="1:19" s="7" customFormat="1" x14ac:dyDescent="0.3">
      <c r="A8" s="18" t="s">
        <v>101</v>
      </c>
      <c r="B8" s="3" t="s">
        <v>174</v>
      </c>
      <c r="C8" s="3" t="s">
        <v>110</v>
      </c>
      <c r="D8" s="3" t="s">
        <v>111</v>
      </c>
      <c r="E8" s="5" t="s">
        <v>175</v>
      </c>
      <c r="F8" s="4">
        <v>1184.4000000000001</v>
      </c>
      <c r="G8" s="26">
        <f t="shared" si="0"/>
        <v>4.4504881669602217E-2</v>
      </c>
      <c r="H8" s="10"/>
    </row>
    <row r="9" spans="1:19" x14ac:dyDescent="0.3">
      <c r="A9" s="18" t="s">
        <v>176</v>
      </c>
      <c r="B9" s="3" t="s">
        <v>177</v>
      </c>
      <c r="C9" s="3" t="s">
        <v>114</v>
      </c>
      <c r="D9" s="3" t="s">
        <v>115</v>
      </c>
      <c r="E9" s="4" t="s">
        <v>116</v>
      </c>
      <c r="F9" s="4">
        <v>26612.8109</v>
      </c>
      <c r="G9" s="29">
        <f t="shared" si="0"/>
        <v>1</v>
      </c>
    </row>
    <row r="10" spans="1:19" x14ac:dyDescent="0.3">
      <c r="A10" s="18" t="s">
        <v>176</v>
      </c>
      <c r="B10" s="3" t="s">
        <v>178</v>
      </c>
      <c r="C10" s="3" t="s">
        <v>114</v>
      </c>
      <c r="D10" s="3" t="s">
        <v>142</v>
      </c>
      <c r="E10" s="4" t="s">
        <v>116</v>
      </c>
      <c r="F10" s="4">
        <v>414019.45999999996</v>
      </c>
      <c r="G10" s="28">
        <f t="shared" si="0"/>
        <v>15.557148831655358</v>
      </c>
    </row>
    <row r="13" spans="1:19" ht="28.8" x14ac:dyDescent="0.3">
      <c r="B13" s="36" t="s">
        <v>221</v>
      </c>
    </row>
  </sheetData>
  <autoFilter ref="A1:E17" xr:uid="{00000000-0009-0000-0000-000004000000}"/>
  <dataValidations count="2">
    <dataValidation type="list" allowBlank="1" showInputMessage="1" showErrorMessage="1" sqref="D2:D10" xr:uid="{ABF489D9-3A82-4D8B-94CA-B6428A6ED51E}">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0" xr:uid="{F69A5AC8-1964-4128-99C0-1500F9D4CB0B}">
      <formula1>"Product flows (P),Input flows (I),Output flows (O)"</formula1>
    </dataValidation>
  </dataValidation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0B54-CE9D-4993-A530-4A3E8CA84921}">
  <sheetPr>
    <tabColor theme="9" tint="0.39997558519241921"/>
  </sheetPr>
  <dimension ref="A1:S13"/>
  <sheetViews>
    <sheetView topLeftCell="B1" zoomScale="90" zoomScaleNormal="90" workbookViewId="0">
      <selection activeCell="B13" sqref="B13"/>
    </sheetView>
  </sheetViews>
  <sheetFormatPr baseColWidth="10" defaultColWidth="9.33203125" defaultRowHeight="14.4" x14ac:dyDescent="0.3"/>
  <cols>
    <col min="1" max="1" width="37.6640625" style="6" customWidth="1"/>
    <col min="2" max="2" width="38.33203125" style="6" bestFit="1" customWidth="1"/>
    <col min="3" max="3" width="16" style="6" bestFit="1" customWidth="1"/>
    <col min="4" max="4" width="36.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227</v>
      </c>
    </row>
    <row r="2" spans="1:19" s="7" customFormat="1" x14ac:dyDescent="0.3">
      <c r="A2" s="18" t="s">
        <v>101</v>
      </c>
      <c r="B2" s="3" t="s">
        <v>164</v>
      </c>
      <c r="C2" s="3" t="s">
        <v>120</v>
      </c>
      <c r="D2" s="3" t="s">
        <v>121</v>
      </c>
      <c r="E2" s="4" t="s">
        <v>165</v>
      </c>
      <c r="F2" s="4">
        <v>123619</v>
      </c>
      <c r="G2" s="28">
        <f t="shared" ref="G2:G10" si="0">F2/$F$9</f>
        <v>30.201129373063996</v>
      </c>
      <c r="H2"/>
    </row>
    <row r="3" spans="1:19" s="8" customFormat="1" x14ac:dyDescent="0.3">
      <c r="A3" s="18" t="s">
        <v>101</v>
      </c>
      <c r="B3" s="3" t="s">
        <v>166</v>
      </c>
      <c r="C3" s="3" t="s">
        <v>120</v>
      </c>
      <c r="D3" s="3" t="s">
        <v>129</v>
      </c>
      <c r="E3" s="5" t="s">
        <v>167</v>
      </c>
      <c r="F3" s="4">
        <v>6083.2</v>
      </c>
      <c r="G3" s="31">
        <f t="shared" si="0"/>
        <v>1.4861753468497796</v>
      </c>
      <c r="H3"/>
      <c r="I3" s="7"/>
      <c r="J3" s="7"/>
      <c r="K3" s="7"/>
      <c r="L3" s="7"/>
      <c r="M3" s="7"/>
      <c r="N3" s="7"/>
      <c r="O3" s="7"/>
      <c r="P3" s="7"/>
      <c r="Q3" s="7"/>
      <c r="R3" s="7"/>
      <c r="S3" s="7"/>
    </row>
    <row r="4" spans="1:19" s="8" customFormat="1" x14ac:dyDescent="0.3">
      <c r="A4" s="18" t="s">
        <v>101</v>
      </c>
      <c r="B4" s="3" t="s">
        <v>168</v>
      </c>
      <c r="C4" s="3" t="s">
        <v>120</v>
      </c>
      <c r="D4" s="3" t="s">
        <v>129</v>
      </c>
      <c r="E4" s="5" t="s">
        <v>167</v>
      </c>
      <c r="F4" s="4">
        <v>3955.8</v>
      </c>
      <c r="G4" s="26">
        <f t="shared" si="0"/>
        <v>0.96643418547283633</v>
      </c>
      <c r="H4"/>
      <c r="I4" s="7"/>
      <c r="J4" s="7"/>
      <c r="K4" s="7"/>
      <c r="L4" s="7"/>
      <c r="M4" s="7"/>
      <c r="N4" s="7"/>
      <c r="O4" s="7"/>
      <c r="P4" s="7"/>
      <c r="Q4" s="7"/>
      <c r="R4" s="7"/>
      <c r="S4" s="7"/>
    </row>
    <row r="5" spans="1:19" s="7" customFormat="1" x14ac:dyDescent="0.3">
      <c r="A5" s="18" t="s">
        <v>101</v>
      </c>
      <c r="B5" s="3" t="s">
        <v>169</v>
      </c>
      <c r="C5" s="3" t="s">
        <v>120</v>
      </c>
      <c r="D5" s="3" t="s">
        <v>129</v>
      </c>
      <c r="E5" s="5" t="s">
        <v>167</v>
      </c>
      <c r="F5" s="4">
        <v>2728.69</v>
      </c>
      <c r="G5" s="26">
        <f t="shared" si="0"/>
        <v>0.66664120975728647</v>
      </c>
      <c r="H5"/>
    </row>
    <row r="6" spans="1:19" s="7" customFormat="1" x14ac:dyDescent="0.3">
      <c r="A6" s="18" t="s">
        <v>101</v>
      </c>
      <c r="B6" s="3" t="s">
        <v>170</v>
      </c>
      <c r="C6" s="3" t="s">
        <v>120</v>
      </c>
      <c r="D6" s="3" t="s">
        <v>129</v>
      </c>
      <c r="E6" s="5" t="s">
        <v>167</v>
      </c>
      <c r="F6" s="4">
        <v>0</v>
      </c>
      <c r="G6" s="29">
        <f t="shared" si="0"/>
        <v>0</v>
      </c>
      <c r="H6"/>
    </row>
    <row r="7" spans="1:19" s="7" customFormat="1" x14ac:dyDescent="0.3">
      <c r="A7" s="18" t="s">
        <v>101</v>
      </c>
      <c r="B7" s="3" t="s">
        <v>171</v>
      </c>
      <c r="C7" s="3" t="s">
        <v>110</v>
      </c>
      <c r="D7" s="3" t="s">
        <v>172</v>
      </c>
      <c r="E7" s="4" t="s">
        <v>173</v>
      </c>
      <c r="F7" s="4">
        <v>2731332</v>
      </c>
      <c r="G7" s="28">
        <f t="shared" si="0"/>
        <v>667.28667189339524</v>
      </c>
      <c r="H7"/>
    </row>
    <row r="8" spans="1:19" s="7" customFormat="1" x14ac:dyDescent="0.3">
      <c r="A8" s="18" t="s">
        <v>101</v>
      </c>
      <c r="B8" s="3" t="s">
        <v>174</v>
      </c>
      <c r="C8" s="3" t="s">
        <v>110</v>
      </c>
      <c r="D8" s="3" t="s">
        <v>111</v>
      </c>
      <c r="E8" s="5" t="s">
        <v>175</v>
      </c>
      <c r="F8" s="4">
        <v>365.64</v>
      </c>
      <c r="G8" s="26">
        <f t="shared" si="0"/>
        <v>8.9328832493120958E-2</v>
      </c>
      <c r="H8"/>
    </row>
    <row r="9" spans="1:19" x14ac:dyDescent="0.3">
      <c r="A9" s="18" t="s">
        <v>176</v>
      </c>
      <c r="B9" s="3" t="s">
        <v>177</v>
      </c>
      <c r="C9" s="3" t="s">
        <v>114</v>
      </c>
      <c r="D9" s="3" t="s">
        <v>115</v>
      </c>
      <c r="E9" s="4" t="s">
        <v>116</v>
      </c>
      <c r="F9" s="4">
        <v>4093.1913</v>
      </c>
      <c r="G9" s="29">
        <f t="shared" si="0"/>
        <v>1</v>
      </c>
    </row>
    <row r="10" spans="1:19" x14ac:dyDescent="0.3">
      <c r="A10" s="18" t="s">
        <v>176</v>
      </c>
      <c r="B10" s="3" t="s">
        <v>178</v>
      </c>
      <c r="C10" s="3" t="s">
        <v>114</v>
      </c>
      <c r="D10" s="3" t="s">
        <v>142</v>
      </c>
      <c r="E10" s="4" t="s">
        <v>116</v>
      </c>
      <c r="F10" s="4">
        <v>89314.133000000002</v>
      </c>
      <c r="G10" s="28">
        <f t="shared" si="0"/>
        <v>21.820170730842705</v>
      </c>
    </row>
    <row r="13" spans="1:19" ht="28.8" x14ac:dyDescent="0.3">
      <c r="B13" s="36" t="s">
        <v>221</v>
      </c>
    </row>
  </sheetData>
  <autoFilter ref="A1:E17" xr:uid="{00000000-0009-0000-0000-000004000000}"/>
  <dataValidations count="2">
    <dataValidation type="list" allowBlank="1" showInputMessage="1" showErrorMessage="1" sqref="C2:C10" xr:uid="{539B980C-7D83-46B4-8B02-65CC7CDDAC4E}">
      <formula1>"Product flows (P),Input flows (I),Output flows (O)"</formula1>
    </dataValidation>
    <dataValidation type="list" allowBlank="1" showInputMessage="1" showErrorMessage="1" sqref="D2:D10" xr:uid="{0490AF2A-E5BD-42F4-8C87-B0FA1A83D34F}">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F849E-DB8A-48FB-9553-54E41577D7E9}">
  <sheetPr>
    <tabColor theme="9" tint="0.39997558519241921"/>
  </sheetPr>
  <dimension ref="A1:S17"/>
  <sheetViews>
    <sheetView zoomScale="90" zoomScaleNormal="90" workbookViewId="0">
      <selection activeCell="C32" sqref="C32"/>
    </sheetView>
  </sheetViews>
  <sheetFormatPr baseColWidth="10" defaultColWidth="9.33203125" defaultRowHeight="14.4" x14ac:dyDescent="0.3"/>
  <cols>
    <col min="1" max="1" width="37.6640625" style="6" customWidth="1"/>
    <col min="2" max="2" width="43.33203125" style="6" bestFit="1" customWidth="1"/>
    <col min="3" max="3" width="16" style="6" bestFit="1" customWidth="1"/>
    <col min="4" max="4" width="32.5546875" style="6" customWidth="1"/>
    <col min="5" max="5" width="27.6640625" style="6" bestFit="1" customWidth="1"/>
    <col min="6" max="6" width="18.8867187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227</v>
      </c>
    </row>
    <row r="2" spans="1:19" s="7" customFormat="1" ht="28.8" x14ac:dyDescent="0.3">
      <c r="A2" s="18" t="s">
        <v>102</v>
      </c>
      <c r="B2" s="3" t="s">
        <v>179</v>
      </c>
      <c r="C2" s="3" t="s">
        <v>120</v>
      </c>
      <c r="D2" s="3" t="s">
        <v>129</v>
      </c>
      <c r="E2" s="4" t="s">
        <v>180</v>
      </c>
      <c r="F2" s="4">
        <v>375</v>
      </c>
      <c r="G2" s="4">
        <f>F2/$F$14</f>
        <v>1811.279197820669</v>
      </c>
    </row>
    <row r="3" spans="1:19" s="7" customFormat="1" x14ac:dyDescent="0.3">
      <c r="A3" s="18" t="s">
        <v>102</v>
      </c>
      <c r="B3" s="3" t="s">
        <v>181</v>
      </c>
      <c r="C3" s="3" t="s">
        <v>120</v>
      </c>
      <c r="D3" s="3" t="s">
        <v>129</v>
      </c>
      <c r="E3" s="4" t="s">
        <v>180</v>
      </c>
      <c r="F3" s="4">
        <v>2486</v>
      </c>
      <c r="G3" s="4">
        <f t="shared" ref="G3:G14" si="0">F3/$F$14</f>
        <v>12007.573562085821</v>
      </c>
    </row>
    <row r="4" spans="1:19" s="8" customFormat="1" x14ac:dyDescent="0.3">
      <c r="A4" s="18" t="s">
        <v>102</v>
      </c>
      <c r="B4" s="3" t="s">
        <v>182</v>
      </c>
      <c r="C4" s="3" t="s">
        <v>120</v>
      </c>
      <c r="D4" s="3" t="s">
        <v>129</v>
      </c>
      <c r="E4" s="5" t="s">
        <v>180</v>
      </c>
      <c r="F4" s="4">
        <v>23091620</v>
      </c>
      <c r="G4" s="4">
        <f t="shared" si="0"/>
        <v>111534322.53327924</v>
      </c>
      <c r="H4" s="7"/>
      <c r="I4" s="7"/>
      <c r="J4" s="7"/>
      <c r="K4" s="7"/>
      <c r="L4" s="7"/>
      <c r="M4" s="7"/>
      <c r="N4" s="7"/>
      <c r="O4" s="7"/>
      <c r="P4" s="7"/>
      <c r="Q4" s="7"/>
      <c r="R4" s="7"/>
      <c r="S4" s="7"/>
    </row>
    <row r="5" spans="1:19" s="8" customFormat="1" x14ac:dyDescent="0.3">
      <c r="A5" s="18" t="s">
        <v>102</v>
      </c>
      <c r="B5" s="3" t="s">
        <v>183</v>
      </c>
      <c r="C5" s="3" t="s">
        <v>120</v>
      </c>
      <c r="D5" s="3" t="s">
        <v>121</v>
      </c>
      <c r="E5" s="5" t="s">
        <v>184</v>
      </c>
      <c r="F5" s="4">
        <v>4890</v>
      </c>
      <c r="G5" s="4">
        <f t="shared" si="0"/>
        <v>23619.080739581521</v>
      </c>
      <c r="H5" s="7"/>
      <c r="I5" s="7"/>
      <c r="J5" s="7"/>
      <c r="K5" s="7"/>
      <c r="L5" s="7"/>
      <c r="M5" s="7"/>
      <c r="N5" s="7"/>
      <c r="O5" s="7"/>
      <c r="P5" s="7"/>
      <c r="Q5" s="7"/>
      <c r="R5" s="7"/>
      <c r="S5" s="7"/>
    </row>
    <row r="6" spans="1:19" s="7" customFormat="1" x14ac:dyDescent="0.3">
      <c r="A6" s="18" t="s">
        <v>102</v>
      </c>
      <c r="B6" s="3" t="s">
        <v>185</v>
      </c>
      <c r="C6" s="3" t="s">
        <v>120</v>
      </c>
      <c r="D6" s="3" t="s">
        <v>121</v>
      </c>
      <c r="E6" s="5" t="s">
        <v>184</v>
      </c>
      <c r="F6" s="4">
        <v>152412</v>
      </c>
      <c r="G6" s="4">
        <f t="shared" si="0"/>
        <v>736161.82692865015</v>
      </c>
    </row>
    <row r="7" spans="1:19" s="7" customFormat="1" x14ac:dyDescent="0.3">
      <c r="A7" s="18" t="s">
        <v>102</v>
      </c>
      <c r="B7" s="3" t="s">
        <v>186</v>
      </c>
      <c r="C7" s="3" t="s">
        <v>120</v>
      </c>
      <c r="D7" s="3" t="s">
        <v>121</v>
      </c>
      <c r="E7" s="5" t="s">
        <v>184</v>
      </c>
      <c r="F7" s="4">
        <v>2010</v>
      </c>
      <c r="G7" s="4">
        <f t="shared" si="0"/>
        <v>9708.4565003187854</v>
      </c>
    </row>
    <row r="8" spans="1:19" s="7" customFormat="1" x14ac:dyDescent="0.3">
      <c r="A8" s="18" t="s">
        <v>102</v>
      </c>
      <c r="B8" s="3" t="s">
        <v>187</v>
      </c>
      <c r="C8" s="3" t="s">
        <v>120</v>
      </c>
      <c r="D8" s="3" t="s">
        <v>121</v>
      </c>
      <c r="E8" s="5" t="s">
        <v>184</v>
      </c>
      <c r="F8" s="4">
        <v>15323</v>
      </c>
      <c r="G8" s="4">
        <f t="shared" si="0"/>
        <v>74011.283061882961</v>
      </c>
    </row>
    <row r="9" spans="1:19" s="7" customFormat="1" x14ac:dyDescent="0.3">
      <c r="A9" s="18" t="s">
        <v>102</v>
      </c>
      <c r="B9" s="3" t="s">
        <v>188</v>
      </c>
      <c r="C9" s="3" t="s">
        <v>110</v>
      </c>
      <c r="D9" s="3" t="s">
        <v>111</v>
      </c>
      <c r="E9" s="5" t="s">
        <v>112</v>
      </c>
      <c r="F9" s="4">
        <v>1261251</v>
      </c>
      <c r="G9" s="4">
        <f t="shared" si="0"/>
        <v>6091940.5320813768</v>
      </c>
    </row>
    <row r="10" spans="1:19" s="7" customFormat="1" x14ac:dyDescent="0.3">
      <c r="A10" s="18" t="s">
        <v>102</v>
      </c>
      <c r="B10" s="3" t="s">
        <v>189</v>
      </c>
      <c r="C10" s="3" t="s">
        <v>110</v>
      </c>
      <c r="D10" s="3" t="s">
        <v>111</v>
      </c>
      <c r="E10" s="5" t="s">
        <v>112</v>
      </c>
      <c r="F10" s="4">
        <v>921</v>
      </c>
      <c r="G10" s="4">
        <f t="shared" si="0"/>
        <v>4448.5017098475628</v>
      </c>
    </row>
    <row r="11" spans="1:19" s="7" customFormat="1" x14ac:dyDescent="0.3">
      <c r="A11" s="18" t="s">
        <v>102</v>
      </c>
      <c r="B11" s="3" t="s">
        <v>190</v>
      </c>
      <c r="C11" s="3" t="s">
        <v>110</v>
      </c>
      <c r="D11" s="3" t="s">
        <v>111</v>
      </c>
      <c r="E11" s="5" t="s">
        <v>112</v>
      </c>
      <c r="F11" s="4">
        <v>6</v>
      </c>
      <c r="G11" s="4">
        <f t="shared" si="0"/>
        <v>28.980467165130701</v>
      </c>
    </row>
    <row r="12" spans="1:19" s="7" customFormat="1" x14ac:dyDescent="0.3">
      <c r="A12" s="18" t="s">
        <v>102</v>
      </c>
      <c r="B12" s="3" t="s">
        <v>191</v>
      </c>
      <c r="C12" s="3" t="s">
        <v>110</v>
      </c>
      <c r="D12" s="3" t="s">
        <v>111</v>
      </c>
      <c r="E12" s="5" t="s">
        <v>112</v>
      </c>
      <c r="F12" s="4">
        <v>664976</v>
      </c>
      <c r="G12" s="4">
        <f t="shared" si="0"/>
        <v>3211885.8555999924</v>
      </c>
    </row>
    <row r="13" spans="1:19" s="7" customFormat="1" x14ac:dyDescent="0.3">
      <c r="A13" s="18" t="s">
        <v>102</v>
      </c>
      <c r="B13" s="3" t="s">
        <v>192</v>
      </c>
      <c r="C13" s="3" t="s">
        <v>110</v>
      </c>
      <c r="D13" s="3" t="s">
        <v>111</v>
      </c>
      <c r="E13" s="4" t="s">
        <v>112</v>
      </c>
      <c r="F13" s="4">
        <v>1842</v>
      </c>
      <c r="G13" s="4">
        <f t="shared" si="0"/>
        <v>8897.0034196951256</v>
      </c>
    </row>
    <row r="14" spans="1:19" s="7" customFormat="1" x14ac:dyDescent="0.3">
      <c r="A14" s="38" t="s">
        <v>176</v>
      </c>
      <c r="B14" s="3" t="s">
        <v>228</v>
      </c>
      <c r="C14" s="3" t="s">
        <v>114</v>
      </c>
      <c r="D14" s="3" t="s">
        <v>115</v>
      </c>
      <c r="E14" s="4" t="s">
        <v>229</v>
      </c>
      <c r="F14" s="4">
        <f>6.3*0.016+9.08*0.0117</f>
        <v>0.207036</v>
      </c>
      <c r="G14" s="4">
        <f t="shared" si="0"/>
        <v>1</v>
      </c>
    </row>
    <row r="17" spans="1:1" ht="43.2" x14ac:dyDescent="0.3">
      <c r="A17" s="36" t="s">
        <v>221</v>
      </c>
    </row>
  </sheetData>
  <autoFilter ref="A1:E23" xr:uid="{00000000-0009-0000-0000-000004000000}"/>
  <dataValidations count="2">
    <dataValidation type="list" allowBlank="1" showInputMessage="1" showErrorMessage="1" sqref="D2:D14" xr:uid="{42CEC548-2C9A-47B7-AEC1-4A4407667184}">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4" xr:uid="{4F6CA743-2E09-493A-B0EF-10E1E7BB1CB6}">
      <formula1>"Product flows (P),Input flows (I),Output flows (O)"</formula1>
    </dataValidation>
  </dataValidation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6E95-5306-400E-9D8F-6147B7540B75}">
  <sheetPr>
    <tabColor theme="9" tint="0.39997558519241921"/>
  </sheetPr>
  <dimension ref="A1:S18"/>
  <sheetViews>
    <sheetView zoomScale="90" zoomScaleNormal="90" workbookViewId="0">
      <selection activeCell="A15" sqref="A15"/>
    </sheetView>
  </sheetViews>
  <sheetFormatPr baseColWidth="10" defaultColWidth="9.33203125" defaultRowHeight="14.4" x14ac:dyDescent="0.3"/>
  <cols>
    <col min="1" max="1" width="37.6640625" style="6" customWidth="1"/>
    <col min="2" max="2" width="38" style="6" bestFit="1" customWidth="1"/>
    <col min="3" max="3" width="16" style="6" bestFit="1" customWidth="1"/>
    <col min="4" max="4" width="33" style="6"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219</v>
      </c>
    </row>
    <row r="2" spans="1:19" s="7" customFormat="1" x14ac:dyDescent="0.3">
      <c r="A2" s="18" t="s">
        <v>102</v>
      </c>
      <c r="B2" s="3" t="s">
        <v>193</v>
      </c>
      <c r="C2" s="3" t="s">
        <v>120</v>
      </c>
      <c r="D2" s="3" t="s">
        <v>129</v>
      </c>
      <c r="E2" s="4" t="s">
        <v>180</v>
      </c>
      <c r="F2" s="4">
        <v>155</v>
      </c>
      <c r="G2" s="24">
        <f t="shared" ref="G2:G14" si="0">F2/$F$15</f>
        <v>6.1999999999999998E-3</v>
      </c>
    </row>
    <row r="3" spans="1:19" s="8" customFormat="1" x14ac:dyDescent="0.3">
      <c r="A3" s="18" t="s">
        <v>102</v>
      </c>
      <c r="B3" s="3" t="s">
        <v>194</v>
      </c>
      <c r="C3" s="3" t="s">
        <v>120</v>
      </c>
      <c r="D3" s="3" t="s">
        <v>129</v>
      </c>
      <c r="E3" s="5" t="s">
        <v>180</v>
      </c>
      <c r="F3" s="4">
        <v>1548278</v>
      </c>
      <c r="G3" s="20">
        <f t="shared" si="0"/>
        <v>61.93112</v>
      </c>
      <c r="H3" s="7"/>
      <c r="I3" s="7"/>
      <c r="J3" s="7"/>
      <c r="K3" s="7"/>
      <c r="L3" s="7"/>
      <c r="M3" s="7"/>
      <c r="N3" s="7"/>
      <c r="O3" s="7"/>
      <c r="P3" s="7"/>
      <c r="Q3" s="7"/>
      <c r="R3" s="7"/>
      <c r="S3" s="7"/>
    </row>
    <row r="4" spans="1:19" s="8" customFormat="1" x14ac:dyDescent="0.3">
      <c r="A4" s="18" t="s">
        <v>102</v>
      </c>
      <c r="B4" s="3" t="s">
        <v>195</v>
      </c>
      <c r="C4" s="3" t="s">
        <v>120</v>
      </c>
      <c r="D4" s="3" t="s">
        <v>129</v>
      </c>
      <c r="E4" s="5" t="s">
        <v>180</v>
      </c>
      <c r="F4" s="4">
        <v>44027</v>
      </c>
      <c r="G4" s="20">
        <f t="shared" si="0"/>
        <v>1.76108</v>
      </c>
      <c r="H4" s="7"/>
      <c r="I4" s="7"/>
      <c r="J4" s="7"/>
      <c r="K4" s="7"/>
      <c r="L4" s="7"/>
      <c r="M4" s="7"/>
      <c r="N4" s="7"/>
      <c r="O4" s="7"/>
      <c r="P4" s="7"/>
      <c r="Q4" s="7"/>
      <c r="R4" s="7"/>
      <c r="S4" s="7"/>
    </row>
    <row r="5" spans="1:19" s="7" customFormat="1" x14ac:dyDescent="0.3">
      <c r="A5" s="18" t="s">
        <v>102</v>
      </c>
      <c r="B5" s="3" t="s">
        <v>183</v>
      </c>
      <c r="C5" s="3" t="s">
        <v>120</v>
      </c>
      <c r="D5" s="3" t="s">
        <v>121</v>
      </c>
      <c r="E5" s="5" t="s">
        <v>184</v>
      </c>
      <c r="F5" s="4">
        <v>1442078</v>
      </c>
      <c r="G5" s="24">
        <f t="shared" si="0"/>
        <v>57.683120000000002</v>
      </c>
    </row>
    <row r="6" spans="1:19" s="7" customFormat="1" x14ac:dyDescent="0.3">
      <c r="A6" s="18" t="s">
        <v>102</v>
      </c>
      <c r="B6" s="3" t="s">
        <v>185</v>
      </c>
      <c r="C6" s="3" t="s">
        <v>120</v>
      </c>
      <c r="D6" s="3" t="s">
        <v>121</v>
      </c>
      <c r="E6" s="5" t="s">
        <v>184</v>
      </c>
      <c r="F6" s="4">
        <v>19788</v>
      </c>
      <c r="G6" s="24">
        <f t="shared" si="0"/>
        <v>0.79152</v>
      </c>
    </row>
    <row r="7" spans="1:19" s="7" customFormat="1" x14ac:dyDescent="0.3">
      <c r="A7" s="18" t="s">
        <v>102</v>
      </c>
      <c r="B7" s="3" t="s">
        <v>196</v>
      </c>
      <c r="C7" s="3" t="s">
        <v>120</v>
      </c>
      <c r="D7" s="3" t="s">
        <v>121</v>
      </c>
      <c r="E7" s="5" t="s">
        <v>184</v>
      </c>
      <c r="F7" s="4">
        <v>866279</v>
      </c>
      <c r="G7" s="20">
        <f t="shared" si="0"/>
        <v>34.651159999999997</v>
      </c>
    </row>
    <row r="8" spans="1:19" s="7" customFormat="1" x14ac:dyDescent="0.3">
      <c r="A8" s="18" t="s">
        <v>102</v>
      </c>
      <c r="B8" s="3" t="s">
        <v>186</v>
      </c>
      <c r="C8" s="3" t="s">
        <v>120</v>
      </c>
      <c r="D8" s="3" t="s">
        <v>121</v>
      </c>
      <c r="E8" s="5" t="s">
        <v>184</v>
      </c>
      <c r="F8" s="4">
        <v>1646</v>
      </c>
      <c r="G8" s="24">
        <f t="shared" si="0"/>
        <v>6.5839999999999996E-2</v>
      </c>
    </row>
    <row r="9" spans="1:19" s="7" customFormat="1" x14ac:dyDescent="0.3">
      <c r="A9" s="18" t="s">
        <v>102</v>
      </c>
      <c r="B9" s="3" t="s">
        <v>188</v>
      </c>
      <c r="C9" s="3" t="s">
        <v>110</v>
      </c>
      <c r="D9" s="3" t="s">
        <v>111</v>
      </c>
      <c r="E9" s="5" t="s">
        <v>112</v>
      </c>
      <c r="F9" s="4">
        <v>155859</v>
      </c>
      <c r="G9" s="20">
        <f t="shared" si="0"/>
        <v>6.2343599999999997</v>
      </c>
    </row>
    <row r="10" spans="1:19" s="7" customFormat="1" x14ac:dyDescent="0.3">
      <c r="A10" s="18" t="s">
        <v>102</v>
      </c>
      <c r="B10" s="3" t="s">
        <v>197</v>
      </c>
      <c r="C10" s="3" t="s">
        <v>110</v>
      </c>
      <c r="D10" s="3" t="s">
        <v>111</v>
      </c>
      <c r="E10" s="5" t="s">
        <v>112</v>
      </c>
      <c r="F10" s="4">
        <v>19239522</v>
      </c>
      <c r="G10" s="24">
        <f t="shared" si="0"/>
        <v>769.58087999999998</v>
      </c>
    </row>
    <row r="11" spans="1:19" s="7" customFormat="1" x14ac:dyDescent="0.3">
      <c r="A11" s="18" t="s">
        <v>102</v>
      </c>
      <c r="B11" s="3" t="s">
        <v>198</v>
      </c>
      <c r="C11" s="3" t="s">
        <v>110</v>
      </c>
      <c r="D11" s="3" t="s">
        <v>111</v>
      </c>
      <c r="E11" s="5" t="s">
        <v>112</v>
      </c>
      <c r="F11" s="4">
        <v>1353507</v>
      </c>
      <c r="G11" s="20">
        <f t="shared" si="0"/>
        <v>54.140279999999997</v>
      </c>
    </row>
    <row r="12" spans="1:19" s="7" customFormat="1" x14ac:dyDescent="0.3">
      <c r="A12" s="18" t="s">
        <v>102</v>
      </c>
      <c r="B12" s="3" t="s">
        <v>189</v>
      </c>
      <c r="C12" s="3" t="s">
        <v>110</v>
      </c>
      <c r="D12" s="3" t="s">
        <v>111</v>
      </c>
      <c r="E12" s="4" t="s">
        <v>112</v>
      </c>
      <c r="F12" s="4">
        <v>276</v>
      </c>
      <c r="G12" s="24">
        <f t="shared" si="0"/>
        <v>1.1039999999999999E-2</v>
      </c>
    </row>
    <row r="13" spans="1:19" s="7" customFormat="1" x14ac:dyDescent="0.3">
      <c r="A13" s="18" t="s">
        <v>102</v>
      </c>
      <c r="B13" s="3" t="s">
        <v>191</v>
      </c>
      <c r="C13" s="3" t="s">
        <v>110</v>
      </c>
      <c r="D13" s="3" t="s">
        <v>111</v>
      </c>
      <c r="E13" s="4" t="s">
        <v>112</v>
      </c>
      <c r="F13" s="4">
        <v>82303</v>
      </c>
      <c r="G13" s="20">
        <f t="shared" si="0"/>
        <v>3.2921200000000002</v>
      </c>
    </row>
    <row r="14" spans="1:19" s="7" customFormat="1" x14ac:dyDescent="0.3">
      <c r="A14" s="18" t="s">
        <v>102</v>
      </c>
      <c r="B14" s="3" t="s">
        <v>192</v>
      </c>
      <c r="C14" s="3" t="s">
        <v>110</v>
      </c>
      <c r="D14" s="3" t="s">
        <v>111</v>
      </c>
      <c r="E14" s="4" t="s">
        <v>112</v>
      </c>
      <c r="F14" s="4">
        <v>241</v>
      </c>
      <c r="G14" s="24">
        <f t="shared" si="0"/>
        <v>9.6399999999999993E-3</v>
      </c>
    </row>
    <row r="15" spans="1:19" s="7" customFormat="1" x14ac:dyDescent="0.3">
      <c r="A15" s="18" t="s">
        <v>199</v>
      </c>
      <c r="B15" s="3" t="s">
        <v>200</v>
      </c>
      <c r="C15" s="3" t="s">
        <v>114</v>
      </c>
      <c r="D15" s="3" t="s">
        <v>115</v>
      </c>
      <c r="E15" s="4" t="s">
        <v>116</v>
      </c>
      <c r="F15" s="4">
        <v>25000</v>
      </c>
      <c r="G15" s="25">
        <f>F15/$F$15</f>
        <v>1</v>
      </c>
    </row>
    <row r="18" spans="1:1" ht="43.2" x14ac:dyDescent="0.3">
      <c r="A18" s="36" t="s">
        <v>221</v>
      </c>
    </row>
  </sheetData>
  <autoFilter ref="A1:E25" xr:uid="{00000000-0009-0000-0000-000004000000}"/>
  <dataValidations count="2">
    <dataValidation type="list" allowBlank="1" showInputMessage="1" showErrorMessage="1" sqref="D2:D15" xr:uid="{ADE97204-F749-4FAD-B530-513011EA59AF}">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5" xr:uid="{AAFB8C93-C2FE-40B0-B0A5-76AE8F13E1E4}">
      <formula1>"Product flows (P),Input flows (I),Output flows (O)"</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DC07A-A077-46CC-92AB-0ECCEB10D500}">
  <sheetPr>
    <tabColor theme="9" tint="0.39997558519241921"/>
  </sheetPr>
  <dimension ref="A1:S18"/>
  <sheetViews>
    <sheetView zoomScale="90" zoomScaleNormal="90" workbookViewId="0">
      <selection activeCell="A8" sqref="A8"/>
    </sheetView>
  </sheetViews>
  <sheetFormatPr baseColWidth="10" defaultColWidth="9.33203125" defaultRowHeight="14.4" x14ac:dyDescent="0.3"/>
  <cols>
    <col min="1" max="1" width="37.6640625" style="6" customWidth="1"/>
    <col min="2" max="2" width="39.33203125" style="6" bestFit="1" customWidth="1"/>
    <col min="3" max="3" width="16" style="6" bestFit="1" customWidth="1"/>
    <col min="4" max="4" width="32.5546875" style="6"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224</v>
      </c>
    </row>
    <row r="2" spans="1:19" s="7" customFormat="1" x14ac:dyDescent="0.3">
      <c r="A2" s="18" t="s">
        <v>102</v>
      </c>
      <c r="B2" s="3" t="s">
        <v>193</v>
      </c>
      <c r="C2" s="3" t="s">
        <v>120</v>
      </c>
      <c r="D2" s="3" t="s">
        <v>129</v>
      </c>
      <c r="E2" s="4" t="s">
        <v>180</v>
      </c>
      <c r="F2" s="4">
        <v>164</v>
      </c>
      <c r="G2" s="24">
        <f t="shared" ref="G2:G15" si="0">F2/$F$15</f>
        <v>2.9818181818181818E-3</v>
      </c>
    </row>
    <row r="3" spans="1:19" s="8" customFormat="1" x14ac:dyDescent="0.3">
      <c r="A3" s="18" t="s">
        <v>102</v>
      </c>
      <c r="B3" s="3" t="s">
        <v>194</v>
      </c>
      <c r="C3" s="3" t="s">
        <v>120</v>
      </c>
      <c r="D3" s="3" t="s">
        <v>129</v>
      </c>
      <c r="E3" s="5" t="s">
        <v>180</v>
      </c>
      <c r="F3" s="4">
        <v>3152</v>
      </c>
      <c r="G3" s="24">
        <f t="shared" si="0"/>
        <v>5.7309090909090907E-2</v>
      </c>
      <c r="H3" s="7"/>
      <c r="I3" s="7"/>
      <c r="J3" s="7"/>
      <c r="K3" s="7"/>
      <c r="L3" s="7"/>
      <c r="M3" s="7"/>
      <c r="N3" s="7"/>
      <c r="O3" s="7"/>
      <c r="P3" s="7"/>
      <c r="Q3" s="7"/>
      <c r="R3" s="7"/>
      <c r="S3" s="7"/>
    </row>
    <row r="4" spans="1:19" s="8" customFormat="1" x14ac:dyDescent="0.3">
      <c r="A4" s="18" t="s">
        <v>102</v>
      </c>
      <c r="B4" s="3" t="s">
        <v>201</v>
      </c>
      <c r="C4" s="3" t="s">
        <v>120</v>
      </c>
      <c r="D4" s="3" t="s">
        <v>129</v>
      </c>
      <c r="E4" s="5" t="s">
        <v>180</v>
      </c>
      <c r="F4" s="4">
        <v>51890</v>
      </c>
      <c r="G4" s="24">
        <f t="shared" si="0"/>
        <v>0.94345454545454543</v>
      </c>
      <c r="H4" s="7"/>
      <c r="I4" s="7"/>
      <c r="J4" s="7"/>
      <c r="K4" s="7"/>
      <c r="L4" s="7"/>
      <c r="M4" s="7"/>
      <c r="N4" s="7"/>
      <c r="O4" s="7"/>
      <c r="P4" s="7"/>
      <c r="Q4" s="7"/>
      <c r="R4" s="7"/>
      <c r="S4" s="7"/>
    </row>
    <row r="5" spans="1:19" s="7" customFormat="1" x14ac:dyDescent="0.3">
      <c r="A5" s="18" t="s">
        <v>102</v>
      </c>
      <c r="B5" s="3" t="s">
        <v>202</v>
      </c>
      <c r="C5" s="3" t="s">
        <v>120</v>
      </c>
      <c r="D5" s="3" t="s">
        <v>129</v>
      </c>
      <c r="E5" s="5" t="s">
        <v>180</v>
      </c>
      <c r="F5" s="4">
        <v>7496050</v>
      </c>
      <c r="G5" s="24">
        <f t="shared" si="0"/>
        <v>136.29181818181817</v>
      </c>
    </row>
    <row r="6" spans="1:19" s="7" customFormat="1" x14ac:dyDescent="0.3">
      <c r="A6" s="18" t="s">
        <v>102</v>
      </c>
      <c r="B6" s="3" t="s">
        <v>183</v>
      </c>
      <c r="C6" s="3" t="s">
        <v>120</v>
      </c>
      <c r="D6" s="3" t="s">
        <v>121</v>
      </c>
      <c r="E6" s="5" t="s">
        <v>184</v>
      </c>
      <c r="F6" s="4">
        <v>570032</v>
      </c>
      <c r="G6" s="19">
        <f t="shared" si="0"/>
        <v>10.364218181818181</v>
      </c>
    </row>
    <row r="7" spans="1:19" s="7" customFormat="1" x14ac:dyDescent="0.3">
      <c r="A7" s="18" t="s">
        <v>102</v>
      </c>
      <c r="B7" s="3" t="s">
        <v>185</v>
      </c>
      <c r="C7" s="3" t="s">
        <v>120</v>
      </c>
      <c r="D7" s="3" t="s">
        <v>121</v>
      </c>
      <c r="E7" s="5" t="s">
        <v>184</v>
      </c>
      <c r="F7" s="4">
        <v>42140</v>
      </c>
      <c r="G7" s="24">
        <f t="shared" si="0"/>
        <v>0.76618181818181819</v>
      </c>
    </row>
    <row r="8" spans="1:19" s="7" customFormat="1" x14ac:dyDescent="0.3">
      <c r="A8" s="18" t="s">
        <v>102</v>
      </c>
      <c r="B8" s="3" t="s">
        <v>196</v>
      </c>
      <c r="C8" s="3" t="s">
        <v>120</v>
      </c>
      <c r="D8" s="3" t="s">
        <v>121</v>
      </c>
      <c r="E8" s="5" t="s">
        <v>184</v>
      </c>
      <c r="F8" s="4">
        <v>252217</v>
      </c>
      <c r="G8" s="19">
        <f t="shared" si="0"/>
        <v>4.5857636363636365</v>
      </c>
    </row>
    <row r="9" spans="1:19" s="7" customFormat="1" x14ac:dyDescent="0.3">
      <c r="A9" s="18" t="s">
        <v>102</v>
      </c>
      <c r="B9" s="3" t="s">
        <v>186</v>
      </c>
      <c r="C9" s="3" t="s">
        <v>120</v>
      </c>
      <c r="D9" s="3" t="s">
        <v>121</v>
      </c>
      <c r="E9" s="5" t="s">
        <v>184</v>
      </c>
      <c r="F9" s="4">
        <v>2523</v>
      </c>
      <c r="G9" s="24">
        <f t="shared" si="0"/>
        <v>4.5872727272727273E-2</v>
      </c>
    </row>
    <row r="10" spans="1:19" s="7" customFormat="1" x14ac:dyDescent="0.3">
      <c r="A10" s="18" t="s">
        <v>102</v>
      </c>
      <c r="B10" s="3" t="s">
        <v>188</v>
      </c>
      <c r="C10" s="3" t="s">
        <v>110</v>
      </c>
      <c r="D10" s="3" t="s">
        <v>111</v>
      </c>
      <c r="E10" s="4" t="s">
        <v>112</v>
      </c>
      <c r="F10" s="4">
        <v>334121</v>
      </c>
      <c r="G10" s="19">
        <f t="shared" si="0"/>
        <v>6.0749272727272725</v>
      </c>
    </row>
    <row r="11" spans="1:19" s="7" customFormat="1" x14ac:dyDescent="0.3">
      <c r="A11" s="18" t="s">
        <v>102</v>
      </c>
      <c r="B11" s="3" t="s">
        <v>197</v>
      </c>
      <c r="C11" s="3" t="s">
        <v>110</v>
      </c>
      <c r="D11" s="3" t="s">
        <v>111</v>
      </c>
      <c r="E11" s="4" t="s">
        <v>112</v>
      </c>
      <c r="F11" s="4">
        <v>4994903</v>
      </c>
      <c r="G11" s="25">
        <f t="shared" si="0"/>
        <v>90.816418181818179</v>
      </c>
    </row>
    <row r="12" spans="1:19" s="7" customFormat="1" x14ac:dyDescent="0.3">
      <c r="A12" s="18" t="s">
        <v>102</v>
      </c>
      <c r="B12" s="3" t="s">
        <v>189</v>
      </c>
      <c r="C12" s="3" t="s">
        <v>110</v>
      </c>
      <c r="D12" s="3" t="s">
        <v>111</v>
      </c>
      <c r="E12" s="4" t="s">
        <v>112</v>
      </c>
      <c r="F12" s="4">
        <v>304</v>
      </c>
      <c r="G12" s="24">
        <f t="shared" si="0"/>
        <v>5.527272727272727E-3</v>
      </c>
    </row>
    <row r="13" spans="1:19" s="7" customFormat="1" x14ac:dyDescent="0.3">
      <c r="A13" s="18" t="s">
        <v>102</v>
      </c>
      <c r="B13" s="3" t="s">
        <v>191</v>
      </c>
      <c r="C13" s="3" t="s">
        <v>110</v>
      </c>
      <c r="D13" s="3" t="s">
        <v>111</v>
      </c>
      <c r="E13" s="4" t="s">
        <v>112</v>
      </c>
      <c r="F13" s="4">
        <v>176683</v>
      </c>
      <c r="G13" s="19">
        <f t="shared" si="0"/>
        <v>3.2124181818181818</v>
      </c>
    </row>
    <row r="14" spans="1:19" s="7" customFormat="1" x14ac:dyDescent="0.3">
      <c r="A14" s="18" t="s">
        <v>102</v>
      </c>
      <c r="B14" s="3" t="s">
        <v>192</v>
      </c>
      <c r="C14" s="3" t="s">
        <v>110</v>
      </c>
      <c r="D14" s="3" t="s">
        <v>111</v>
      </c>
      <c r="E14" s="4" t="s">
        <v>112</v>
      </c>
      <c r="F14" s="4">
        <v>355</v>
      </c>
      <c r="G14" s="24">
        <f t="shared" si="0"/>
        <v>6.4545454545454541E-3</v>
      </c>
    </row>
    <row r="15" spans="1:19" s="7" customFormat="1" x14ac:dyDescent="0.3">
      <c r="A15" s="22" t="s">
        <v>199</v>
      </c>
      <c r="B15" s="3" t="s">
        <v>203</v>
      </c>
      <c r="C15" s="3" t="s">
        <v>114</v>
      </c>
      <c r="D15" s="3" t="s">
        <v>115</v>
      </c>
      <c r="E15" s="5" t="s">
        <v>180</v>
      </c>
      <c r="F15" s="5">
        <v>55000</v>
      </c>
      <c r="G15" s="19">
        <f t="shared" si="0"/>
        <v>1</v>
      </c>
    </row>
    <row r="18" spans="1:1" ht="43.2" x14ac:dyDescent="0.3">
      <c r="A18" s="36" t="s">
        <v>221</v>
      </c>
    </row>
  </sheetData>
  <autoFilter ref="A1:E23" xr:uid="{00000000-0009-0000-0000-000004000000}"/>
  <dataValidations count="2">
    <dataValidation type="list" allowBlank="1" showInputMessage="1" showErrorMessage="1" sqref="D2:D15" xr:uid="{3479B42F-F34C-4633-BEDE-B6E7C3570FC8}">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5" xr:uid="{19D125EE-8478-4C6E-A1DB-C2FD006CCC2B}">
      <formula1>"Product flows (P),Input flows (I),Output flows (O)"</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F0C94-9A1F-4BF1-8FA5-B3019F5B9D47}">
  <sheetPr>
    <tabColor theme="9" tint="0.39997558519241921"/>
  </sheetPr>
  <dimension ref="A1:S20"/>
  <sheetViews>
    <sheetView zoomScale="90" zoomScaleNormal="90" workbookViewId="0">
      <selection activeCell="B40" sqref="B40"/>
    </sheetView>
  </sheetViews>
  <sheetFormatPr baseColWidth="10" defaultColWidth="9.33203125" defaultRowHeight="14.4" x14ac:dyDescent="0.3"/>
  <cols>
    <col min="1" max="1" width="37.6640625" style="6" customWidth="1"/>
    <col min="2" max="2" width="38" style="6" bestFit="1" customWidth="1"/>
    <col min="3" max="3" width="16" style="6" bestFit="1" customWidth="1"/>
    <col min="4" max="4" width="31.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219</v>
      </c>
    </row>
    <row r="2" spans="1:19" s="7" customFormat="1" ht="24" customHeight="1" x14ac:dyDescent="0.3">
      <c r="A2" s="18" t="s">
        <v>102</v>
      </c>
      <c r="B2" s="3" t="s">
        <v>194</v>
      </c>
      <c r="C2" s="3" t="s">
        <v>120</v>
      </c>
      <c r="D2" s="3" t="s">
        <v>129</v>
      </c>
      <c r="E2" s="4" t="s">
        <v>180</v>
      </c>
      <c r="F2" s="4">
        <v>2469660</v>
      </c>
      <c r="G2" s="28">
        <f t="shared" ref="G2:G16" si="0">F2/$F$17</f>
        <v>24.322519647816581</v>
      </c>
    </row>
    <row r="3" spans="1:19" s="7" customFormat="1" x14ac:dyDescent="0.3">
      <c r="A3" s="18" t="s">
        <v>102</v>
      </c>
      <c r="B3" s="3" t="s">
        <v>193</v>
      </c>
      <c r="C3" s="3" t="s">
        <v>120</v>
      </c>
      <c r="D3" s="3" t="s">
        <v>129</v>
      </c>
      <c r="E3" s="4" t="s">
        <v>180</v>
      </c>
      <c r="F3" s="4">
        <v>117</v>
      </c>
      <c r="G3" s="26">
        <f t="shared" si="0"/>
        <v>1.1522779648998405E-3</v>
      </c>
    </row>
    <row r="4" spans="1:19" s="8" customFormat="1" x14ac:dyDescent="0.3">
      <c r="A4" s="18" t="s">
        <v>102</v>
      </c>
      <c r="B4" s="3" t="s">
        <v>195</v>
      </c>
      <c r="C4" s="3" t="s">
        <v>120</v>
      </c>
      <c r="D4" s="3" t="s">
        <v>129</v>
      </c>
      <c r="E4" s="5" t="s">
        <v>180</v>
      </c>
      <c r="F4" s="4">
        <v>600207</v>
      </c>
      <c r="G4" s="31">
        <f t="shared" si="0"/>
        <v>5.9111564143473379</v>
      </c>
      <c r="H4" s="7"/>
      <c r="I4" s="7"/>
      <c r="J4" s="7"/>
      <c r="K4" s="7"/>
      <c r="L4" s="7"/>
      <c r="M4" s="7"/>
      <c r="N4" s="7"/>
      <c r="O4" s="7"/>
      <c r="P4" s="7"/>
      <c r="Q4" s="7"/>
      <c r="R4" s="7"/>
      <c r="S4" s="7"/>
    </row>
    <row r="5" spans="1:19" s="8" customFormat="1" x14ac:dyDescent="0.3">
      <c r="A5" s="18" t="s">
        <v>102</v>
      </c>
      <c r="B5" s="3" t="s">
        <v>183</v>
      </c>
      <c r="C5" s="3" t="s">
        <v>120</v>
      </c>
      <c r="D5" s="3" t="s">
        <v>121</v>
      </c>
      <c r="E5" s="5" t="s">
        <v>184</v>
      </c>
      <c r="F5" s="4">
        <v>3335197</v>
      </c>
      <c r="G5" s="28">
        <f t="shared" si="0"/>
        <v>32.846786424786778</v>
      </c>
      <c r="H5" s="7"/>
      <c r="I5" s="7"/>
      <c r="J5" s="7"/>
      <c r="K5" s="7"/>
      <c r="L5" s="7"/>
      <c r="M5" s="7"/>
      <c r="N5" s="7"/>
      <c r="O5" s="7"/>
      <c r="P5" s="7"/>
      <c r="Q5" s="7"/>
      <c r="R5" s="7"/>
      <c r="S5" s="7"/>
    </row>
    <row r="6" spans="1:19" s="7" customFormat="1" x14ac:dyDescent="0.3">
      <c r="A6" s="18" t="s">
        <v>102</v>
      </c>
      <c r="B6" s="3" t="s">
        <v>185</v>
      </c>
      <c r="C6" s="3" t="s">
        <v>120</v>
      </c>
      <c r="D6" s="3" t="s">
        <v>121</v>
      </c>
      <c r="E6" s="5" t="s">
        <v>184</v>
      </c>
      <c r="F6" s="4">
        <v>17863</v>
      </c>
      <c r="G6" s="26">
        <f t="shared" si="0"/>
        <v>0.17592428450432351</v>
      </c>
    </row>
    <row r="7" spans="1:19" s="7" customFormat="1" x14ac:dyDescent="0.3">
      <c r="A7" s="18" t="s">
        <v>102</v>
      </c>
      <c r="B7" s="3" t="s">
        <v>196</v>
      </c>
      <c r="C7" s="3" t="s">
        <v>120</v>
      </c>
      <c r="D7" s="3" t="s">
        <v>121</v>
      </c>
      <c r="E7" s="5" t="s">
        <v>184</v>
      </c>
      <c r="F7" s="4">
        <v>1254480</v>
      </c>
      <c r="G7" s="28">
        <f t="shared" si="0"/>
        <v>12.354783430833777</v>
      </c>
    </row>
    <row r="8" spans="1:19" s="7" customFormat="1" x14ac:dyDescent="0.3">
      <c r="A8" s="18" t="s">
        <v>102</v>
      </c>
      <c r="B8" s="3" t="s">
        <v>186</v>
      </c>
      <c r="C8" s="3" t="s">
        <v>120</v>
      </c>
      <c r="D8" s="3" t="s">
        <v>121</v>
      </c>
      <c r="E8" s="5" t="s">
        <v>184</v>
      </c>
      <c r="F8" s="4">
        <v>2184</v>
      </c>
      <c r="G8" s="26">
        <f t="shared" si="0"/>
        <v>2.1509188678130356E-2</v>
      </c>
    </row>
    <row r="9" spans="1:19" s="7" customFormat="1" x14ac:dyDescent="0.3">
      <c r="A9" s="18" t="s">
        <v>102</v>
      </c>
      <c r="B9" s="3" t="s">
        <v>188</v>
      </c>
      <c r="C9" s="3" t="s">
        <v>110</v>
      </c>
      <c r="D9" s="3" t="s">
        <v>111</v>
      </c>
      <c r="E9" s="5" t="s">
        <v>112</v>
      </c>
      <c r="F9" s="4">
        <v>157152</v>
      </c>
      <c r="G9" s="31">
        <f t="shared" si="0"/>
        <v>1.5477161259823908</v>
      </c>
    </row>
    <row r="10" spans="1:19" s="7" customFormat="1" x14ac:dyDescent="0.3">
      <c r="A10" s="18" t="s">
        <v>102</v>
      </c>
      <c r="B10" s="3" t="s">
        <v>197</v>
      </c>
      <c r="C10" s="3" t="s">
        <v>110</v>
      </c>
      <c r="D10" s="3" t="s">
        <v>111</v>
      </c>
      <c r="E10" s="5" t="s">
        <v>112</v>
      </c>
      <c r="F10" s="4">
        <v>29254611</v>
      </c>
      <c r="G10" s="28">
        <f t="shared" si="0"/>
        <v>288.11490279501271</v>
      </c>
    </row>
    <row r="11" spans="1:19" s="7" customFormat="1" x14ac:dyDescent="0.3">
      <c r="A11" s="18" t="s">
        <v>102</v>
      </c>
      <c r="B11" s="3" t="s">
        <v>198</v>
      </c>
      <c r="C11" s="3" t="s">
        <v>110</v>
      </c>
      <c r="D11" s="3" t="s">
        <v>111</v>
      </c>
      <c r="E11" s="5" t="s">
        <v>112</v>
      </c>
      <c r="F11" s="4">
        <v>8361360</v>
      </c>
      <c r="G11" s="28">
        <f t="shared" si="0"/>
        <v>82.347101577734449</v>
      </c>
    </row>
    <row r="12" spans="1:19" s="7" customFormat="1" x14ac:dyDescent="0.3">
      <c r="A12" s="18" t="s">
        <v>102</v>
      </c>
      <c r="B12" s="3" t="s">
        <v>204</v>
      </c>
      <c r="C12" s="3" t="s">
        <v>110</v>
      </c>
      <c r="D12" s="3" t="s">
        <v>111</v>
      </c>
      <c r="E12" s="5" t="s">
        <v>112</v>
      </c>
      <c r="F12" s="4">
        <v>5843108</v>
      </c>
      <c r="G12" s="28">
        <f t="shared" si="0"/>
        <v>57.546022178888691</v>
      </c>
    </row>
    <row r="13" spans="1:19" s="7" customFormat="1" x14ac:dyDescent="0.3">
      <c r="A13" s="18" t="s">
        <v>102</v>
      </c>
      <c r="B13" s="3" t="s">
        <v>189</v>
      </c>
      <c r="C13" s="3" t="s">
        <v>110</v>
      </c>
      <c r="D13" s="3" t="s">
        <v>111</v>
      </c>
      <c r="E13" s="4" t="s">
        <v>112</v>
      </c>
      <c r="F13" s="4">
        <v>290</v>
      </c>
      <c r="G13" s="26">
        <f t="shared" si="0"/>
        <v>2.8560735882132799E-3</v>
      </c>
    </row>
    <row r="14" spans="1:19" s="7" customFormat="1" x14ac:dyDescent="0.3">
      <c r="A14" s="18" t="s">
        <v>102</v>
      </c>
      <c r="B14" s="3" t="s">
        <v>190</v>
      </c>
      <c r="C14" s="3" t="s">
        <v>110</v>
      </c>
      <c r="D14" s="3" t="s">
        <v>111</v>
      </c>
      <c r="E14" s="4" t="s">
        <v>112</v>
      </c>
      <c r="F14" s="4">
        <v>1701</v>
      </c>
      <c r="G14" s="26">
        <f t="shared" si="0"/>
        <v>1.6752348874313067E-2</v>
      </c>
    </row>
    <row r="15" spans="1:19" s="7" customFormat="1" x14ac:dyDescent="0.3">
      <c r="A15" s="18" t="s">
        <v>102</v>
      </c>
      <c r="B15" s="3" t="s">
        <v>191</v>
      </c>
      <c r="C15" s="3" t="s">
        <v>110</v>
      </c>
      <c r="D15" s="3" t="s">
        <v>111</v>
      </c>
      <c r="E15" s="4" t="s">
        <v>112</v>
      </c>
      <c r="F15" s="4">
        <v>83670</v>
      </c>
      <c r="G15" s="26">
        <f t="shared" si="0"/>
        <v>0.82402647284760389</v>
      </c>
    </row>
    <row r="16" spans="1:19" s="7" customFormat="1" x14ac:dyDescent="0.3">
      <c r="A16" s="18" t="s">
        <v>102</v>
      </c>
      <c r="B16" s="3" t="s">
        <v>192</v>
      </c>
      <c r="C16" s="3" t="s">
        <v>110</v>
      </c>
      <c r="D16" s="3" t="s">
        <v>111</v>
      </c>
      <c r="E16" s="4" t="s">
        <v>112</v>
      </c>
      <c r="F16" s="4">
        <v>270</v>
      </c>
      <c r="G16" s="26">
        <f t="shared" si="0"/>
        <v>2.6591029959227089E-3</v>
      </c>
    </row>
    <row r="17" spans="1:7" s="7" customFormat="1" x14ac:dyDescent="0.3">
      <c r="A17" s="18" t="s">
        <v>102</v>
      </c>
      <c r="B17" s="3" t="s">
        <v>205</v>
      </c>
      <c r="C17" s="3" t="s">
        <v>114</v>
      </c>
      <c r="D17" s="3" t="s">
        <v>115</v>
      </c>
      <c r="E17" s="4" t="s">
        <v>180</v>
      </c>
      <c r="F17" s="4">
        <v>101538</v>
      </c>
      <c r="G17" s="29">
        <f>F17/$F$17</f>
        <v>1</v>
      </c>
    </row>
    <row r="20" spans="1:7" ht="43.2" x14ac:dyDescent="0.3">
      <c r="A20" s="36" t="s">
        <v>221</v>
      </c>
    </row>
  </sheetData>
  <autoFilter ref="A1:E27" xr:uid="{00000000-0009-0000-0000-000004000000}"/>
  <dataValidations count="2">
    <dataValidation type="list" allowBlank="1" showInputMessage="1" showErrorMessage="1" sqref="D2:D17" xr:uid="{2AD1E888-DA3A-46CD-8D0D-39444F614655}">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7" xr:uid="{97FE209A-80EB-4BE7-8A97-580C61606303}">
      <formula1>"Product flows (P),Input flows (I),Output flows (O)"</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8C137-2612-4706-ABDA-06656A9E8CC3}">
  <sheetPr>
    <tabColor theme="9" tint="0.39997558519241921"/>
  </sheetPr>
  <dimension ref="A1:S14"/>
  <sheetViews>
    <sheetView zoomScale="90" zoomScaleNormal="90" workbookViewId="0">
      <selection activeCell="E29" sqref="E29"/>
    </sheetView>
  </sheetViews>
  <sheetFormatPr baseColWidth="10" defaultColWidth="9.33203125" defaultRowHeight="14.4" x14ac:dyDescent="0.3"/>
  <cols>
    <col min="1" max="1" width="37.6640625" style="6" customWidth="1"/>
    <col min="2" max="2" width="27.6640625" style="6" bestFit="1" customWidth="1"/>
    <col min="3" max="3" width="16" style="6" bestFit="1" customWidth="1"/>
    <col min="4" max="4" width="36.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227</v>
      </c>
    </row>
    <row r="2" spans="1:19" s="7" customFormat="1" x14ac:dyDescent="0.3">
      <c r="A2" s="18" t="s">
        <v>103</v>
      </c>
      <c r="B2" s="3" t="s">
        <v>206</v>
      </c>
      <c r="C2" s="3" t="s">
        <v>110</v>
      </c>
      <c r="D2" s="3" t="s">
        <v>172</v>
      </c>
      <c r="E2" s="4" t="s">
        <v>173</v>
      </c>
      <c r="F2" s="4">
        <v>1050</v>
      </c>
      <c r="G2" s="26">
        <f t="shared" ref="G2:G11" si="0">F2/$F$11</f>
        <v>7.6805594185924767E-2</v>
      </c>
    </row>
    <row r="3" spans="1:19" s="8" customFormat="1" x14ac:dyDescent="0.3">
      <c r="A3" s="18" t="s">
        <v>103</v>
      </c>
      <c r="B3" s="3" t="s">
        <v>207</v>
      </c>
      <c r="C3" s="3" t="s">
        <v>110</v>
      </c>
      <c r="D3" s="3" t="s">
        <v>172</v>
      </c>
      <c r="E3" s="5" t="s">
        <v>208</v>
      </c>
      <c r="F3" s="4">
        <v>2145</v>
      </c>
      <c r="G3" s="26">
        <f t="shared" si="0"/>
        <v>0.15690285669410348</v>
      </c>
      <c r="H3" s="7"/>
      <c r="I3" s="7"/>
      <c r="J3" s="7"/>
      <c r="K3" s="7"/>
      <c r="L3" s="7"/>
      <c r="M3" s="7"/>
      <c r="N3" s="7"/>
      <c r="O3" s="7"/>
      <c r="P3" s="7"/>
      <c r="Q3" s="7"/>
      <c r="R3" s="7"/>
      <c r="S3" s="7"/>
    </row>
    <row r="4" spans="1:19" s="8" customFormat="1" x14ac:dyDescent="0.3">
      <c r="A4" s="18" t="s">
        <v>103</v>
      </c>
      <c r="B4" s="3" t="s">
        <v>209</v>
      </c>
      <c r="C4" s="3" t="s">
        <v>110</v>
      </c>
      <c r="D4" s="3" t="s">
        <v>172</v>
      </c>
      <c r="E4" s="5" t="s">
        <v>173</v>
      </c>
      <c r="F4" s="4">
        <v>3475862.12</v>
      </c>
      <c r="G4" s="29">
        <f t="shared" si="0"/>
        <v>254.2530051761411</v>
      </c>
      <c r="H4" s="7"/>
      <c r="I4" s="7"/>
      <c r="J4" s="7"/>
      <c r="K4" s="7"/>
      <c r="L4" s="7"/>
      <c r="M4" s="7"/>
      <c r="N4" s="7"/>
      <c r="O4" s="7"/>
      <c r="P4" s="7"/>
      <c r="Q4" s="7"/>
      <c r="R4" s="7"/>
      <c r="S4" s="7"/>
    </row>
    <row r="5" spans="1:19" s="7" customFormat="1" ht="23.25" customHeight="1" x14ac:dyDescent="0.3">
      <c r="A5" s="18" t="s">
        <v>103</v>
      </c>
      <c r="B5" s="3" t="s">
        <v>210</v>
      </c>
      <c r="C5" s="3" t="s">
        <v>110</v>
      </c>
      <c r="D5" s="3" t="s">
        <v>111</v>
      </c>
      <c r="E5" s="5" t="s">
        <v>211</v>
      </c>
      <c r="F5" s="4">
        <v>600115.22</v>
      </c>
      <c r="G5" s="28">
        <f t="shared" si="0"/>
        <v>43.897339097254253</v>
      </c>
    </row>
    <row r="6" spans="1:19" s="7" customFormat="1" x14ac:dyDescent="0.3">
      <c r="A6" s="18" t="s">
        <v>103</v>
      </c>
      <c r="B6" s="3" t="s">
        <v>212</v>
      </c>
      <c r="C6" s="3" t="s">
        <v>120</v>
      </c>
      <c r="D6" s="3" t="s">
        <v>129</v>
      </c>
      <c r="E6" s="5" t="s">
        <v>180</v>
      </c>
      <c r="F6" s="4">
        <v>32.840000000000003</v>
      </c>
      <c r="G6" s="26">
        <f t="shared" si="0"/>
        <v>2.4021863933959713E-3</v>
      </c>
    </row>
    <row r="7" spans="1:19" s="7" customFormat="1" x14ac:dyDescent="0.3">
      <c r="A7" s="18" t="s">
        <v>103</v>
      </c>
      <c r="B7" s="3" t="s">
        <v>213</v>
      </c>
      <c r="C7" s="3" t="s">
        <v>120</v>
      </c>
      <c r="D7" s="3" t="s">
        <v>129</v>
      </c>
      <c r="E7" s="5" t="s">
        <v>180</v>
      </c>
      <c r="F7" s="9">
        <v>20.84</v>
      </c>
      <c r="G7" s="26">
        <f t="shared" si="0"/>
        <v>1.5244081741282592E-3</v>
      </c>
    </row>
    <row r="8" spans="1:19" s="7" customFormat="1" x14ac:dyDescent="0.3">
      <c r="A8" s="18" t="s">
        <v>103</v>
      </c>
      <c r="B8" s="3" t="s">
        <v>214</v>
      </c>
      <c r="C8" s="3" t="s">
        <v>120</v>
      </c>
      <c r="D8" s="3" t="s">
        <v>129</v>
      </c>
      <c r="E8" s="5" t="s">
        <v>167</v>
      </c>
      <c r="F8" s="4">
        <v>788.52</v>
      </c>
      <c r="G8" s="26">
        <f t="shared" si="0"/>
        <v>5.7678806788081335E-2</v>
      </c>
    </row>
    <row r="9" spans="1:19" s="7" customFormat="1" x14ac:dyDescent="0.3">
      <c r="A9" s="18" t="s">
        <v>103</v>
      </c>
      <c r="B9" s="3" t="s">
        <v>215</v>
      </c>
      <c r="C9" s="3" t="s">
        <v>120</v>
      </c>
      <c r="D9" s="3" t="s">
        <v>129</v>
      </c>
      <c r="E9" s="5" t="s">
        <v>167</v>
      </c>
      <c r="F9" s="4">
        <v>13404.84</v>
      </c>
      <c r="G9" s="26">
        <f t="shared" si="0"/>
        <v>0.98053971539738272</v>
      </c>
    </row>
    <row r="10" spans="1:19" s="7" customFormat="1" x14ac:dyDescent="0.3">
      <c r="A10" s="18" t="s">
        <v>103</v>
      </c>
      <c r="B10" s="3" t="s">
        <v>216</v>
      </c>
      <c r="C10" s="3" t="s">
        <v>120</v>
      </c>
      <c r="D10" s="3" t="s">
        <v>129</v>
      </c>
      <c r="E10" s="5" t="s">
        <v>167</v>
      </c>
      <c r="F10" s="4">
        <v>1577.04</v>
      </c>
      <c r="G10" s="26">
        <f t="shared" si="0"/>
        <v>0.11535761357616267</v>
      </c>
    </row>
    <row r="11" spans="1:19" s="7" customFormat="1" x14ac:dyDescent="0.3">
      <c r="A11" s="18" t="s">
        <v>217</v>
      </c>
      <c r="B11" s="3" t="s">
        <v>218</v>
      </c>
      <c r="C11" s="3" t="s">
        <v>114</v>
      </c>
      <c r="D11" s="3" t="s">
        <v>115</v>
      </c>
      <c r="E11" s="4" t="s">
        <v>116</v>
      </c>
      <c r="F11" s="32">
        <v>13670.879200000001</v>
      </c>
      <c r="G11" s="29">
        <f t="shared" si="0"/>
        <v>1</v>
      </c>
    </row>
    <row r="14" spans="1:19" ht="43.2" x14ac:dyDescent="0.3">
      <c r="A14" s="36" t="s">
        <v>221</v>
      </c>
    </row>
  </sheetData>
  <autoFilter ref="A1:E21" xr:uid="{00000000-0009-0000-0000-000004000000}"/>
  <dataValidations count="2">
    <dataValidation type="list" allowBlank="1" showInputMessage="1" showErrorMessage="1" sqref="D2:D11" xr:uid="{1CE15DEE-D9E1-4601-9D7D-A2AD75DC1318}">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1" xr:uid="{76674F68-C08B-49A0-90E1-64272C50CAEB}">
      <formula1>"Product flows (P),Input flows (I),Output flows (O)"</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7B34C-4D46-4990-B20D-46D837A51EA3}">
  <sheetPr>
    <tabColor rgb="FFFFC000"/>
  </sheetPr>
  <dimension ref="A1:Q19"/>
  <sheetViews>
    <sheetView workbookViewId="0">
      <pane ySplit="1" topLeftCell="A4" activePane="bottomLeft" state="frozen"/>
      <selection pane="bottomLeft" activeCell="J17" sqref="J17"/>
    </sheetView>
  </sheetViews>
  <sheetFormatPr baseColWidth="10" defaultColWidth="11.44140625" defaultRowHeight="14.4" x14ac:dyDescent="0.3"/>
  <cols>
    <col min="1" max="1" width="7.77734375" style="30" bestFit="1" customWidth="1"/>
    <col min="2" max="2" width="29.44140625" style="30" bestFit="1" customWidth="1"/>
    <col min="3" max="3" width="30.6640625" style="30" bestFit="1" customWidth="1"/>
    <col min="4" max="4" width="37.21875" style="30" bestFit="1" customWidth="1"/>
    <col min="5" max="5" width="10.6640625" style="30" bestFit="1" customWidth="1"/>
    <col min="6" max="6" width="72.88671875" customWidth="1"/>
    <col min="7" max="7" width="30.44140625" bestFit="1" customWidth="1"/>
    <col min="8" max="8" width="27.88671875" bestFit="1" customWidth="1"/>
    <col min="9" max="9" width="46.109375" bestFit="1" customWidth="1"/>
    <col min="10" max="10" width="33.5546875" bestFit="1" customWidth="1"/>
    <col min="11" max="11" width="126.44140625" customWidth="1"/>
  </cols>
  <sheetData>
    <row r="1" spans="1:17" x14ac:dyDescent="0.3">
      <c r="A1" s="39" t="s">
        <v>0</v>
      </c>
      <c r="B1" s="39" t="s">
        <v>3</v>
      </c>
      <c r="C1" s="39" t="s">
        <v>1</v>
      </c>
      <c r="D1" s="39" t="s">
        <v>220</v>
      </c>
      <c r="E1" s="39" t="s">
        <v>2</v>
      </c>
      <c r="F1" s="34" t="s">
        <v>8</v>
      </c>
      <c r="G1" s="33" t="s">
        <v>4</v>
      </c>
      <c r="H1" s="33" t="s">
        <v>5</v>
      </c>
      <c r="I1" s="33" t="s">
        <v>6</v>
      </c>
      <c r="J1" s="33" t="s">
        <v>7</v>
      </c>
      <c r="L1" s="1"/>
      <c r="M1" s="1"/>
      <c r="N1" s="1"/>
      <c r="O1" s="1"/>
      <c r="P1" s="14"/>
      <c r="Q1" s="1"/>
    </row>
    <row r="2" spans="1:17" s="11" customFormat="1" ht="43.2" x14ac:dyDescent="0.3">
      <c r="A2" s="39" t="s">
        <v>9</v>
      </c>
      <c r="B2" s="30">
        <v>2024</v>
      </c>
      <c r="C2" s="30" t="s">
        <v>10</v>
      </c>
      <c r="D2" s="30" t="s">
        <v>11</v>
      </c>
      <c r="E2" s="30" t="s">
        <v>12</v>
      </c>
      <c r="F2" s="35" t="s">
        <v>17</v>
      </c>
      <c r="G2" s="30" t="s">
        <v>13</v>
      </c>
      <c r="H2" s="30" t="s">
        <v>14</v>
      </c>
      <c r="I2" s="30" t="s">
        <v>15</v>
      </c>
      <c r="J2" s="30" t="s">
        <v>16</v>
      </c>
      <c r="Q2" s="12"/>
    </row>
    <row r="3" spans="1:17" s="11" customFormat="1" ht="43.2" x14ac:dyDescent="0.3">
      <c r="A3" s="39" t="s">
        <v>18</v>
      </c>
      <c r="B3" s="30">
        <v>2024</v>
      </c>
      <c r="C3" s="30" t="s">
        <v>10</v>
      </c>
      <c r="D3" s="30" t="s">
        <v>19</v>
      </c>
      <c r="E3" s="30" t="s">
        <v>12</v>
      </c>
      <c r="F3" s="35" t="s">
        <v>21</v>
      </c>
      <c r="G3" s="30" t="s">
        <v>13</v>
      </c>
      <c r="H3" s="30" t="s">
        <v>14</v>
      </c>
      <c r="I3" s="30" t="s">
        <v>15</v>
      </c>
      <c r="J3" s="30" t="s">
        <v>20</v>
      </c>
      <c r="Q3" s="12"/>
    </row>
    <row r="4" spans="1:17" ht="57.6" x14ac:dyDescent="0.3">
      <c r="A4" s="39" t="s">
        <v>22</v>
      </c>
      <c r="B4" s="30">
        <v>2019</v>
      </c>
      <c r="C4" s="30" t="s">
        <v>23</v>
      </c>
      <c r="D4" s="30" t="s">
        <v>24</v>
      </c>
      <c r="E4" s="30" t="s">
        <v>25</v>
      </c>
      <c r="F4" s="35" t="s">
        <v>30</v>
      </c>
      <c r="G4" s="30" t="s">
        <v>26</v>
      </c>
      <c r="H4" s="30" t="s">
        <v>27</v>
      </c>
      <c r="I4" s="30" t="s">
        <v>28</v>
      </c>
      <c r="J4" s="30" t="s">
        <v>29</v>
      </c>
      <c r="M4" s="11"/>
      <c r="N4" s="11"/>
      <c r="O4" s="11"/>
      <c r="P4" s="11"/>
      <c r="Q4" s="12"/>
    </row>
    <row r="5" spans="1:17" ht="57.6" x14ac:dyDescent="0.3">
      <c r="A5" s="39" t="s">
        <v>31</v>
      </c>
      <c r="B5" s="30">
        <v>2023</v>
      </c>
      <c r="C5" s="30" t="s">
        <v>32</v>
      </c>
      <c r="D5" s="30" t="s">
        <v>33</v>
      </c>
      <c r="E5" s="30" t="s">
        <v>12</v>
      </c>
      <c r="F5" s="35" t="s">
        <v>37</v>
      </c>
      <c r="G5" s="30" t="s">
        <v>34</v>
      </c>
      <c r="H5" s="7" t="s">
        <v>35</v>
      </c>
      <c r="I5" s="30" t="s">
        <v>15</v>
      </c>
      <c r="J5" s="30" t="s">
        <v>36</v>
      </c>
      <c r="M5" s="11"/>
      <c r="N5" s="11"/>
    </row>
    <row r="6" spans="1:17" ht="57.6" x14ac:dyDescent="0.3">
      <c r="A6" s="39" t="s">
        <v>38</v>
      </c>
      <c r="B6" s="30">
        <v>2023</v>
      </c>
      <c r="C6" s="30" t="s">
        <v>39</v>
      </c>
      <c r="D6" s="30" t="s">
        <v>40</v>
      </c>
      <c r="E6" s="30" t="s">
        <v>25</v>
      </c>
      <c r="F6" s="35" t="s">
        <v>41</v>
      </c>
      <c r="G6" s="30" t="s">
        <v>34</v>
      </c>
      <c r="H6" s="7" t="s">
        <v>35</v>
      </c>
      <c r="I6" s="30" t="s">
        <v>15</v>
      </c>
      <c r="J6" s="30" t="s">
        <v>36</v>
      </c>
      <c r="Q6" s="11"/>
    </row>
    <row r="7" spans="1:17" ht="28.8" x14ac:dyDescent="0.3">
      <c r="A7" s="39" t="s">
        <v>42</v>
      </c>
      <c r="B7" s="30">
        <v>2022</v>
      </c>
      <c r="C7" s="30" t="s">
        <v>46</v>
      </c>
      <c r="D7" s="30" t="s">
        <v>47</v>
      </c>
      <c r="E7" s="30" t="s">
        <v>25</v>
      </c>
      <c r="F7" s="35" t="s">
        <v>50</v>
      </c>
      <c r="G7" s="30" t="s">
        <v>43</v>
      </c>
      <c r="H7" s="30" t="s">
        <v>48</v>
      </c>
      <c r="I7" s="30" t="s">
        <v>44</v>
      </c>
      <c r="J7" s="30" t="s">
        <v>49</v>
      </c>
      <c r="Q7" s="11"/>
    </row>
    <row r="8" spans="1:17" ht="57.6" x14ac:dyDescent="0.3">
      <c r="A8" s="39" t="s">
        <v>45</v>
      </c>
      <c r="B8" s="30">
        <v>2023</v>
      </c>
      <c r="C8" s="30" t="s">
        <v>52</v>
      </c>
      <c r="D8" s="30" t="s">
        <v>53</v>
      </c>
      <c r="E8" s="30" t="s">
        <v>54</v>
      </c>
      <c r="F8" s="35" t="s">
        <v>58</v>
      </c>
      <c r="G8" s="30" t="s">
        <v>55</v>
      </c>
      <c r="H8" s="30" t="s">
        <v>56</v>
      </c>
      <c r="I8" s="30" t="s">
        <v>15</v>
      </c>
      <c r="J8" s="30" t="s">
        <v>57</v>
      </c>
    </row>
    <row r="9" spans="1:17" ht="43.2" x14ac:dyDescent="0.3">
      <c r="A9" s="39" t="s">
        <v>51</v>
      </c>
      <c r="B9" s="30">
        <v>2023</v>
      </c>
      <c r="C9" s="30" t="s">
        <v>52</v>
      </c>
      <c r="D9" s="30" t="s">
        <v>60</v>
      </c>
      <c r="E9" s="30" t="s">
        <v>54</v>
      </c>
      <c r="F9" s="35" t="s">
        <v>61</v>
      </c>
      <c r="G9" s="30" t="s">
        <v>55</v>
      </c>
      <c r="H9" s="30" t="s">
        <v>27</v>
      </c>
      <c r="I9" s="30" t="s">
        <v>15</v>
      </c>
      <c r="J9" s="30" t="s">
        <v>57</v>
      </c>
    </row>
    <row r="10" spans="1:17" ht="28.8" x14ac:dyDescent="0.3">
      <c r="A10" s="39" t="s">
        <v>59</v>
      </c>
      <c r="B10" s="30">
        <v>2023</v>
      </c>
      <c r="C10" s="30" t="s">
        <v>52</v>
      </c>
      <c r="D10" s="30" t="s">
        <v>63</v>
      </c>
      <c r="E10" s="30" t="s">
        <v>54</v>
      </c>
      <c r="F10" s="35" t="s">
        <v>65</v>
      </c>
      <c r="G10" s="30" t="s">
        <v>55</v>
      </c>
      <c r="H10" s="30" t="s">
        <v>64</v>
      </c>
      <c r="I10" s="30" t="s">
        <v>15</v>
      </c>
      <c r="J10" s="30" t="s">
        <v>57</v>
      </c>
    </row>
    <row r="11" spans="1:17" ht="43.2" x14ac:dyDescent="0.3">
      <c r="A11" s="39" t="s">
        <v>62</v>
      </c>
      <c r="B11" s="30">
        <v>2023</v>
      </c>
      <c r="C11" s="30" t="s">
        <v>52</v>
      </c>
      <c r="D11" s="30" t="s">
        <v>67</v>
      </c>
      <c r="E11" s="30" t="s">
        <v>54</v>
      </c>
      <c r="F11" s="35" t="s">
        <v>68</v>
      </c>
      <c r="G11" s="30" t="s">
        <v>55</v>
      </c>
      <c r="H11" s="30" t="s">
        <v>64</v>
      </c>
      <c r="I11" s="30" t="s">
        <v>15</v>
      </c>
      <c r="J11" s="30" t="s">
        <v>57</v>
      </c>
    </row>
    <row r="12" spans="1:17" ht="28.8" x14ac:dyDescent="0.3">
      <c r="A12" s="39" t="s">
        <v>66</v>
      </c>
      <c r="B12" s="30">
        <v>2023</v>
      </c>
      <c r="C12" s="30" t="s">
        <v>52</v>
      </c>
      <c r="D12" s="30" t="s">
        <v>70</v>
      </c>
      <c r="E12" s="30" t="s">
        <v>54</v>
      </c>
      <c r="F12" s="35" t="s">
        <v>65</v>
      </c>
      <c r="G12" s="30" t="s">
        <v>55</v>
      </c>
      <c r="H12" s="30" t="s">
        <v>64</v>
      </c>
      <c r="I12" s="30" t="s">
        <v>15</v>
      </c>
      <c r="J12" s="30" t="s">
        <v>57</v>
      </c>
    </row>
    <row r="13" spans="1:17" ht="43.2" x14ac:dyDescent="0.3">
      <c r="A13" s="41" t="s">
        <v>69</v>
      </c>
      <c r="B13" s="40">
        <v>2023</v>
      </c>
      <c r="C13" s="40" t="s">
        <v>72</v>
      </c>
      <c r="D13" s="30" t="s">
        <v>73</v>
      </c>
      <c r="E13" s="40" t="s">
        <v>74</v>
      </c>
      <c r="F13" s="35" t="s">
        <v>75</v>
      </c>
      <c r="G13" s="40" t="s">
        <v>55</v>
      </c>
      <c r="H13" s="40" t="s">
        <v>64</v>
      </c>
      <c r="I13" s="40" t="s">
        <v>15</v>
      </c>
      <c r="J13" s="40" t="s">
        <v>57</v>
      </c>
    </row>
    <row r="14" spans="1:17" ht="28.8" x14ac:dyDescent="0.3">
      <c r="A14" s="41"/>
      <c r="B14" s="40"/>
      <c r="C14" s="40"/>
      <c r="D14" s="30" t="s">
        <v>77</v>
      </c>
      <c r="E14" s="40"/>
      <c r="F14" s="35" t="s">
        <v>78</v>
      </c>
      <c r="G14" s="40"/>
      <c r="H14" s="40"/>
      <c r="I14" s="40"/>
      <c r="J14" s="40"/>
    </row>
    <row r="15" spans="1:17" ht="28.8" x14ac:dyDescent="0.3">
      <c r="A15" s="39" t="s">
        <v>71</v>
      </c>
      <c r="B15" s="30">
        <v>2023</v>
      </c>
      <c r="C15" s="30" t="s">
        <v>72</v>
      </c>
      <c r="D15" s="30" t="s">
        <v>80</v>
      </c>
      <c r="E15" s="30" t="s">
        <v>74</v>
      </c>
      <c r="F15" s="35" t="s">
        <v>83</v>
      </c>
      <c r="G15" s="30" t="s">
        <v>13</v>
      </c>
      <c r="H15" s="30" t="s">
        <v>27</v>
      </c>
      <c r="I15" s="30" t="s">
        <v>81</v>
      </c>
      <c r="J15" s="30" t="s">
        <v>82</v>
      </c>
    </row>
    <row r="16" spans="1:17" ht="43.2" x14ac:dyDescent="0.3">
      <c r="A16" s="39" t="s">
        <v>76</v>
      </c>
      <c r="B16" s="30">
        <v>2023</v>
      </c>
      <c r="C16" s="30" t="s">
        <v>72</v>
      </c>
      <c r="D16" s="30" t="s">
        <v>85</v>
      </c>
      <c r="E16" s="30" t="s">
        <v>74</v>
      </c>
      <c r="F16" s="35" t="s">
        <v>88</v>
      </c>
      <c r="G16" s="30" t="s">
        <v>34</v>
      </c>
      <c r="H16" s="7" t="s">
        <v>35</v>
      </c>
      <c r="I16" s="30" t="s">
        <v>86</v>
      </c>
      <c r="J16" s="30" t="s">
        <v>87</v>
      </c>
    </row>
    <row r="17" spans="1:10" ht="28.8" x14ac:dyDescent="0.3">
      <c r="A17" s="39" t="s">
        <v>79</v>
      </c>
      <c r="B17" s="30">
        <v>2023</v>
      </c>
      <c r="C17" s="30" t="s">
        <v>72</v>
      </c>
      <c r="D17" s="30" t="s">
        <v>89</v>
      </c>
      <c r="E17" s="30" t="s">
        <v>74</v>
      </c>
      <c r="F17" s="35" t="s">
        <v>90</v>
      </c>
      <c r="G17" s="30" t="s">
        <v>13</v>
      </c>
      <c r="H17" s="30" t="s">
        <v>27</v>
      </c>
      <c r="I17" s="30" t="s">
        <v>81</v>
      </c>
      <c r="J17" s="30" t="s">
        <v>82</v>
      </c>
    </row>
    <row r="18" spans="1:10" ht="28.8" x14ac:dyDescent="0.3">
      <c r="A18" s="39" t="s">
        <v>84</v>
      </c>
      <c r="B18" s="30">
        <v>2023</v>
      </c>
      <c r="C18" s="30" t="s">
        <v>91</v>
      </c>
      <c r="D18" s="30" t="s">
        <v>92</v>
      </c>
      <c r="E18" s="30" t="s">
        <v>54</v>
      </c>
      <c r="F18" s="35" t="s">
        <v>94</v>
      </c>
      <c r="G18" s="30" t="s">
        <v>55</v>
      </c>
      <c r="H18" s="30" t="s">
        <v>93</v>
      </c>
      <c r="I18" s="30" t="s">
        <v>15</v>
      </c>
      <c r="J18" s="30" t="s">
        <v>57</v>
      </c>
    </row>
    <row r="19" spans="1:10" x14ac:dyDescent="0.3">
      <c r="A19" s="39"/>
    </row>
  </sheetData>
  <autoFilter ref="A1:K18" xr:uid="{5D97B34C-4D46-4990-B20D-46D837A51EA3}"/>
  <mergeCells count="8">
    <mergeCell ref="H13:H14"/>
    <mergeCell ref="I13:I14"/>
    <mergeCell ref="J13:J14"/>
    <mergeCell ref="A13:A14"/>
    <mergeCell ref="B13:B14"/>
    <mergeCell ref="C13:C14"/>
    <mergeCell ref="E13:E14"/>
    <mergeCell ref="G13:G14"/>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76A5-8A97-489E-AA63-4B5BEDBB7C47}">
  <sheetPr>
    <tabColor rgb="FFFFC000"/>
  </sheetPr>
  <dimension ref="A1:F25"/>
  <sheetViews>
    <sheetView workbookViewId="0">
      <selection activeCell="D2" sqref="D2:G19"/>
    </sheetView>
  </sheetViews>
  <sheetFormatPr baseColWidth="10" defaultColWidth="11.44140625" defaultRowHeight="14.4" x14ac:dyDescent="0.3"/>
  <cols>
    <col min="1" max="1" width="5.33203125" bestFit="1" customWidth="1"/>
    <col min="2" max="2" width="30.6640625" bestFit="1" customWidth="1"/>
    <col min="3" max="3" width="112.33203125" bestFit="1" customWidth="1"/>
  </cols>
  <sheetData>
    <row r="1" spans="1:6" x14ac:dyDescent="0.3">
      <c r="A1" s="1" t="s">
        <v>0</v>
      </c>
      <c r="B1" s="1" t="s">
        <v>1</v>
      </c>
      <c r="C1" s="1" t="s">
        <v>95</v>
      </c>
    </row>
    <row r="2" spans="1:6" ht="43.2" x14ac:dyDescent="0.3">
      <c r="A2" s="15" t="s">
        <v>9</v>
      </c>
      <c r="B2" s="13" t="s">
        <v>10</v>
      </c>
      <c r="C2" s="16" t="s">
        <v>96</v>
      </c>
      <c r="D2" s="39"/>
      <c r="E2" s="30"/>
      <c r="F2" s="30"/>
    </row>
    <row r="3" spans="1:6" ht="43.2" x14ac:dyDescent="0.3">
      <c r="A3" s="15" t="s">
        <v>18</v>
      </c>
      <c r="B3" s="13" t="s">
        <v>10</v>
      </c>
      <c r="C3" s="16" t="s">
        <v>96</v>
      </c>
      <c r="D3" s="39"/>
      <c r="E3" s="30"/>
      <c r="F3" s="30"/>
    </row>
    <row r="4" spans="1:6" ht="28.8" x14ac:dyDescent="0.3">
      <c r="A4" s="15" t="s">
        <v>22</v>
      </c>
      <c r="B4" s="13" t="s">
        <v>23</v>
      </c>
      <c r="C4" s="16" t="s">
        <v>97</v>
      </c>
      <c r="D4" s="39"/>
      <c r="E4" s="30"/>
      <c r="F4" s="30"/>
    </row>
    <row r="5" spans="1:6" ht="28.8" x14ac:dyDescent="0.3">
      <c r="A5" s="15" t="s">
        <v>31</v>
      </c>
      <c r="B5" s="13" t="s">
        <v>32</v>
      </c>
      <c r="C5" s="16" t="s">
        <v>98</v>
      </c>
      <c r="D5" s="39"/>
      <c r="E5" s="30"/>
      <c r="F5" s="30"/>
    </row>
    <row r="6" spans="1:6" ht="28.8" x14ac:dyDescent="0.3">
      <c r="A6" s="15" t="s">
        <v>38</v>
      </c>
      <c r="B6" s="13" t="s">
        <v>39</v>
      </c>
      <c r="C6" s="16" t="s">
        <v>99</v>
      </c>
      <c r="D6" s="39"/>
      <c r="E6" s="30"/>
      <c r="F6" s="30"/>
    </row>
    <row r="7" spans="1:6" ht="28.8" x14ac:dyDescent="0.3">
      <c r="A7" s="15" t="s">
        <v>42</v>
      </c>
      <c r="B7" s="13" t="s">
        <v>46</v>
      </c>
      <c r="C7" s="16" t="s">
        <v>100</v>
      </c>
      <c r="D7" s="39"/>
      <c r="E7" s="30"/>
      <c r="F7" s="30"/>
    </row>
    <row r="8" spans="1:6" ht="28.8" x14ac:dyDescent="0.3">
      <c r="A8" s="15" t="s">
        <v>42</v>
      </c>
      <c r="B8" s="13" t="s">
        <v>46</v>
      </c>
      <c r="C8" s="16" t="s">
        <v>160</v>
      </c>
      <c r="D8" s="39"/>
      <c r="E8" s="30"/>
      <c r="F8" s="30"/>
    </row>
    <row r="9" spans="1:6" ht="28.8" x14ac:dyDescent="0.3">
      <c r="A9" s="15" t="s">
        <v>45</v>
      </c>
      <c r="B9" s="13" t="s">
        <v>52</v>
      </c>
      <c r="C9" s="16" t="s">
        <v>101</v>
      </c>
      <c r="D9" s="39"/>
      <c r="E9" s="30"/>
      <c r="F9" s="30"/>
    </row>
    <row r="10" spans="1:6" ht="28.8" x14ac:dyDescent="0.3">
      <c r="A10" s="15" t="s">
        <v>51</v>
      </c>
      <c r="B10" s="13" t="s">
        <v>52</v>
      </c>
      <c r="C10" s="16" t="s">
        <v>101</v>
      </c>
      <c r="D10" s="39"/>
      <c r="E10" s="30"/>
      <c r="F10" s="30"/>
    </row>
    <row r="11" spans="1:6" ht="28.8" x14ac:dyDescent="0.3">
      <c r="A11" s="15" t="s">
        <v>59</v>
      </c>
      <c r="B11" s="13" t="s">
        <v>52</v>
      </c>
      <c r="C11" s="16" t="s">
        <v>101</v>
      </c>
      <c r="D11" s="39"/>
      <c r="E11" s="30"/>
      <c r="F11" s="30"/>
    </row>
    <row r="12" spans="1:6" ht="28.8" x14ac:dyDescent="0.3">
      <c r="A12" s="15" t="s">
        <v>66</v>
      </c>
      <c r="B12" s="13" t="s">
        <v>52</v>
      </c>
      <c r="C12" s="16" t="s">
        <v>101</v>
      </c>
      <c r="D12" s="39"/>
      <c r="E12" s="30"/>
      <c r="F12" s="30"/>
    </row>
    <row r="13" spans="1:6" ht="28.8" x14ac:dyDescent="0.3">
      <c r="A13" s="15" t="s">
        <v>69</v>
      </c>
      <c r="B13" s="13" t="s">
        <v>52</v>
      </c>
      <c r="C13" s="16" t="s">
        <v>101</v>
      </c>
      <c r="D13" s="41"/>
      <c r="E13" s="40"/>
      <c r="F13" s="40"/>
    </row>
    <row r="14" spans="1:6" ht="28.8" x14ac:dyDescent="0.3">
      <c r="A14" s="15" t="s">
        <v>71</v>
      </c>
      <c r="B14" s="13" t="s">
        <v>72</v>
      </c>
      <c r="C14" s="16" t="s">
        <v>102</v>
      </c>
      <c r="D14" s="41"/>
      <c r="E14" s="40"/>
      <c r="F14" s="40"/>
    </row>
    <row r="15" spans="1:6" ht="43.2" x14ac:dyDescent="0.3">
      <c r="A15" s="15" t="s">
        <v>71</v>
      </c>
      <c r="B15" s="13" t="s">
        <v>72</v>
      </c>
      <c r="C15" s="16" t="s">
        <v>230</v>
      </c>
      <c r="D15" s="39"/>
      <c r="E15" s="30"/>
      <c r="F15" s="30"/>
    </row>
    <row r="16" spans="1:6" ht="28.8" x14ac:dyDescent="0.3">
      <c r="A16" s="15" t="s">
        <v>71</v>
      </c>
      <c r="B16" s="13" t="s">
        <v>72</v>
      </c>
      <c r="C16" s="16" t="s">
        <v>199</v>
      </c>
      <c r="D16" s="39"/>
      <c r="E16" s="30"/>
      <c r="F16" s="30"/>
    </row>
    <row r="17" spans="1:6" ht="28.8" x14ac:dyDescent="0.3">
      <c r="A17" s="15" t="s">
        <v>76</v>
      </c>
      <c r="B17" s="13" t="s">
        <v>72</v>
      </c>
      <c r="C17" s="16" t="s">
        <v>102</v>
      </c>
      <c r="D17" s="39"/>
      <c r="E17" s="30"/>
      <c r="F17" s="30"/>
    </row>
    <row r="18" spans="1:6" ht="28.8" x14ac:dyDescent="0.3">
      <c r="A18" s="15" t="s">
        <v>76</v>
      </c>
      <c r="B18" s="13" t="s">
        <v>72</v>
      </c>
      <c r="C18" s="16" t="s">
        <v>199</v>
      </c>
    </row>
    <row r="19" spans="1:6" ht="28.8" x14ac:dyDescent="0.3">
      <c r="A19" s="15" t="s">
        <v>79</v>
      </c>
      <c r="B19" s="13" t="s">
        <v>72</v>
      </c>
      <c r="C19" s="16" t="s">
        <v>102</v>
      </c>
    </row>
    <row r="20" spans="1:6" ht="28.8" x14ac:dyDescent="0.3">
      <c r="A20" s="15" t="s">
        <v>84</v>
      </c>
      <c r="B20" s="13" t="s">
        <v>91</v>
      </c>
      <c r="C20" s="16" t="s">
        <v>103</v>
      </c>
    </row>
    <row r="21" spans="1:6" ht="28.8" x14ac:dyDescent="0.3">
      <c r="A21" s="15" t="s">
        <v>84</v>
      </c>
      <c r="B21" s="13" t="s">
        <v>91</v>
      </c>
      <c r="C21" s="6" t="s">
        <v>231</v>
      </c>
    </row>
    <row r="25" spans="1:6" x14ac:dyDescent="0.3">
      <c r="C25" s="37"/>
    </row>
  </sheetData>
  <autoFilter ref="A1:C1" xr:uid="{3F9F76A5-8A97-489E-AA63-4B5BEDBB7C47}"/>
  <mergeCells count="3">
    <mergeCell ref="D13:D14"/>
    <mergeCell ref="E13:E14"/>
    <mergeCell ref="F13:F14"/>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8D62-C65A-4D49-A94D-A941F1B9C028}">
  <sheetPr>
    <tabColor theme="9" tint="0.39997558519241921"/>
  </sheetPr>
  <dimension ref="A1:S6"/>
  <sheetViews>
    <sheetView zoomScale="90" zoomScaleNormal="90" workbookViewId="0">
      <selection activeCell="A6" sqref="A6"/>
    </sheetView>
  </sheetViews>
  <sheetFormatPr baseColWidth="10" defaultColWidth="9.33203125" defaultRowHeight="14.4" x14ac:dyDescent="0.3"/>
  <cols>
    <col min="1" max="1" width="73" style="6" customWidth="1"/>
    <col min="2" max="2" width="27.6640625" style="6" bestFit="1" customWidth="1"/>
    <col min="3" max="3" width="16" style="6" bestFit="1" customWidth="1"/>
    <col min="4" max="4" width="31.33203125" style="6" bestFit="1" customWidth="1"/>
    <col min="5" max="5" width="27.6640625" style="6" bestFit="1" customWidth="1"/>
    <col min="6" max="6" width="22.44140625" style="6" bestFit="1" customWidth="1"/>
    <col min="7" max="7" width="25" style="6" bestFit="1" customWidth="1"/>
    <col min="8" max="8" width="11.44140625" style="6" customWidth="1"/>
    <col min="9" max="9" width="32.33203125" style="6" customWidth="1"/>
    <col min="10" max="10" width="9.33203125" style="6" customWidth="1"/>
    <col min="11" max="16384" width="9.33203125" style="6"/>
  </cols>
  <sheetData>
    <row r="1" spans="1:19" s="7" customFormat="1" ht="46.5" customHeight="1" x14ac:dyDescent="0.3">
      <c r="A1" s="2" t="s">
        <v>95</v>
      </c>
      <c r="B1" s="2" t="s">
        <v>104</v>
      </c>
      <c r="C1" s="2" t="s">
        <v>105</v>
      </c>
      <c r="D1" s="2" t="s">
        <v>106</v>
      </c>
      <c r="E1" s="2" t="s">
        <v>107</v>
      </c>
      <c r="F1" s="2" t="s">
        <v>108</v>
      </c>
      <c r="G1" s="2" t="s">
        <v>219</v>
      </c>
    </row>
    <row r="2" spans="1:19" s="7" customFormat="1" x14ac:dyDescent="0.3">
      <c r="A2" s="18" t="s">
        <v>96</v>
      </c>
      <c r="B2" s="3" t="s">
        <v>109</v>
      </c>
      <c r="C2" s="3" t="s">
        <v>110</v>
      </c>
      <c r="D2" s="3" t="s">
        <v>111</v>
      </c>
      <c r="E2" s="4" t="s">
        <v>112</v>
      </c>
      <c r="F2" s="9">
        <v>17133756.345177665</v>
      </c>
      <c r="G2" s="25">
        <f>F2/$F$3</f>
        <v>530.45685279187819</v>
      </c>
    </row>
    <row r="3" spans="1:19" s="8" customFormat="1" x14ac:dyDescent="0.3">
      <c r="A3" s="18" t="s">
        <v>96</v>
      </c>
      <c r="B3" s="3" t="s">
        <v>113</v>
      </c>
      <c r="C3" s="3" t="s">
        <v>114</v>
      </c>
      <c r="D3" s="3" t="s">
        <v>115</v>
      </c>
      <c r="E3" s="5" t="s">
        <v>116</v>
      </c>
      <c r="F3" s="4">
        <v>32300</v>
      </c>
      <c r="G3" s="25">
        <f>F3/$F$3</f>
        <v>1</v>
      </c>
      <c r="H3" s="7"/>
      <c r="I3" s="7"/>
      <c r="J3" s="7"/>
      <c r="K3" s="7"/>
      <c r="L3" s="7"/>
      <c r="M3" s="7"/>
      <c r="N3" s="7"/>
      <c r="O3" s="7"/>
      <c r="P3" s="7"/>
      <c r="Q3" s="7"/>
      <c r="R3" s="7"/>
      <c r="S3" s="7"/>
    </row>
    <row r="6" spans="1:19" ht="28.8" x14ac:dyDescent="0.3">
      <c r="A6" s="36" t="s">
        <v>221</v>
      </c>
    </row>
  </sheetData>
  <autoFilter ref="A1:E13" xr:uid="{00000000-0009-0000-0000-000004000000}"/>
  <dataValidations count="2">
    <dataValidation type="list" allowBlank="1" showInputMessage="1" showErrorMessage="1" sqref="C2:C3" xr:uid="{58C98D6E-FC0F-4E14-88AE-16F403D948C1}">
      <formula1>"Product flows (P),Input flows (I),Output flows (O)"</formula1>
    </dataValidation>
    <dataValidation type="list" allowBlank="1" showInputMessage="1" showErrorMessage="1" sqref="D2:D3" xr:uid="{D9DAEB3D-7C75-4918-8247-3DB896DB63C3}">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6495E-FCFB-4999-8F52-FDE9DEB0100A}">
  <sheetPr>
    <tabColor theme="9" tint="0.39997558519241921"/>
  </sheetPr>
  <dimension ref="A1:S6"/>
  <sheetViews>
    <sheetView zoomScale="90" zoomScaleNormal="90" workbookViewId="0">
      <selection activeCell="C22" sqref="C22"/>
    </sheetView>
  </sheetViews>
  <sheetFormatPr baseColWidth="10" defaultColWidth="9.33203125" defaultRowHeight="14.4" x14ac:dyDescent="0.3"/>
  <cols>
    <col min="1" max="1" width="37.6640625" style="6" customWidth="1"/>
    <col min="2" max="2" width="27.6640625" style="6" bestFit="1" customWidth="1"/>
    <col min="3" max="3" width="16" style="6" bestFit="1" customWidth="1"/>
    <col min="4" max="4" width="31.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219</v>
      </c>
    </row>
    <row r="2" spans="1:19" s="7" customFormat="1" x14ac:dyDescent="0.3">
      <c r="A2" s="18" t="s">
        <v>96</v>
      </c>
      <c r="B2" s="3" t="s">
        <v>109</v>
      </c>
      <c r="C2" s="3" t="s">
        <v>110</v>
      </c>
      <c r="D2" s="3" t="s">
        <v>111</v>
      </c>
      <c r="E2" s="4" t="s">
        <v>112</v>
      </c>
      <c r="F2" s="17">
        <v>3766243.6548223351</v>
      </c>
      <c r="G2" s="25">
        <f>F2/$F$3</f>
        <v>530.45685279187819</v>
      </c>
    </row>
    <row r="3" spans="1:19" s="8" customFormat="1" x14ac:dyDescent="0.3">
      <c r="A3" s="18" t="s">
        <v>96</v>
      </c>
      <c r="B3" s="3" t="s">
        <v>117</v>
      </c>
      <c r="C3" s="3" t="s">
        <v>114</v>
      </c>
      <c r="D3" s="3" t="s">
        <v>115</v>
      </c>
      <c r="E3" s="5" t="s">
        <v>116</v>
      </c>
      <c r="F3" s="4" t="s">
        <v>118</v>
      </c>
      <c r="G3" s="19">
        <f>F3/$F$3</f>
        <v>1</v>
      </c>
      <c r="H3" s="7"/>
      <c r="I3" s="7"/>
      <c r="J3" s="7"/>
      <c r="K3" s="7"/>
      <c r="L3" s="7"/>
      <c r="M3" s="7"/>
      <c r="N3" s="7"/>
      <c r="O3" s="7"/>
      <c r="P3" s="7"/>
      <c r="Q3" s="7"/>
      <c r="R3" s="7"/>
      <c r="S3" s="7"/>
    </row>
    <row r="6" spans="1:19" ht="43.2" x14ac:dyDescent="0.3">
      <c r="A6" s="36" t="s">
        <v>221</v>
      </c>
    </row>
  </sheetData>
  <autoFilter ref="A1:E12" xr:uid="{00000000-0009-0000-0000-000004000000}"/>
  <dataValidations count="2">
    <dataValidation type="list" allowBlank="1" showInputMessage="1" showErrorMessage="1" sqref="C2:C3" xr:uid="{8C89A50E-B91D-46EF-8A77-D17757D74C9A}">
      <formula1>"Product flows (P),Input flows (I),Output flows (O)"</formula1>
    </dataValidation>
    <dataValidation type="list" allowBlank="1" showInputMessage="1" showErrorMessage="1" sqref="D2:D3" xr:uid="{2C62239A-D25C-43D0-8861-43C30E1E0671}">
      <formula1>"Reference product (of unit operation),Co-/By-product,I from environment (env) - resources,I from technosphere (tech) - materials/fuels,I from tech - electricity/heat,O to tech - waste,O to env - air,O to env - water,O to env - soil"</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ABC52-799E-4FF3-90EB-07E030D4F694}">
  <sheetPr>
    <tabColor theme="9" tint="0.39997558519241921"/>
  </sheetPr>
  <dimension ref="A1:S6"/>
  <sheetViews>
    <sheetView zoomScale="90" zoomScaleNormal="90" workbookViewId="0">
      <selection activeCell="A6" sqref="A6"/>
    </sheetView>
  </sheetViews>
  <sheetFormatPr baseColWidth="10" defaultColWidth="9.33203125" defaultRowHeight="14.4" x14ac:dyDescent="0.3"/>
  <cols>
    <col min="1" max="1" width="37.6640625" style="6" customWidth="1"/>
    <col min="2" max="2" width="27.6640625" style="6" bestFit="1" customWidth="1"/>
    <col min="3" max="3" width="16" style="6" bestFit="1" customWidth="1"/>
    <col min="4" max="4" width="31.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223</v>
      </c>
    </row>
    <row r="2" spans="1:19" s="7" customFormat="1" x14ac:dyDescent="0.3">
      <c r="A2" s="18" t="s">
        <v>97</v>
      </c>
      <c r="B2" s="3" t="s">
        <v>119</v>
      </c>
      <c r="C2" s="3" t="s">
        <v>120</v>
      </c>
      <c r="D2" s="3" t="s">
        <v>121</v>
      </c>
      <c r="E2" s="4" t="s">
        <v>122</v>
      </c>
      <c r="F2" s="4">
        <v>460</v>
      </c>
      <c r="G2" s="24">
        <f>F2/$F$3</f>
        <v>5.2873563218390806E-3</v>
      </c>
    </row>
    <row r="3" spans="1:19" s="8" customFormat="1" x14ac:dyDescent="0.3">
      <c r="A3" s="18" t="s">
        <v>222</v>
      </c>
      <c r="B3" s="3" t="s">
        <v>123</v>
      </c>
      <c r="C3" s="3" t="s">
        <v>114</v>
      </c>
      <c r="D3" s="3" t="s">
        <v>115</v>
      </c>
      <c r="E3" s="5" t="s">
        <v>116</v>
      </c>
      <c r="F3" s="4">
        <v>87000</v>
      </c>
      <c r="G3" s="25">
        <f>F3/$F$3</f>
        <v>1</v>
      </c>
      <c r="H3" s="7"/>
      <c r="I3" s="7"/>
      <c r="J3" s="7"/>
      <c r="K3" s="7"/>
      <c r="L3" s="7"/>
      <c r="M3" s="7"/>
      <c r="N3" s="7"/>
      <c r="O3" s="7"/>
      <c r="P3" s="7"/>
      <c r="Q3" s="7"/>
      <c r="R3" s="7"/>
      <c r="S3" s="7"/>
    </row>
    <row r="6" spans="1:19" ht="43.2" x14ac:dyDescent="0.3">
      <c r="A6" s="36" t="s">
        <v>221</v>
      </c>
    </row>
  </sheetData>
  <autoFilter ref="A1:E10" xr:uid="{00000000-0009-0000-0000-000004000000}"/>
  <dataValidations count="2">
    <dataValidation type="list" allowBlank="1" showInputMessage="1" showErrorMessage="1" sqref="D2:D3" xr:uid="{D5C766B4-5C17-494E-83E3-6237F3FD2C31}">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3" xr:uid="{745D720B-8B11-4B8E-873A-392DC79AEF45}">
      <formula1>"Product flows (P),Input flows (I),Output flows (O)"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B1CC-DDAC-4D50-A816-67DB153F3804}">
  <sheetPr>
    <tabColor theme="9" tint="0.39997558519241921"/>
  </sheetPr>
  <dimension ref="A1:S16"/>
  <sheetViews>
    <sheetView zoomScale="90" zoomScaleNormal="90" workbookViewId="0">
      <selection activeCell="C25" sqref="C25"/>
    </sheetView>
  </sheetViews>
  <sheetFormatPr baseColWidth="10" defaultColWidth="9.33203125" defaultRowHeight="14.4" x14ac:dyDescent="0.3"/>
  <cols>
    <col min="1" max="1" width="45.5546875" style="6" customWidth="1"/>
    <col min="2" max="2" width="46.6640625" style="6" bestFit="1" customWidth="1"/>
    <col min="3" max="3" width="16" style="6" bestFit="1" customWidth="1"/>
    <col min="4" max="4" width="31.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224</v>
      </c>
    </row>
    <row r="2" spans="1:19" s="7" customFormat="1" x14ac:dyDescent="0.3">
      <c r="A2" s="18" t="s">
        <v>98</v>
      </c>
      <c r="B2" s="21" t="s">
        <v>124</v>
      </c>
      <c r="C2" s="3" t="s">
        <v>110</v>
      </c>
      <c r="D2" s="3" t="s">
        <v>111</v>
      </c>
      <c r="E2" s="4" t="s">
        <v>112</v>
      </c>
      <c r="F2" s="4">
        <v>14236</v>
      </c>
      <c r="G2" s="26">
        <f>F2/$F$13</f>
        <v>0.76636520241171402</v>
      </c>
    </row>
    <row r="3" spans="1:19" s="8" customFormat="1" x14ac:dyDescent="0.3">
      <c r="A3" s="18" t="s">
        <v>98</v>
      </c>
      <c r="B3" s="21" t="s">
        <v>125</v>
      </c>
      <c r="C3" s="3" t="s">
        <v>110</v>
      </c>
      <c r="D3" s="3" t="s">
        <v>111</v>
      </c>
      <c r="E3" s="5" t="s">
        <v>112</v>
      </c>
      <c r="F3" s="4">
        <v>21547</v>
      </c>
      <c r="G3" s="26">
        <f t="shared" ref="G3:G13" si="0">F3/$F$13</f>
        <v>1.1599375538329026</v>
      </c>
      <c r="H3" s="7"/>
      <c r="I3" s="7"/>
      <c r="J3" s="7"/>
      <c r="K3" s="7"/>
      <c r="L3" s="7"/>
      <c r="M3" s="7"/>
      <c r="N3" s="7"/>
      <c r="O3" s="7"/>
      <c r="P3" s="7"/>
      <c r="Q3" s="7"/>
      <c r="R3" s="7"/>
      <c r="S3" s="7"/>
    </row>
    <row r="4" spans="1:19" s="8" customFormat="1" x14ac:dyDescent="0.3">
      <c r="A4" s="18" t="s">
        <v>98</v>
      </c>
      <c r="B4" s="21" t="s">
        <v>126</v>
      </c>
      <c r="C4" s="3" t="s">
        <v>120</v>
      </c>
      <c r="D4" s="3" t="s">
        <v>121</v>
      </c>
      <c r="E4" s="5" t="s">
        <v>127</v>
      </c>
      <c r="F4" s="4">
        <v>1639</v>
      </c>
      <c r="G4" s="26">
        <f t="shared" si="0"/>
        <v>8.8232127476313524E-2</v>
      </c>
      <c r="H4" s="7"/>
      <c r="I4" s="7"/>
      <c r="J4" s="7"/>
      <c r="K4" s="7"/>
      <c r="L4" s="7"/>
      <c r="M4" s="7"/>
      <c r="N4" s="7"/>
      <c r="O4" s="7"/>
      <c r="P4" s="7"/>
      <c r="Q4" s="7"/>
      <c r="R4" s="7"/>
      <c r="S4" s="7"/>
    </row>
    <row r="5" spans="1:19" s="7" customFormat="1" ht="28.8" x14ac:dyDescent="0.3">
      <c r="A5" s="18" t="s">
        <v>98</v>
      </c>
      <c r="B5" s="21" t="s">
        <v>128</v>
      </c>
      <c r="C5" s="3" t="s">
        <v>120</v>
      </c>
      <c r="D5" s="3" t="s">
        <v>129</v>
      </c>
      <c r="E5" s="5" t="s">
        <v>130</v>
      </c>
      <c r="F5" s="4">
        <v>12</v>
      </c>
      <c r="G5" s="27">
        <f t="shared" si="0"/>
        <v>6.459948320413437E-4</v>
      </c>
    </row>
    <row r="6" spans="1:19" s="7" customFormat="1" ht="28.8" x14ac:dyDescent="0.3">
      <c r="A6" s="18" t="s">
        <v>98</v>
      </c>
      <c r="B6" s="21" t="s">
        <v>131</v>
      </c>
      <c r="C6" s="3" t="s">
        <v>120</v>
      </c>
      <c r="D6" s="3" t="s">
        <v>129</v>
      </c>
      <c r="E6" s="5" t="s">
        <v>130</v>
      </c>
      <c r="F6" s="4">
        <v>146</v>
      </c>
      <c r="G6" s="26">
        <f t="shared" si="0"/>
        <v>7.8596037898363488E-3</v>
      </c>
    </row>
    <row r="7" spans="1:19" s="7" customFormat="1" ht="28.8" x14ac:dyDescent="0.3">
      <c r="A7" s="18" t="s">
        <v>98</v>
      </c>
      <c r="B7" s="21" t="s">
        <v>132</v>
      </c>
      <c r="C7" s="3" t="s">
        <v>120</v>
      </c>
      <c r="D7" s="3" t="s">
        <v>129</v>
      </c>
      <c r="E7" s="5" t="s">
        <v>130</v>
      </c>
      <c r="F7" s="17">
        <v>2.4300000000000002</v>
      </c>
      <c r="G7" s="26">
        <f t="shared" si="0"/>
        <v>1.308139534883721E-4</v>
      </c>
    </row>
    <row r="8" spans="1:19" s="7" customFormat="1" ht="28.8" x14ac:dyDescent="0.3">
      <c r="A8" s="18" t="s">
        <v>98</v>
      </c>
      <c r="B8" s="21" t="s">
        <v>133</v>
      </c>
      <c r="C8" s="3" t="s">
        <v>120</v>
      </c>
      <c r="D8" s="3" t="s">
        <v>129</v>
      </c>
      <c r="E8" s="5" t="s">
        <v>130</v>
      </c>
      <c r="F8" s="4">
        <v>34.200000000000003</v>
      </c>
      <c r="G8" s="26">
        <f t="shared" si="0"/>
        <v>1.8410852713178296E-3</v>
      </c>
    </row>
    <row r="9" spans="1:19" s="7" customFormat="1" ht="28.8" x14ac:dyDescent="0.3">
      <c r="A9" s="18" t="s">
        <v>98</v>
      </c>
      <c r="B9" s="21" t="s">
        <v>134</v>
      </c>
      <c r="C9" s="3" t="s">
        <v>120</v>
      </c>
      <c r="D9" s="3" t="s">
        <v>129</v>
      </c>
      <c r="E9" s="5" t="s">
        <v>130</v>
      </c>
      <c r="F9" s="4">
        <v>28.85</v>
      </c>
      <c r="G9" s="26">
        <f t="shared" si="0"/>
        <v>1.5530792420327304E-3</v>
      </c>
    </row>
    <row r="10" spans="1:19" s="7" customFormat="1" ht="36" customHeight="1" x14ac:dyDescent="0.3">
      <c r="A10" s="18" t="s">
        <v>98</v>
      </c>
      <c r="B10" s="21" t="s">
        <v>135</v>
      </c>
      <c r="C10" s="3" t="s">
        <v>120</v>
      </c>
      <c r="D10" s="3" t="s">
        <v>129</v>
      </c>
      <c r="E10" s="5" t="s">
        <v>130</v>
      </c>
      <c r="F10" s="4">
        <v>111.55</v>
      </c>
      <c r="G10" s="26">
        <f t="shared" si="0"/>
        <v>6.0050602928509904E-3</v>
      </c>
    </row>
    <row r="11" spans="1:19" s="7" customFormat="1" x14ac:dyDescent="0.3">
      <c r="A11" s="18" t="s">
        <v>98</v>
      </c>
      <c r="B11" s="21" t="s">
        <v>136</v>
      </c>
      <c r="C11" s="3" t="s">
        <v>120</v>
      </c>
      <c r="D11" s="3" t="s">
        <v>129</v>
      </c>
      <c r="E11" s="5" t="s">
        <v>137</v>
      </c>
      <c r="F11" s="4">
        <v>8212.2000000000007</v>
      </c>
      <c r="G11" s="26">
        <f t="shared" si="0"/>
        <v>0.44208656330749357</v>
      </c>
    </row>
    <row r="12" spans="1:19" s="7" customFormat="1" x14ac:dyDescent="0.3">
      <c r="A12" s="18" t="s">
        <v>98</v>
      </c>
      <c r="B12" s="21" t="s">
        <v>138</v>
      </c>
      <c r="C12" s="3" t="s">
        <v>120</v>
      </c>
      <c r="D12" s="3" t="s">
        <v>129</v>
      </c>
      <c r="E12" s="4" t="s">
        <v>137</v>
      </c>
      <c r="F12" s="4">
        <v>3793.5</v>
      </c>
      <c r="G12" s="26">
        <f t="shared" si="0"/>
        <v>0.20421511627906977</v>
      </c>
    </row>
    <row r="13" spans="1:19" s="7" customFormat="1" x14ac:dyDescent="0.3">
      <c r="A13" s="18" t="s">
        <v>98</v>
      </c>
      <c r="B13" s="21" t="s">
        <v>139</v>
      </c>
      <c r="C13" s="3" t="s">
        <v>114</v>
      </c>
      <c r="D13" s="3" t="s">
        <v>115</v>
      </c>
      <c r="E13" s="4" t="s">
        <v>140</v>
      </c>
      <c r="F13" s="4">
        <v>18576</v>
      </c>
      <c r="G13" s="29">
        <f t="shared" si="0"/>
        <v>1</v>
      </c>
    </row>
    <row r="14" spans="1:19" s="7" customFormat="1" x14ac:dyDescent="0.3">
      <c r="A14" s="18" t="s">
        <v>98</v>
      </c>
      <c r="B14" s="21" t="s">
        <v>141</v>
      </c>
      <c r="C14" s="3" t="s">
        <v>114</v>
      </c>
      <c r="D14" s="3" t="s">
        <v>142</v>
      </c>
      <c r="E14" s="4" t="s">
        <v>140</v>
      </c>
      <c r="F14" s="4">
        <v>875</v>
      </c>
      <c r="G14" s="26">
        <f>F14/$F$13</f>
        <v>4.7103789836347977E-2</v>
      </c>
    </row>
    <row r="16" spans="1:19" ht="28.8" x14ac:dyDescent="0.3">
      <c r="A16" s="36" t="s">
        <v>221</v>
      </c>
    </row>
  </sheetData>
  <autoFilter ref="A1:E24" xr:uid="{00000000-0009-0000-0000-000004000000}"/>
  <dataValidations count="2">
    <dataValidation type="list" allowBlank="1" showInputMessage="1" showErrorMessage="1" sqref="D2:D14" xr:uid="{C6BE7D60-8949-4700-A58E-49021EDCC63F}">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4" xr:uid="{1CB5D87F-2A8B-4263-A69C-515EDB1805A4}">
      <formula1>"Product flows (P),Input flows (I),Output flows (O)"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F527-1832-4EA2-832F-8D9B26DED638}">
  <sheetPr>
    <tabColor theme="9" tint="0.39997558519241921"/>
  </sheetPr>
  <dimension ref="A1:G13"/>
  <sheetViews>
    <sheetView zoomScale="90" zoomScaleNormal="90" workbookViewId="0">
      <selection activeCell="A13" sqref="A13"/>
    </sheetView>
  </sheetViews>
  <sheetFormatPr baseColWidth="10" defaultColWidth="9.33203125" defaultRowHeight="14.4" x14ac:dyDescent="0.3"/>
  <cols>
    <col min="1" max="1" width="37.6640625" style="6" customWidth="1"/>
    <col min="2" max="2" width="28.109375" style="6" bestFit="1" customWidth="1"/>
    <col min="3" max="3" width="16" style="6" bestFit="1" customWidth="1"/>
    <col min="4" max="4" width="31.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7" s="7" customFormat="1" ht="28.2" x14ac:dyDescent="0.3">
      <c r="A1" s="2" t="s">
        <v>95</v>
      </c>
      <c r="B1" s="2" t="s">
        <v>104</v>
      </c>
      <c r="C1" s="2" t="s">
        <v>105</v>
      </c>
      <c r="D1" s="2" t="s">
        <v>106</v>
      </c>
      <c r="E1" s="2" t="s">
        <v>107</v>
      </c>
      <c r="F1" s="2" t="s">
        <v>108</v>
      </c>
      <c r="G1" s="2" t="s">
        <v>225</v>
      </c>
    </row>
    <row r="2" spans="1:7" s="7" customFormat="1" x14ac:dyDescent="0.3">
      <c r="A2" s="18" t="s">
        <v>99</v>
      </c>
      <c r="B2" s="3" t="s">
        <v>143</v>
      </c>
      <c r="C2" s="3" t="s">
        <v>120</v>
      </c>
      <c r="D2" s="3" t="s">
        <v>121</v>
      </c>
      <c r="E2" s="5" t="s">
        <v>144</v>
      </c>
      <c r="F2" s="4">
        <v>252</v>
      </c>
      <c r="G2" s="19">
        <f t="shared" ref="G2:G10" si="0">F2/$F$10</f>
        <v>11.454545454545455</v>
      </c>
    </row>
    <row r="3" spans="1:7" s="7" customFormat="1" x14ac:dyDescent="0.3">
      <c r="A3" s="18" t="s">
        <v>99</v>
      </c>
      <c r="B3" s="3" t="s">
        <v>145</v>
      </c>
      <c r="C3" s="3" t="s">
        <v>110</v>
      </c>
      <c r="D3" s="3" t="s">
        <v>111</v>
      </c>
      <c r="E3" s="5" t="s">
        <v>146</v>
      </c>
      <c r="F3" s="4">
        <v>571</v>
      </c>
      <c r="G3" s="19">
        <f t="shared" si="0"/>
        <v>25.954545454545453</v>
      </c>
    </row>
    <row r="4" spans="1:7" s="7" customFormat="1" x14ac:dyDescent="0.3">
      <c r="A4" s="18" t="s">
        <v>99</v>
      </c>
      <c r="B4" s="3" t="s">
        <v>147</v>
      </c>
      <c r="C4" s="3" t="s">
        <v>110</v>
      </c>
      <c r="D4" s="3" t="s">
        <v>111</v>
      </c>
      <c r="E4" s="5" t="s">
        <v>146</v>
      </c>
      <c r="F4" s="4">
        <v>1105</v>
      </c>
      <c r="G4" s="19">
        <f t="shared" si="0"/>
        <v>50.227272727272727</v>
      </c>
    </row>
    <row r="5" spans="1:7" s="7" customFormat="1" x14ac:dyDescent="0.3">
      <c r="A5" s="18" t="s">
        <v>99</v>
      </c>
      <c r="B5" s="3" t="s">
        <v>148</v>
      </c>
      <c r="C5" s="3" t="s">
        <v>120</v>
      </c>
      <c r="D5" s="3" t="s">
        <v>121</v>
      </c>
      <c r="E5" s="5" t="s">
        <v>130</v>
      </c>
      <c r="F5" s="4">
        <v>785</v>
      </c>
      <c r="G5" s="19">
        <f t="shared" si="0"/>
        <v>35.68181818181818</v>
      </c>
    </row>
    <row r="6" spans="1:7" s="7" customFormat="1" x14ac:dyDescent="0.3">
      <c r="A6" s="18" t="s">
        <v>99</v>
      </c>
      <c r="B6" s="3" t="s">
        <v>149</v>
      </c>
      <c r="C6" s="3" t="s">
        <v>120</v>
      </c>
      <c r="D6" s="3" t="s">
        <v>121</v>
      </c>
      <c r="E6" s="5" t="s">
        <v>130</v>
      </c>
      <c r="F6" s="4">
        <v>28</v>
      </c>
      <c r="G6" s="19">
        <f t="shared" si="0"/>
        <v>1.2727272727272727</v>
      </c>
    </row>
    <row r="7" spans="1:7" s="7" customFormat="1" x14ac:dyDescent="0.3">
      <c r="A7" s="18" t="s">
        <v>99</v>
      </c>
      <c r="B7" s="3" t="s">
        <v>150</v>
      </c>
      <c r="C7" s="3" t="s">
        <v>120</v>
      </c>
      <c r="D7" s="3" t="s">
        <v>121</v>
      </c>
      <c r="E7" s="5" t="s">
        <v>130</v>
      </c>
      <c r="F7" s="4">
        <v>96</v>
      </c>
      <c r="G7" s="19">
        <f t="shared" si="0"/>
        <v>4.3636363636363633</v>
      </c>
    </row>
    <row r="8" spans="1:7" s="7" customFormat="1" x14ac:dyDescent="0.3">
      <c r="A8" s="18" t="s">
        <v>99</v>
      </c>
      <c r="B8" s="3" t="s">
        <v>151</v>
      </c>
      <c r="C8" s="3" t="s">
        <v>120</v>
      </c>
      <c r="D8" s="3" t="s">
        <v>129</v>
      </c>
      <c r="E8" s="4" t="s">
        <v>130</v>
      </c>
      <c r="F8" s="4">
        <v>4357</v>
      </c>
      <c r="G8" s="19">
        <f t="shared" si="0"/>
        <v>198.04545454545453</v>
      </c>
    </row>
    <row r="9" spans="1:7" s="7" customFormat="1" x14ac:dyDescent="0.3">
      <c r="A9" s="18" t="s">
        <v>99</v>
      </c>
      <c r="B9" s="3" t="s">
        <v>152</v>
      </c>
      <c r="C9" s="3" t="s">
        <v>120</v>
      </c>
      <c r="D9" s="3" t="s">
        <v>129</v>
      </c>
      <c r="E9" s="4" t="s">
        <v>130</v>
      </c>
      <c r="F9" s="4">
        <v>95</v>
      </c>
      <c r="G9" s="19">
        <f t="shared" si="0"/>
        <v>4.3181818181818183</v>
      </c>
    </row>
    <row r="10" spans="1:7" s="7" customFormat="1" x14ac:dyDescent="0.3">
      <c r="A10" s="18" t="s">
        <v>99</v>
      </c>
      <c r="B10" s="3" t="s">
        <v>153</v>
      </c>
      <c r="C10" s="3" t="s">
        <v>114</v>
      </c>
      <c r="D10" s="3" t="s">
        <v>115</v>
      </c>
      <c r="E10" s="4" t="s">
        <v>154</v>
      </c>
      <c r="F10" s="4">
        <v>22</v>
      </c>
      <c r="G10" s="19">
        <f t="shared" si="0"/>
        <v>1</v>
      </c>
    </row>
    <row r="13" spans="1:7" ht="43.2" x14ac:dyDescent="0.3">
      <c r="A13" s="36" t="s">
        <v>221</v>
      </c>
    </row>
  </sheetData>
  <autoFilter ref="A1:E18" xr:uid="{00000000-0009-0000-0000-000004000000}"/>
  <dataValidations count="2">
    <dataValidation type="list" allowBlank="1" showInputMessage="1" showErrorMessage="1" sqref="D2:D10" xr:uid="{99DB6D52-5F6A-4811-B892-2D5EF2B542EA}">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10" xr:uid="{F6F527DD-8C1C-467B-9AAC-51CA932ED652}">
      <formula1>"Product flows (P),Input flows (I),Output flows (O)"</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8082B-9E9B-4679-9DAC-D91A43FC04CC}">
  <sheetPr>
    <tabColor theme="9" tint="0.39997558519241921"/>
  </sheetPr>
  <dimension ref="A1:S10"/>
  <sheetViews>
    <sheetView zoomScale="90" zoomScaleNormal="90" workbookViewId="0">
      <selection activeCell="A10" sqref="A10"/>
    </sheetView>
  </sheetViews>
  <sheetFormatPr baseColWidth="10" defaultColWidth="9.33203125" defaultRowHeight="14.4" x14ac:dyDescent="0.3"/>
  <cols>
    <col min="1" max="1" width="37.6640625" style="6" customWidth="1"/>
    <col min="2" max="2" width="27.6640625" style="6" bestFit="1" customWidth="1"/>
    <col min="3" max="3" width="16" style="6" bestFit="1" customWidth="1"/>
    <col min="4" max="4" width="31.33203125" style="6" bestFit="1" customWidth="1"/>
    <col min="5" max="5" width="27.6640625" style="6" bestFit="1" customWidth="1"/>
    <col min="6" max="6" width="36.33203125" style="6" bestFit="1" customWidth="1"/>
    <col min="7" max="7" width="25" style="6" bestFit="1" customWidth="1"/>
    <col min="8" max="9" width="11.44140625" style="6" customWidth="1"/>
    <col min="10" max="10" width="9.33203125" style="6" customWidth="1"/>
    <col min="11" max="16384" width="9.33203125" style="6"/>
  </cols>
  <sheetData>
    <row r="1" spans="1:19" s="7" customFormat="1" ht="28.2" x14ac:dyDescent="0.3">
      <c r="A1" s="2" t="s">
        <v>95</v>
      </c>
      <c r="B1" s="2" t="s">
        <v>104</v>
      </c>
      <c r="C1" s="2" t="s">
        <v>105</v>
      </c>
      <c r="D1" s="2" t="s">
        <v>106</v>
      </c>
      <c r="E1" s="2" t="s">
        <v>107</v>
      </c>
      <c r="F1" s="2" t="s">
        <v>108</v>
      </c>
      <c r="G1" s="2" t="s">
        <v>226</v>
      </c>
    </row>
    <row r="2" spans="1:19" s="7" customFormat="1" x14ac:dyDescent="0.3">
      <c r="A2" s="18" t="s">
        <v>100</v>
      </c>
      <c r="B2" s="3" t="s">
        <v>155</v>
      </c>
      <c r="C2" s="3" t="s">
        <v>120</v>
      </c>
      <c r="D2" s="3" t="s">
        <v>129</v>
      </c>
      <c r="E2" s="4" t="s">
        <v>156</v>
      </c>
      <c r="F2" s="4">
        <v>1421745</v>
      </c>
      <c r="G2" s="19">
        <f>F2/$F$5</f>
        <v>53.298781630740393</v>
      </c>
    </row>
    <row r="3" spans="1:19" s="8" customFormat="1" x14ac:dyDescent="0.3">
      <c r="A3" s="18" t="s">
        <v>100</v>
      </c>
      <c r="B3" s="3" t="s">
        <v>157</v>
      </c>
      <c r="C3" s="3" t="s">
        <v>120</v>
      </c>
      <c r="D3" s="3" t="s">
        <v>129</v>
      </c>
      <c r="E3" s="5" t="s">
        <v>156</v>
      </c>
      <c r="F3" s="4">
        <v>154300</v>
      </c>
      <c r="G3" s="20">
        <f t="shared" ref="G3:G7" si="0">F3/$F$5</f>
        <v>5.7844423617619496</v>
      </c>
      <c r="H3" s="7"/>
      <c r="I3" s="7"/>
      <c r="J3" s="7"/>
      <c r="K3" s="7"/>
      <c r="L3" s="7"/>
      <c r="M3" s="7"/>
      <c r="N3" s="7"/>
      <c r="O3" s="7"/>
      <c r="P3" s="7"/>
      <c r="Q3" s="7"/>
      <c r="R3" s="7"/>
      <c r="S3" s="7"/>
    </row>
    <row r="4" spans="1:19" s="8" customFormat="1" x14ac:dyDescent="0.3">
      <c r="A4" s="18" t="s">
        <v>100</v>
      </c>
      <c r="B4" s="3" t="s">
        <v>158</v>
      </c>
      <c r="C4" s="3" t="s">
        <v>120</v>
      </c>
      <c r="D4" s="3" t="s">
        <v>121</v>
      </c>
      <c r="E4" s="5" t="s">
        <v>159</v>
      </c>
      <c r="F4" s="4">
        <v>61255</v>
      </c>
      <c r="G4" s="19">
        <f t="shared" si="0"/>
        <v>2.2963448922211809</v>
      </c>
      <c r="H4" s="7"/>
      <c r="I4" s="7"/>
      <c r="J4" s="7"/>
      <c r="K4" s="7"/>
      <c r="L4" s="7"/>
      <c r="M4" s="7"/>
      <c r="N4" s="7"/>
      <c r="O4" s="7"/>
      <c r="P4" s="7"/>
      <c r="Q4" s="7"/>
      <c r="R4" s="7"/>
      <c r="S4" s="7"/>
    </row>
    <row r="5" spans="1:19" s="7" customFormat="1" x14ac:dyDescent="0.3">
      <c r="A5" s="18" t="s">
        <v>160</v>
      </c>
      <c r="B5" s="3" t="s">
        <v>161</v>
      </c>
      <c r="C5" s="3" t="s">
        <v>114</v>
      </c>
      <c r="D5" s="18" t="s">
        <v>115</v>
      </c>
      <c r="E5" s="5" t="s">
        <v>116</v>
      </c>
      <c r="F5" s="4">
        <v>26675</v>
      </c>
      <c r="G5" s="25">
        <f t="shared" si="0"/>
        <v>1</v>
      </c>
    </row>
    <row r="6" spans="1:19" x14ac:dyDescent="0.3">
      <c r="A6" s="18" t="s">
        <v>160</v>
      </c>
      <c r="B6" s="3" t="s">
        <v>162</v>
      </c>
      <c r="C6" s="3" t="s">
        <v>114</v>
      </c>
      <c r="D6" s="3" t="s">
        <v>142</v>
      </c>
      <c r="E6" s="5" t="s">
        <v>116</v>
      </c>
      <c r="F6" s="4">
        <v>11483</v>
      </c>
      <c r="G6" s="23">
        <f t="shared" si="0"/>
        <v>0.43047797563261481</v>
      </c>
    </row>
    <row r="7" spans="1:19" x14ac:dyDescent="0.3">
      <c r="A7" s="18" t="s">
        <v>160</v>
      </c>
      <c r="B7" s="3" t="s">
        <v>163</v>
      </c>
      <c r="C7" s="3" t="s">
        <v>114</v>
      </c>
      <c r="D7" s="3" t="s">
        <v>142</v>
      </c>
      <c r="E7" s="5" t="s">
        <v>116</v>
      </c>
      <c r="F7" s="4">
        <v>982</v>
      </c>
      <c r="G7" s="23">
        <f t="shared" si="0"/>
        <v>3.681349578256795E-2</v>
      </c>
    </row>
    <row r="10" spans="1:19" ht="43.2" x14ac:dyDescent="0.3">
      <c r="A10" s="36" t="s">
        <v>221</v>
      </c>
    </row>
  </sheetData>
  <autoFilter ref="A1:E15" xr:uid="{00000000-0009-0000-0000-000004000000}"/>
  <dataValidations count="2">
    <dataValidation type="list" allowBlank="1" showInputMessage="1" showErrorMessage="1" sqref="D2:D7" xr:uid="{3384691B-C800-4EB7-A7EC-F666763FFD6B}">
      <formula1>"Reference product (of unit operation),Co-/By-product,I from environment (env) - resources,I from technosphere (tech) - materials/fuels,I from tech - electricity/heat,O to tech - waste,O to env - air,O to env - water,O to env - soil"</formula1>
    </dataValidation>
    <dataValidation type="list" allowBlank="1" showInputMessage="1" showErrorMessage="1" sqref="C2:C7 B2:B4" xr:uid="{9C9A8AF8-5865-462D-B104-DFACC84BF922}">
      <formula1>"Product flows (P),Input flows (I),Output flows (O)"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e725d4-bd8a-434d-bcd2-46d186bc91b0">
      <Terms xmlns="http://schemas.microsoft.com/office/infopath/2007/PartnerControls"/>
    </lcf76f155ced4ddcb4097134ff3c332f>
    <TaxCatchAll xmlns="62946118-5c43-4491-8545-878801c0f03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C63F55508EB342A23ABD4979AF09B1" ma:contentTypeVersion="11" ma:contentTypeDescription="Crée un document." ma:contentTypeScope="" ma:versionID="c75a781a72a9a5d09471cbc173a29895">
  <xsd:schema xmlns:xsd="http://www.w3.org/2001/XMLSchema" xmlns:xs="http://www.w3.org/2001/XMLSchema" xmlns:p="http://schemas.microsoft.com/office/2006/metadata/properties" xmlns:ns2="e5e725d4-bd8a-434d-bcd2-46d186bc91b0" xmlns:ns3="62946118-5c43-4491-8545-878801c0f033" targetNamespace="http://schemas.microsoft.com/office/2006/metadata/properties" ma:root="true" ma:fieldsID="bfb6778bf68cfd8ce722ecf7ee141cbe" ns2:_="" ns3:_="">
    <xsd:import namespace="e5e725d4-bd8a-434d-bcd2-46d186bc91b0"/>
    <xsd:import namespace="62946118-5c43-4491-8545-878801c0f0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725d4-bd8a-434d-bcd2-46d186bc9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dd53d8bb-88b5-477e-9788-ab5cb1008ff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946118-5c43-4491-8545-878801c0f03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43e0fe5-9248-403e-a648-4222caec518a}" ma:internalName="TaxCatchAll" ma:showField="CatchAllData" ma:web="62946118-5c43-4491-8545-878801c0f0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FE0BD3-A42A-41FE-8634-4ED29136900A}">
  <ds:schemaRefs>
    <ds:schemaRef ds:uri="http://purl.org/dc/dcmitype/"/>
    <ds:schemaRef ds:uri="http://purl.org/dc/elements/1.1/"/>
    <ds:schemaRef ds:uri="http://purl.org/dc/terms/"/>
    <ds:schemaRef ds:uri="62946118-5c43-4491-8545-878801c0f033"/>
    <ds:schemaRef ds:uri="http://www.w3.org/XML/1998/namespace"/>
    <ds:schemaRef ds:uri="http://schemas.microsoft.com/office/2006/documentManagement/types"/>
    <ds:schemaRef ds:uri="e5e725d4-bd8a-434d-bcd2-46d186bc91b0"/>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0CC29C2-6FFF-46E3-B885-447A5BF050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725d4-bd8a-434d-bcd2-46d186bc91b0"/>
    <ds:schemaRef ds:uri="62946118-5c43-4491-8545-878801c0f0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114E28-4815-4DC7-A0FB-46163FF600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Note</vt:lpstr>
      <vt:lpstr>PR_Overview</vt:lpstr>
      <vt:lpstr>PR_References</vt:lpstr>
      <vt:lpstr>PR1_Barro Alto_BR_Anglo America</vt:lpstr>
      <vt:lpstr>PR2_Codemin_BR_Anglo American</vt:lpstr>
      <vt:lpstr>PR3_Nickel West_AU_BHP</vt:lpstr>
      <vt:lpstr>PR4_Piauí_BR_Brazilian Nickel</vt:lpstr>
      <vt:lpstr>PR5_Ravensthorpe_AU_First Quant</vt:lpstr>
      <vt:lpstr>PR6_Nova Operation_AU_IGO</vt:lpstr>
      <vt:lpstr>PR7_RTN_PH_Nickel Asia Co</vt:lpstr>
      <vt:lpstr>PR8_TMC_PH_Nickel Asia Co</vt:lpstr>
      <vt:lpstr>PR9_HMC_PH_Nickel Asia Co</vt:lpstr>
      <vt:lpstr>PR10_CMC_PH_Nickel Asia Co</vt:lpstr>
      <vt:lpstr>PR11_DMC_PH_Nickel Asia Co</vt:lpstr>
      <vt:lpstr>PR12_TBP+GPS_ID_PT Trimegah Ba </vt:lpstr>
      <vt:lpstr>PR13_MSP_ID_PT Trimegah Bangun </vt:lpstr>
      <vt:lpstr>PR14_HPL_ID_PT Trimegah Bangun </vt:lpstr>
      <vt:lpstr>PR15_HJF_ID_PT Trimegah Bangun </vt:lpstr>
      <vt:lpstr>PR16_AMVI_PH_TVI Resource Devel</vt:lpstr>
    </vt:vector>
  </TitlesOfParts>
  <Manager/>
  <Company>BRGM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 Fons  Aina</dc:creator>
  <cp:keywords/>
  <dc:description/>
  <cp:lastModifiedBy>Bejjit  Charaf</cp:lastModifiedBy>
  <cp:revision/>
  <dcterms:created xsi:type="dcterms:W3CDTF">2026-03-05T14:55:42Z</dcterms:created>
  <dcterms:modified xsi:type="dcterms:W3CDTF">2026-03-31T13:19:03Z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0x0101005DC63F55508EB342A23ABD4979AF09B1</vt:lpwstr>
  </property>
  <property fmtid="{D5CDD505-2E9C-101B-9397-08002B2CF9AE}" pid="3" name="MediaServiceImageTags">
    <vt:lpwstr/>
  </property>
</Properties>
</file>