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sgili\Desktop\SAF manuscript August 2021\"/>
    </mc:Choice>
  </mc:AlternateContent>
  <xr:revisionPtr revIDLastSave="0" documentId="13_ncr:1_{D1A82958-818E-48CA-A381-D5D6F9C6BB1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able S1" sheetId="1" r:id="rId1"/>
    <sheet name="Table S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O24" i="1"/>
  <c r="N14" i="1" l="1"/>
  <c r="N15" i="1"/>
  <c r="N16" i="1"/>
  <c r="N17" i="1"/>
  <c r="N18" i="1"/>
  <c r="N19" i="1"/>
  <c r="N20" i="1"/>
  <c r="N21" i="1"/>
  <c r="N22" i="1"/>
  <c r="O14" i="1"/>
  <c r="O15" i="1"/>
  <c r="O16" i="1"/>
  <c r="O17" i="1"/>
  <c r="O18" i="1"/>
  <c r="O19" i="1"/>
  <c r="O20" i="1"/>
  <c r="O21" i="1"/>
  <c r="O22" i="1"/>
  <c r="N7" i="1"/>
  <c r="N8" i="1"/>
  <c r="N10" i="1"/>
  <c r="N11" i="1"/>
  <c r="N12" i="1"/>
  <c r="O7" i="1"/>
  <c r="O8" i="1"/>
  <c r="O10" i="1"/>
  <c r="O11" i="1"/>
  <c r="O12" i="1"/>
  <c r="O40" i="1"/>
  <c r="O42" i="1"/>
  <c r="O44" i="1"/>
  <c r="O46" i="1"/>
  <c r="O41" i="1"/>
  <c r="O43" i="1"/>
  <c r="O45" i="1"/>
  <c r="N40" i="1"/>
  <c r="N42" i="1"/>
  <c r="N44" i="1"/>
  <c r="N46" i="1"/>
  <c r="N41" i="1"/>
  <c r="N43" i="1"/>
  <c r="N45" i="1"/>
  <c r="N39" i="1"/>
  <c r="O39" i="1"/>
  <c r="O27" i="1"/>
  <c r="O30" i="1"/>
  <c r="N27" i="1"/>
  <c r="N30" i="1"/>
  <c r="N25" i="1"/>
  <c r="O33" i="1"/>
  <c r="O32" i="1"/>
  <c r="G39" i="1"/>
  <c r="G41" i="1"/>
  <c r="G43" i="1"/>
  <c r="G45" i="1"/>
  <c r="G40" i="1"/>
  <c r="G8" i="1"/>
  <c r="G9" i="1"/>
  <c r="G10" i="1"/>
  <c r="G11" i="1"/>
  <c r="G42" i="1"/>
  <c r="G44" i="1"/>
  <c r="G46" i="1"/>
  <c r="G47" i="1"/>
  <c r="G48" i="1"/>
  <c r="N47" i="1"/>
  <c r="O47" i="1"/>
  <c r="N48" i="1"/>
  <c r="O48" i="1"/>
  <c r="N32" i="1"/>
  <c r="O25" i="1"/>
  <c r="O35" i="1"/>
  <c r="O36" i="1"/>
  <c r="O37" i="1"/>
  <c r="N33" i="1"/>
  <c r="N35" i="1"/>
  <c r="N36" i="1"/>
  <c r="N37" i="1"/>
  <c r="G15" i="1"/>
  <c r="G16" i="1"/>
  <c r="G17" i="1"/>
  <c r="G18" i="1"/>
  <c r="G19" i="1"/>
  <c r="G20" i="1"/>
  <c r="G21" i="1"/>
  <c r="G22" i="1"/>
  <c r="G36" i="1"/>
  <c r="G35" i="1"/>
  <c r="G34" i="1"/>
  <c r="G33" i="1"/>
  <c r="G32" i="1"/>
  <c r="G25" i="1"/>
  <c r="G26" i="1"/>
  <c r="G27" i="1"/>
  <c r="G28" i="1"/>
  <c r="G29" i="1"/>
  <c r="G30" i="1"/>
  <c r="G24" i="1"/>
  <c r="G7" i="1"/>
  <c r="G37" i="1"/>
  <c r="G14" i="1"/>
</calcChain>
</file>

<file path=xl/sharedStrings.xml><?xml version="1.0" encoding="utf-8"?>
<sst xmlns="http://schemas.openxmlformats.org/spreadsheetml/2006/main" count="154" uniqueCount="109">
  <si>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</si>
  <si>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</si>
  <si>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</si>
  <si>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</si>
  <si>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</si>
  <si>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</si>
  <si>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</si>
  <si>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</si>
  <si>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</si>
  <si>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</si>
  <si>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</si>
  <si>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</si>
  <si>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</si>
  <si>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</si>
  <si>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Eu/Eu*</t>
  </si>
  <si>
    <t xml:space="preserve"> εNd(0)</t>
  </si>
  <si>
    <t>Namibia - Huab (Bulk)</t>
  </si>
  <si>
    <t>Namibia - Omaruru (Bulk)</t>
  </si>
  <si>
    <t>Namibia - Kuiseb (Bulk)</t>
  </si>
  <si>
    <r>
      <t>87</t>
    </r>
    <r>
      <rPr>
        <b/>
        <sz val="10"/>
        <rFont val="Times New Roman"/>
        <family val="1"/>
      </rPr>
      <t>Sr/</t>
    </r>
    <r>
      <rPr>
        <b/>
        <vertAlign val="superscript"/>
        <sz val="10"/>
        <rFont val="Times New Roman"/>
        <family val="1"/>
      </rPr>
      <t>86</t>
    </r>
    <r>
      <rPr>
        <b/>
        <sz val="10"/>
        <rFont val="Times New Roman"/>
        <family val="1"/>
      </rPr>
      <t>Sr</t>
    </r>
  </si>
  <si>
    <r>
      <rPr>
        <b/>
        <vertAlign val="superscript"/>
        <sz val="10"/>
        <rFont val="Times New Roman"/>
        <family val="1"/>
      </rPr>
      <t>143</t>
    </r>
    <r>
      <rPr>
        <b/>
        <sz val="10"/>
        <rFont val="Times New Roman"/>
        <family val="1"/>
      </rPr>
      <t xml:space="preserve"> Nd/</t>
    </r>
    <r>
      <rPr>
        <b/>
        <vertAlign val="superscript"/>
        <sz val="10"/>
        <rFont val="Times New Roman"/>
        <family val="1"/>
      </rPr>
      <t xml:space="preserve">144 </t>
    </r>
    <r>
      <rPr>
        <b/>
        <sz val="10"/>
        <rFont val="Times New Roman"/>
        <family val="1"/>
      </rPr>
      <t>Nd</t>
    </r>
  </si>
  <si>
    <r>
      <t>206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204</t>
    </r>
    <r>
      <rPr>
        <b/>
        <sz val="10"/>
        <rFont val="Times New Roman"/>
        <family val="1"/>
      </rPr>
      <t>Pb</t>
    </r>
  </si>
  <si>
    <r>
      <t>207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204</t>
    </r>
    <r>
      <rPr>
        <b/>
        <sz val="10"/>
        <rFont val="Times New Roman"/>
        <family val="1"/>
      </rPr>
      <t>Pb</t>
    </r>
  </si>
  <si>
    <r>
      <t>208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204</t>
    </r>
    <r>
      <rPr>
        <b/>
        <sz val="10"/>
        <rFont val="Times New Roman"/>
        <family val="1"/>
      </rPr>
      <t>Pb</t>
    </r>
  </si>
  <si>
    <r>
      <t>La/Yb</t>
    </r>
    <r>
      <rPr>
        <b/>
        <vertAlign val="subscript"/>
        <sz val="10"/>
        <rFont val="Times New Roman"/>
        <family val="1"/>
      </rPr>
      <t>N</t>
    </r>
  </si>
  <si>
    <t xml:space="preserve"> Sample ID</t>
  </si>
  <si>
    <t xml:space="preserve"> H129F</t>
  </si>
  <si>
    <t xml:space="preserve"> H130F</t>
  </si>
  <si>
    <t xml:space="preserve"> H132F</t>
  </si>
  <si>
    <t xml:space="preserve"> H133F</t>
  </si>
  <si>
    <t xml:space="preserve"> H135F</t>
  </si>
  <si>
    <t xml:space="preserve"> H136F</t>
  </si>
  <si>
    <t xml:space="preserve"> H127B</t>
  </si>
  <si>
    <t xml:space="preserve"> H129B</t>
  </si>
  <si>
    <t xml:space="preserve"> H130B</t>
  </si>
  <si>
    <t xml:space="preserve"> H131B</t>
  </si>
  <si>
    <t xml:space="preserve"> H132B</t>
  </si>
  <si>
    <t xml:space="preserve"> H133B</t>
  </si>
  <si>
    <t xml:space="preserve"> H135B</t>
  </si>
  <si>
    <t xml:space="preserve"> H136B</t>
  </si>
  <si>
    <t xml:space="preserve"> H137B</t>
  </si>
  <si>
    <t>O40B</t>
  </si>
  <si>
    <t>O47B</t>
  </si>
  <si>
    <t>O54B</t>
  </si>
  <si>
    <t>O58B</t>
  </si>
  <si>
    <t>O46B</t>
  </si>
  <si>
    <t>O51B</t>
  </si>
  <si>
    <t>O75B</t>
  </si>
  <si>
    <t>K85B</t>
  </si>
  <si>
    <t>K88B</t>
  </si>
  <si>
    <t>K91B</t>
  </si>
  <si>
    <t>K110B</t>
  </si>
  <si>
    <t>K113B</t>
  </si>
  <si>
    <t>KB</t>
  </si>
  <si>
    <t>Location</t>
  </si>
  <si>
    <r>
      <t>206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207</t>
    </r>
    <r>
      <rPr>
        <b/>
        <sz val="10"/>
        <rFont val="Times New Roman"/>
        <family val="1"/>
      </rPr>
      <t>Pb</t>
    </r>
  </si>
  <si>
    <r>
      <t>208</t>
    </r>
    <r>
      <rPr>
        <b/>
        <sz val="10"/>
        <rFont val="Times New Roman"/>
        <family val="1"/>
      </rPr>
      <t>Pb/</t>
    </r>
    <r>
      <rPr>
        <b/>
        <vertAlign val="superscript"/>
        <sz val="10"/>
        <rFont val="Times New Roman"/>
        <family val="1"/>
      </rPr>
      <t>207</t>
    </r>
    <r>
      <rPr>
        <b/>
        <sz val="10"/>
        <rFont val="Times New Roman"/>
        <family val="1"/>
      </rPr>
      <t>Pb</t>
    </r>
  </si>
  <si>
    <t>na</t>
  </si>
  <si>
    <t xml:space="preserve"> 23° 7'42.57"S/ 14°35'19.88"E</t>
  </si>
  <si>
    <t xml:space="preserve"> 23° 7'42.65"S/ 14°35'20.00"E</t>
  </si>
  <si>
    <t xml:space="preserve"> 23° 7'41.41"S/ 14°35'18.80"E</t>
  </si>
  <si>
    <t xml:space="preserve"> 23° 7'45.73"S/ 14°35'24.26"E</t>
  </si>
  <si>
    <t xml:space="preserve"> 23° 7'50.18"S/ 14°35'28.58"E</t>
  </si>
  <si>
    <t xml:space="preserve"> 22° 2'42.79"S/ 14°20'2.44"E</t>
  </si>
  <si>
    <t xml:space="preserve"> 22° 2'42.84"S/ 14°20'2.43"E</t>
  </si>
  <si>
    <t xml:space="preserve"> 22° 2'41.45"S/ 14°20'3.34"E</t>
  </si>
  <si>
    <t xml:space="preserve"> 22° 2'41.87"S/ 14°20'2.01"E</t>
  </si>
  <si>
    <t xml:space="preserve"> 22° 2'41.92"S/ 14°20'1.64"E</t>
  </si>
  <si>
    <t xml:space="preserve"> 22° 2'42.95"S/ 14°20'0.30"E</t>
  </si>
  <si>
    <t xml:space="preserve"> 22° 2'36.36"S/ 14°19'57.19"E</t>
  </si>
  <si>
    <t xml:space="preserve"> 20°53'50.21"S/ 13°29'24.76"E</t>
  </si>
  <si>
    <t xml:space="preserve"> 20°53'53.76"S/ 13°29'24.47"E</t>
  </si>
  <si>
    <t xml:space="preserve"> 20°53'53.81"S/ 13°29'24.48"E</t>
  </si>
  <si>
    <t xml:space="preserve"> 20°53'56.92"S/ 13°29'25.04"E</t>
  </si>
  <si>
    <t xml:space="preserve"> 20°53'56.95"S/ 13°29'25.03"E</t>
  </si>
  <si>
    <t xml:space="preserve"> 20°54'0.33"S/ 13°29'25.17"E</t>
  </si>
  <si>
    <t xml:space="preserve"> 20°54'3.47"S/ 13°29'27.15"E</t>
  </si>
  <si>
    <t xml:space="preserve"> 20°54'3.47"S/ 13°29'27.09"E</t>
  </si>
  <si>
    <t xml:space="preserve"> 20°54'6.22"S/ 13°29'29.03"E</t>
  </si>
  <si>
    <t xml:space="preserve"> 24°28'60.00"S/ 15°48'0.00"E</t>
  </si>
  <si>
    <t xml:space="preserve"> 24°41'60.00"S/ 15°16'60.00"E</t>
  </si>
  <si>
    <t xml:space="preserve"> 23° 5'55.24"S/ 14°30'0.00"E</t>
  </si>
  <si>
    <t xml:space="preserve"> 24°41'14.99"S/ 15°21'16.08"E</t>
  </si>
  <si>
    <t>Sesriem Dune (Bulk)</t>
  </si>
  <si>
    <t>Soussusvlei (Bulk)</t>
  </si>
  <si>
    <t>Kuiseb River (Bulk)</t>
  </si>
  <si>
    <t>Soussusvlei Sune_1(Bulk)</t>
  </si>
  <si>
    <t xml:space="preserve">Soussusvlei Dune_2 (Bulk) </t>
  </si>
  <si>
    <t>Patagonia</t>
  </si>
  <si>
    <t>[Sr]</t>
  </si>
  <si>
    <t>[Nd]</t>
  </si>
  <si>
    <t xml:space="preserve">Southern Altiplano </t>
  </si>
  <si>
    <t>Northern Puna</t>
  </si>
  <si>
    <t>Southern Africa</t>
  </si>
  <si>
    <t>*Southern Africa Samples Re-analized from Delmonte et al. (2004a) and Vallelonga et al. (2010)</t>
  </si>
  <si>
    <r>
      <rPr>
        <b/>
        <sz val="10"/>
        <color rgb="FF323232"/>
        <rFont val="Times New Roman"/>
        <family val="1"/>
      </rPr>
      <t>Table S2</t>
    </r>
    <r>
      <rPr>
        <sz val="10"/>
        <color rgb="FF323232"/>
        <rFont val="Times New Roman"/>
        <family val="1"/>
      </rPr>
      <t>: End-member values used to calculate Sr–Pb tri-hyperbola in Fig. 5.</t>
    </r>
  </si>
  <si>
    <r>
      <rPr>
        <b/>
        <vertAlign val="superscript"/>
        <sz val="10"/>
        <color rgb="FF2E2E2E"/>
        <rFont val="Times New Roman"/>
        <family val="1"/>
      </rPr>
      <t>87</t>
    </r>
    <r>
      <rPr>
        <b/>
        <sz val="10"/>
        <color rgb="FF2E2E2E"/>
        <rFont val="Times New Roman"/>
        <family val="1"/>
      </rPr>
      <t>Sr/</t>
    </r>
    <r>
      <rPr>
        <b/>
        <vertAlign val="superscript"/>
        <sz val="10"/>
        <color rgb="FF2E2E2E"/>
        <rFont val="Times New Roman"/>
        <family val="1"/>
      </rPr>
      <t>86</t>
    </r>
    <r>
      <rPr>
        <b/>
        <sz val="10"/>
        <color rgb="FF2E2E2E"/>
        <rFont val="Times New Roman"/>
        <family val="1"/>
      </rPr>
      <t>Sr</t>
    </r>
  </si>
  <si>
    <t xml:space="preserve">Error 2 σ </t>
  </si>
  <si>
    <r>
      <t xml:space="preserve">Table S1: </t>
    </r>
    <r>
      <rPr>
        <sz val="10"/>
        <color theme="1"/>
        <rFont val="Times New Roman"/>
        <family val="1"/>
      </rPr>
      <t xml:space="preserve">Location, chemical and isotopic (Sr-Nd-Pb) composition of surface sediments from potential dust source areas (PSAs) of Southern Africa. </t>
    </r>
  </si>
  <si>
    <r>
      <t>For Sr and Nd isotopes ratios, the 2s error is the absolute error value of the individual sample analysis (internal error) and reported as times 10</t>
    </r>
    <r>
      <rPr>
        <vertAlign val="superscript"/>
        <sz val="10"/>
        <color theme="1"/>
        <rFont val="Times New Roman"/>
        <family val="1"/>
      </rPr>
      <t>6.</t>
    </r>
  </si>
  <si>
    <t>For Pb isotopic ratios, the 2s error is the absolute error value of the individual sample analysis (internal error).</t>
  </si>
  <si>
    <t xml:space="preserve">Error 2σ </t>
  </si>
  <si>
    <t>Namibia Sea Sand</t>
  </si>
  <si>
    <r>
      <t xml:space="preserve">Sesriem Dune (Fine, &lt;5 </t>
    </r>
    <r>
      <rPr>
        <sz val="10"/>
        <color theme="1"/>
        <rFont val="Symbol"/>
        <family val="1"/>
        <charset val="2"/>
      </rPr>
      <t>u</t>
    </r>
    <r>
      <rPr>
        <sz val="10"/>
        <color theme="1"/>
        <rFont val="Times New Roman"/>
        <family val="1"/>
      </rPr>
      <t>m)*</t>
    </r>
  </si>
  <si>
    <t>Soussusvlei (Fine,&lt;5 um)*</t>
  </si>
  <si>
    <t>Kuiseb River (Fine,&lt;5 um)*</t>
  </si>
  <si>
    <t>Soussusvlei Dune_1 (Fine, &lt;5 um)*</t>
  </si>
  <si>
    <t xml:space="preserve">Soussusvlei Sune_2 (Fine, &lt;5 um) </t>
  </si>
  <si>
    <t>Namibia - Huab (fine, aerosols)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</si>
</sst>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"/>
    <numFmt numFmtId="166" formatCode="0.00000"/>
    <numFmt numFmtId="167" formatCode="0.000"/>
    <numFmt numFmtId="168" formatCode="0.000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perscript"/>
      <sz val="10"/>
      <name val="Times New Roman"/>
      <family val="1"/>
    </font>
    <font>
      <b/>
      <vertAlign val="subscript"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Verdana"/>
      <family val="2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323232"/>
      <name val="Times New Roman"/>
      <family val="1"/>
    </font>
    <font>
      <b/>
      <sz val="10"/>
      <color rgb="FF323232"/>
      <name val="Times New Roman"/>
      <family val="1"/>
    </font>
    <font>
      <b/>
      <sz val="10"/>
      <color rgb="FF2E2E2E"/>
      <name val="Times New Roman"/>
      <family val="1"/>
    </font>
    <font>
      <sz val="10"/>
      <color rgb="FF2E2E2E"/>
      <name val="Times New Roman"/>
      <family val="1"/>
    </font>
    <font>
      <b/>
      <vertAlign val="superscript"/>
      <sz val="10"/>
      <color rgb="FF2E2E2E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4">
    <xf numFmtId="0" fontId="0" fillId="0" borderId="0" xfId="0"/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quotePrefix="1" applyNumberFormat="1" applyFont="1" applyFill="1" applyBorder="1" applyAlignment="1">
      <alignment horizontal="center" vertical="center"/>
    </xf>
    <xf numFmtId="165" fontId="6" fillId="0" borderId="0" xfId="0" applyNumberFormat="1" applyFont="1" applyFill="1"/>
    <xf numFmtId="0" fontId="6" fillId="0" borderId="0" xfId="0" applyFont="1" applyFill="1"/>
    <xf numFmtId="0" fontId="5" fillId="0" borderId="0" xfId="0" applyFont="1"/>
    <xf numFmtId="165" fontId="6" fillId="0" borderId="0" xfId="0" applyNumberFormat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2" xfId="0" applyNumberFormat="1" applyFont="1" applyBorder="1"/>
    <xf numFmtId="0" fontId="6" fillId="0" borderId="2" xfId="0" applyFont="1" applyBorder="1"/>
    <xf numFmtId="0" fontId="2" fillId="0" borderId="0" xfId="0" applyFont="1"/>
    <xf numFmtId="164" fontId="2" fillId="0" borderId="0" xfId="0" applyNumberFormat="1" applyFont="1" applyBorder="1" applyAlignment="1">
      <alignment horizontal="right"/>
    </xf>
    <xf numFmtId="165" fontId="6" fillId="0" borderId="0" xfId="0" applyNumberFormat="1" applyFont="1" applyBorder="1"/>
    <xf numFmtId="0" fontId="6" fillId="0" borderId="0" xfId="0" applyFont="1" applyBorder="1"/>
    <xf numFmtId="165" fontId="6" fillId="0" borderId="2" xfId="0" applyNumberFormat="1" applyFont="1" applyFill="1" applyBorder="1"/>
    <xf numFmtId="2" fontId="1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Alignment="1"/>
    <xf numFmtId="2" fontId="6" fillId="0" borderId="0" xfId="0" applyNumberFormat="1" applyFont="1" applyAlignment="1"/>
    <xf numFmtId="2" fontId="6" fillId="0" borderId="2" xfId="0" applyNumberFormat="1" applyFont="1" applyBorder="1" applyAlignment="1"/>
    <xf numFmtId="2" fontId="6" fillId="0" borderId="2" xfId="0" applyNumberFormat="1" applyFont="1" applyFill="1" applyBorder="1" applyAlignment="1"/>
    <xf numFmtId="2" fontId="6" fillId="0" borderId="0" xfId="0" applyNumberFormat="1" applyFont="1" applyBorder="1" applyAlignment="1"/>
    <xf numFmtId="2" fontId="6" fillId="0" borderId="0" xfId="0" applyNumberFormat="1" applyFont="1" applyFill="1" applyBorder="1" applyAlignment="1"/>
    <xf numFmtId="0" fontId="7" fillId="0" borderId="0" xfId="0" applyFont="1" applyBorder="1" applyAlignment="1"/>
    <xf numFmtId="0" fontId="6" fillId="0" borderId="0" xfId="0" applyFont="1" applyAlignment="1">
      <alignment horizontal="left"/>
    </xf>
    <xf numFmtId="164" fontId="2" fillId="0" borderId="0" xfId="1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9" fillId="0" borderId="0" xfId="0" applyFont="1"/>
    <xf numFmtId="164" fontId="2" fillId="0" borderId="0" xfId="0" applyNumberFormat="1" applyFont="1" applyFill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6" fontId="10" fillId="0" borderId="0" xfId="0" applyNumberFormat="1" applyFont="1" applyAlignment="1">
      <alignment horizontal="center"/>
    </xf>
    <xf numFmtId="165" fontId="6" fillId="0" borderId="0" xfId="0" applyNumberFormat="1" applyFont="1" applyFill="1" applyBorder="1"/>
    <xf numFmtId="0" fontId="5" fillId="0" borderId="0" xfId="0" applyFont="1" applyBorder="1"/>
    <xf numFmtId="2" fontId="10" fillId="0" borderId="0" xfId="0" applyNumberFormat="1" applyFont="1" applyFill="1" applyBorder="1" applyAlignment="1"/>
    <xf numFmtId="2" fontId="10" fillId="0" borderId="0" xfId="0" applyNumberFormat="1" applyFont="1" applyFill="1" applyAlignment="1"/>
    <xf numFmtId="165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/>
    <xf numFmtId="164" fontId="2" fillId="0" borderId="2" xfId="1" applyNumberFormat="1" applyFont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Alignment="1">
      <alignment horizontal="left"/>
    </xf>
    <xf numFmtId="166" fontId="7" fillId="0" borderId="0" xfId="0" applyNumberFormat="1" applyFont="1" applyFill="1" applyBorder="1" applyAlignment="1"/>
    <xf numFmtId="0" fontId="5" fillId="0" borderId="0" xfId="0" applyFont="1" applyFill="1"/>
    <xf numFmtId="0" fontId="9" fillId="0" borderId="0" xfId="0" applyFont="1" applyFill="1"/>
    <xf numFmtId="168" fontId="3" fillId="2" borderId="0" xfId="0" applyNumberFormat="1" applyFont="1" applyFill="1" applyBorder="1" applyAlignment="1">
      <alignment horizontal="center" vertical="center"/>
    </xf>
    <xf numFmtId="168" fontId="6" fillId="0" borderId="0" xfId="0" applyNumberFormat="1" applyFont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10" fillId="0" borderId="0" xfId="0" applyNumberFormat="1" applyFont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168" fontId="2" fillId="0" borderId="0" xfId="0" applyNumberFormat="1" applyFont="1" applyAlignment="1">
      <alignment horizontal="right"/>
    </xf>
    <xf numFmtId="168" fontId="6" fillId="0" borderId="0" xfId="0" applyNumberFormat="1" applyFont="1" applyFill="1" applyAlignment="1">
      <alignment horizontal="center"/>
    </xf>
    <xf numFmtId="164" fontId="2" fillId="0" borderId="0" xfId="1" applyNumberFormat="1" applyFont="1" applyFill="1" applyBorder="1" applyAlignment="1">
      <alignment horizontal="right"/>
    </xf>
    <xf numFmtId="168" fontId="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8" fontId="6" fillId="0" borderId="2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168" fontId="10" fillId="0" borderId="0" xfId="0" applyNumberFormat="1" applyFont="1" applyFill="1" applyBorder="1" applyAlignment="1">
      <alignment horizontal="center"/>
    </xf>
    <xf numFmtId="168" fontId="6" fillId="0" borderId="0" xfId="0" applyNumberFormat="1" applyFont="1" applyFill="1" applyBorder="1"/>
    <xf numFmtId="167" fontId="6" fillId="0" borderId="0" xfId="0" applyNumberFormat="1" applyFont="1" applyFill="1" applyBorder="1"/>
    <xf numFmtId="0" fontId="11" fillId="0" borderId="0" xfId="0" applyFo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 vertical="center" wrapText="1"/>
    </xf>
    <xf numFmtId="2" fontId="1" fillId="0" borderId="3" xfId="0" applyNumberFormat="1" applyFont="1" applyFill="1" applyBorder="1" applyAlignment="1">
      <alignment vertical="center"/>
    </xf>
    <xf numFmtId="1" fontId="6" fillId="0" borderId="0" xfId="0" applyNumberFormat="1" applyFont="1" applyAlignment="1">
      <alignment horizontal="center"/>
    </xf>
    <xf numFmtId="1" fontId="1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" fontId="10" fillId="0" borderId="0" xfId="0" applyNumberFormat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1" fontId="2" fillId="0" borderId="2" xfId="1" applyNumberFormat="1" applyFont="1" applyFill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" xfId="0" quotePrefix="1" applyNumberFormat="1" applyFont="1" applyFill="1" applyBorder="1" applyAlignment="1">
      <alignment horizontal="center" vertical="center"/>
    </xf>
    <xf numFmtId="2" fontId="1" fillId="0" borderId="2" xfId="0" quotePrefix="1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50"/>
  <sheetViews>
    <sheetView tabSelected="1" workbookViewId="0"/>
  </sheetViews>
  <sheetFormatPr defaultColWidth="8.88671875" defaultRowHeight="13.2" x14ac:dyDescent="0.25"/>
  <cols>
    <col min="1" max="1" width="32.21875" style="10" customWidth="1"/>
    <col min="2" max="2" width="25.109375" style="63" bestFit="1" customWidth="1"/>
    <col min="3" max="3" width="8.5546875" style="13" bestFit="1" customWidth="1"/>
    <col min="4" max="4" width="9.88671875" style="91" bestFit="1" customWidth="1"/>
    <col min="5" max="5" width="10.88671875" style="34" bestFit="1" customWidth="1"/>
    <col min="6" max="6" width="9.88671875" style="93" bestFit="1" customWidth="1"/>
    <col min="7" max="7" width="6.5546875" style="17" bestFit="1" customWidth="1"/>
    <col min="8" max="8" width="9.77734375" style="66" bestFit="1" customWidth="1"/>
    <col min="9" max="9" width="9.21875" style="66" bestFit="1" customWidth="1"/>
    <col min="10" max="10" width="9.77734375" style="66" bestFit="1" customWidth="1"/>
    <col min="11" max="11" width="9.21875" style="66" bestFit="1" customWidth="1"/>
    <col min="12" max="12" width="9.77734375" style="66" bestFit="1" customWidth="1"/>
    <col min="13" max="13" width="9" style="66" bestFit="1" customWidth="1"/>
    <col min="14" max="15" width="9.77734375" style="66" bestFit="1" customWidth="1"/>
    <col min="16" max="17" width="6.44140625" style="11" bestFit="1" customWidth="1"/>
    <col min="18" max="18" width="5.44140625" style="11" bestFit="1" customWidth="1"/>
    <col min="19" max="19" width="6.44140625" style="11" bestFit="1" customWidth="1"/>
    <col min="20" max="20" width="5.44140625" style="11" bestFit="1" customWidth="1"/>
    <col min="21" max="21" width="4" style="11" bestFit="1" customWidth="1"/>
    <col min="22" max="22" width="4.5546875" style="11" bestFit="1" customWidth="1"/>
    <col min="23" max="23" width="4" style="11" bestFit="1" customWidth="1"/>
    <col min="24" max="24" width="4.88671875" style="11" bestFit="1" customWidth="1"/>
    <col min="25" max="26" width="4" style="11" bestFit="1" customWidth="1"/>
    <col min="27" max="27" width="3.5546875" style="11" bestFit="1" customWidth="1"/>
    <col min="28" max="28" width="4" style="11" bestFit="1" customWidth="1"/>
    <col min="29" max="29" width="3.44140625" style="11" bestFit="1" customWidth="1"/>
    <col min="30" max="30" width="6.109375" style="24" bestFit="1" customWidth="1"/>
    <col min="31" max="31" width="6.33203125" style="23" bestFit="1" customWidth="1"/>
    <col min="32" max="37" width="8.88671875" style="55"/>
    <col min="38" max="93" width="8.88671875" style="20"/>
    <col min="94" max="16384" width="8.88671875" style="12"/>
  </cols>
  <sheetData>
    <row r="1" spans="1:93" x14ac:dyDescent="0.25">
      <c r="A1" s="10" t="s">
        <v>98</v>
      </c>
    </row>
    <row r="2" spans="1:93" ht="15.6" x14ac:dyDescent="0.25">
      <c r="A2" s="12" t="s">
        <v>99</v>
      </c>
    </row>
    <row r="3" spans="1:93" x14ac:dyDescent="0.25">
      <c r="A3" s="12" t="s">
        <v>100</v>
      </c>
      <c r="B3" s="9"/>
    </row>
    <row r="4" spans="1:93" s="5" customFormat="1" ht="12.75" customHeight="1" x14ac:dyDescent="0.25">
      <c r="A4" s="104" t="s">
        <v>25</v>
      </c>
      <c r="B4" s="112" t="s">
        <v>54</v>
      </c>
      <c r="C4" s="114" t="s">
        <v>19</v>
      </c>
      <c r="D4" s="110" t="s">
        <v>97</v>
      </c>
      <c r="E4" s="116" t="s">
        <v>20</v>
      </c>
      <c r="F4" s="110" t="s">
        <v>101</v>
      </c>
      <c r="G4" s="117" t="s">
        <v>15</v>
      </c>
      <c r="H4" s="106" t="s">
        <v>21</v>
      </c>
      <c r="I4" s="108" t="s">
        <v>101</v>
      </c>
      <c r="J4" s="106" t="s">
        <v>22</v>
      </c>
      <c r="K4" s="108" t="s">
        <v>101</v>
      </c>
      <c r="L4" s="106" t="s">
        <v>23</v>
      </c>
      <c r="M4" s="108" t="s">
        <v>101</v>
      </c>
      <c r="N4" s="106" t="s">
        <v>55</v>
      </c>
      <c r="O4" s="106" t="s">
        <v>56</v>
      </c>
      <c r="P4" s="119" t="s">
        <v>0</v>
      </c>
      <c r="Q4" s="119" t="s">
        <v>1</v>
      </c>
      <c r="R4" s="119" t="s">
        <v>2</v>
      </c>
      <c r="S4" s="119" t="s">
        <v>3</v>
      </c>
      <c r="T4" s="119" t="s">
        <v>4</v>
      </c>
      <c r="U4" s="119" t="s">
        <v>5</v>
      </c>
      <c r="V4" s="119" t="s">
        <v>6</v>
      </c>
      <c r="W4" s="119" t="s">
        <v>7</v>
      </c>
      <c r="X4" s="119" t="s">
        <v>8</v>
      </c>
      <c r="Y4" s="119" t="s">
        <v>9</v>
      </c>
      <c r="Z4" s="119" t="s">
        <v>10</v>
      </c>
      <c r="AA4" s="119" t="s">
        <v>11</v>
      </c>
      <c r="AB4" s="119" t="s">
        <v>12</v>
      </c>
      <c r="AC4" s="119" t="s">
        <v>13</v>
      </c>
      <c r="AD4" s="122" t="s">
        <v>24</v>
      </c>
      <c r="AE4" s="122" t="s">
        <v>14</v>
      </c>
      <c r="AF4" s="56"/>
      <c r="AG4" s="56"/>
      <c r="AH4" s="56"/>
      <c r="AI4" s="56"/>
      <c r="AJ4" s="56"/>
      <c r="AK4" s="56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</row>
    <row r="5" spans="1:93" s="5" customFormat="1" ht="12.75" customHeight="1" x14ac:dyDescent="0.25">
      <c r="A5" s="105"/>
      <c r="B5" s="113"/>
      <c r="C5" s="115"/>
      <c r="D5" s="111"/>
      <c r="E5" s="115"/>
      <c r="F5" s="111"/>
      <c r="G5" s="118"/>
      <c r="H5" s="107"/>
      <c r="I5" s="109"/>
      <c r="J5" s="107"/>
      <c r="K5" s="109"/>
      <c r="L5" s="107"/>
      <c r="M5" s="121"/>
      <c r="N5" s="107"/>
      <c r="O5" s="107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3"/>
      <c r="AE5" s="123"/>
      <c r="AF5" s="56"/>
      <c r="AG5" s="56"/>
      <c r="AH5" s="56"/>
      <c r="AI5" s="56"/>
      <c r="AJ5" s="56"/>
      <c r="AK5" s="56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</row>
    <row r="6" spans="1:93" s="5" customFormat="1" ht="15" customHeight="1" x14ac:dyDescent="0.3">
      <c r="A6" s="29" t="s">
        <v>108</v>
      </c>
      <c r="B6" s="60"/>
      <c r="C6" s="32"/>
      <c r="D6" s="92"/>
      <c r="E6" s="32"/>
      <c r="F6" s="92"/>
      <c r="G6" s="6"/>
      <c r="H6" s="65"/>
      <c r="I6" s="65"/>
      <c r="J6" s="65"/>
      <c r="K6" s="65"/>
      <c r="L6" s="65"/>
      <c r="M6" s="65"/>
      <c r="N6" s="65"/>
      <c r="O6" s="65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22"/>
      <c r="AE6" s="22"/>
      <c r="AF6" s="56"/>
      <c r="AG6" s="56"/>
      <c r="AH6" s="56"/>
      <c r="AI6" s="56"/>
      <c r="AJ6" s="56"/>
      <c r="AK6" s="56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</row>
    <row r="7" spans="1:93" s="9" customFormat="1" x14ac:dyDescent="0.25">
      <c r="A7" s="9" t="s">
        <v>26</v>
      </c>
      <c r="B7" s="9" t="s">
        <v>71</v>
      </c>
      <c r="C7" s="39">
        <v>0.72531505765849658</v>
      </c>
      <c r="D7" s="93">
        <v>9.6399999999999988</v>
      </c>
      <c r="E7" s="33">
        <v>0.51178725246285595</v>
      </c>
      <c r="F7" s="93">
        <v>7.54</v>
      </c>
      <c r="G7" s="1">
        <f>((E7/0.512638)-1)*10^4</f>
        <v>-16.595483306818259</v>
      </c>
      <c r="H7" s="66">
        <v>19.26008077720406</v>
      </c>
      <c r="I7" s="66">
        <v>5.5599999999999996E-4</v>
      </c>
      <c r="J7" s="66">
        <v>15.758942027161675</v>
      </c>
      <c r="K7" s="66">
        <v>4.7600000000000002E-4</v>
      </c>
      <c r="L7" s="66">
        <v>39.53234046801181</v>
      </c>
      <c r="M7" s="66">
        <v>1.6819999999999999E-3</v>
      </c>
      <c r="N7" s="66">
        <f>H7/J7</f>
        <v>1.2221683882082897</v>
      </c>
      <c r="O7" s="66">
        <f>L7/J7</f>
        <v>2.5085656384721111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3"/>
      <c r="AE7" s="23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</row>
    <row r="8" spans="1:93" x14ac:dyDescent="0.25">
      <c r="A8" s="12" t="s">
        <v>27</v>
      </c>
      <c r="B8" s="9" t="s">
        <v>72</v>
      </c>
      <c r="C8" s="13">
        <v>0.72688484428492972</v>
      </c>
      <c r="D8" s="91">
        <v>21</v>
      </c>
      <c r="E8" s="34">
        <v>0.51181431687557466</v>
      </c>
      <c r="F8" s="93">
        <v>12.84</v>
      </c>
      <c r="G8" s="1">
        <f>((E8/0.512638)-1)*10^4</f>
        <v>-16.067539363554538</v>
      </c>
      <c r="H8" s="66">
        <v>19.309680487999199</v>
      </c>
      <c r="I8" s="66">
        <v>1.096E-3</v>
      </c>
      <c r="J8" s="66">
        <v>15.765202346155451</v>
      </c>
      <c r="K8" s="66">
        <v>1.0200000000000001E-3</v>
      </c>
      <c r="L8" s="66">
        <v>39.631687481613746</v>
      </c>
      <c r="M8" s="66">
        <v>2.5999999999999999E-3</v>
      </c>
      <c r="N8" s="66">
        <f>H8/J8</f>
        <v>1.2248292196965118</v>
      </c>
      <c r="O8" s="66">
        <f>L8/J8</f>
        <v>2.5138711582270585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23"/>
    </row>
    <row r="9" spans="1:93" x14ac:dyDescent="0.25">
      <c r="A9" s="12" t="s">
        <v>28</v>
      </c>
      <c r="B9" s="61" t="s">
        <v>74</v>
      </c>
      <c r="C9" s="13">
        <v>0.72505205498471059</v>
      </c>
      <c r="D9" s="91">
        <v>13.18</v>
      </c>
      <c r="E9" s="34">
        <v>0.51173525906917194</v>
      </c>
      <c r="F9" s="93">
        <v>1.664E-5</v>
      </c>
      <c r="G9" s="1">
        <f>((E9/0.512638)-1)*10^4</f>
        <v>-17.609715448876351</v>
      </c>
      <c r="H9" s="66" t="s">
        <v>57</v>
      </c>
      <c r="I9" s="66" t="s">
        <v>57</v>
      </c>
      <c r="J9" s="66" t="s">
        <v>57</v>
      </c>
      <c r="K9" s="66" t="s">
        <v>57</v>
      </c>
      <c r="L9" s="66" t="s">
        <v>57</v>
      </c>
      <c r="M9" s="66" t="s">
        <v>57</v>
      </c>
      <c r="N9" s="66" t="s">
        <v>57</v>
      </c>
      <c r="O9" s="66" t="s">
        <v>57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3"/>
    </row>
    <row r="10" spans="1:93" x14ac:dyDescent="0.25">
      <c r="A10" s="12" t="s">
        <v>29</v>
      </c>
      <c r="B10" s="9" t="s">
        <v>75</v>
      </c>
      <c r="C10" s="13">
        <v>0.72681604821036327</v>
      </c>
      <c r="D10" s="91">
        <v>8.620000000000001</v>
      </c>
      <c r="E10" s="34">
        <v>0.51181368284784956</v>
      </c>
      <c r="F10" s="93">
        <v>8.08</v>
      </c>
      <c r="G10" s="1">
        <f>((E10/0.512638)-1)*10^4</f>
        <v>-16.079907305944772</v>
      </c>
      <c r="H10" s="66">
        <v>19.320379700961517</v>
      </c>
      <c r="I10" s="66">
        <v>9.1799999999999998E-4</v>
      </c>
      <c r="J10" s="66">
        <v>15.76538527822391</v>
      </c>
      <c r="K10" s="66">
        <v>7.2400000000000003E-4</v>
      </c>
      <c r="L10" s="66">
        <v>39.616884994513818</v>
      </c>
      <c r="M10" s="66">
        <v>2.0200000000000001E-3</v>
      </c>
      <c r="N10" s="66">
        <f>H10/J10</f>
        <v>1.2254936596854362</v>
      </c>
      <c r="O10" s="66">
        <f>L10/J10</f>
        <v>2.5129030655048452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23"/>
    </row>
    <row r="11" spans="1:93" x14ac:dyDescent="0.25">
      <c r="A11" s="12" t="s">
        <v>30</v>
      </c>
      <c r="B11" s="9" t="s">
        <v>76</v>
      </c>
      <c r="C11" s="13">
        <v>0.72493822549454756</v>
      </c>
      <c r="D11" s="91">
        <v>10.42</v>
      </c>
      <c r="E11" s="34">
        <v>0.51180041546371224</v>
      </c>
      <c r="F11" s="93">
        <v>6.3</v>
      </c>
      <c r="G11" s="1">
        <f>((E11/0.512638)-1)*10^4</f>
        <v>-16.338713405713577</v>
      </c>
      <c r="H11" s="66">
        <v>19.283735095730524</v>
      </c>
      <c r="I11" s="66">
        <v>9.7799999999999992E-4</v>
      </c>
      <c r="J11" s="66">
        <v>15.76058304967315</v>
      </c>
      <c r="K11" s="66">
        <v>8.5999999999999998E-4</v>
      </c>
      <c r="L11" s="66">
        <v>39.571921806487069</v>
      </c>
      <c r="M11" s="66">
        <v>2.3800000000000002E-3</v>
      </c>
      <c r="N11" s="66">
        <f>H11/J11</f>
        <v>1.2235419866735475</v>
      </c>
      <c r="O11" s="66">
        <f>L11/J11</f>
        <v>2.5108158550839734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3"/>
    </row>
    <row r="12" spans="1:93" x14ac:dyDescent="0.25">
      <c r="A12" s="16" t="s">
        <v>31</v>
      </c>
      <c r="B12" s="54" t="s">
        <v>77</v>
      </c>
      <c r="C12" s="40">
        <v>0.72787123098270634</v>
      </c>
      <c r="D12" s="94">
        <v>23.8</v>
      </c>
      <c r="E12" s="35">
        <v>0.51176952423549749</v>
      </c>
      <c r="F12" s="97">
        <v>11</v>
      </c>
      <c r="G12" s="53">
        <v>-16.89</v>
      </c>
      <c r="H12" s="67">
        <v>19.31686576527337</v>
      </c>
      <c r="I12" s="67">
        <v>7.2400000000000003E-4</v>
      </c>
      <c r="J12" s="67">
        <v>15.768607193797093</v>
      </c>
      <c r="K12" s="67">
        <v>6.4999999999999997E-4</v>
      </c>
      <c r="L12" s="67">
        <v>39.640582980680584</v>
      </c>
      <c r="M12" s="67">
        <v>1.722E-3</v>
      </c>
      <c r="N12" s="67">
        <f>H12/J12</f>
        <v>1.2250204173309649</v>
      </c>
      <c r="O12" s="67">
        <f>L12/J12</f>
        <v>2.5138924759489236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6"/>
      <c r="AE12" s="26"/>
    </row>
    <row r="13" spans="1:93" ht="13.8" x14ac:dyDescent="0.3">
      <c r="A13" s="29" t="s">
        <v>16</v>
      </c>
      <c r="B13" s="60"/>
      <c r="C13" s="41"/>
      <c r="D13" s="95"/>
      <c r="E13" s="41"/>
      <c r="F13" s="100"/>
      <c r="G13" s="2"/>
      <c r="H13" s="68"/>
      <c r="I13" s="68"/>
      <c r="J13" s="68"/>
      <c r="K13" s="68"/>
      <c r="L13" s="68"/>
      <c r="M13" s="68"/>
      <c r="N13" s="68"/>
      <c r="O13" s="6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3"/>
    </row>
    <row r="14" spans="1:93" x14ac:dyDescent="0.25">
      <c r="A14" s="12" t="s">
        <v>32</v>
      </c>
      <c r="B14" s="9" t="s">
        <v>70</v>
      </c>
      <c r="C14" s="13">
        <v>0.72786121523599889</v>
      </c>
      <c r="D14" s="91">
        <v>11.74</v>
      </c>
      <c r="E14" s="34">
        <v>0.51181185106554039</v>
      </c>
      <c r="F14" s="93">
        <v>8.1999999999999993</v>
      </c>
      <c r="G14" s="2">
        <f t="shared" ref="G14:G22" si="0">((E14/0.512638)-1)*10^4</f>
        <v>-16.115639778160329</v>
      </c>
      <c r="H14" s="66">
        <v>19.20798266983347</v>
      </c>
      <c r="I14" s="66">
        <v>5.9000000000000003E-4</v>
      </c>
      <c r="J14" s="66">
        <v>15.736728983128781</v>
      </c>
      <c r="K14" s="66">
        <v>5.8799999999999998E-4</v>
      </c>
      <c r="L14" s="66">
        <v>39.380183897240151</v>
      </c>
      <c r="M14" s="66">
        <v>1.5020000000000001E-3</v>
      </c>
      <c r="N14" s="66">
        <f t="shared" ref="N14:N22" si="1">H14/J14</f>
        <v>1.2205829235812722</v>
      </c>
      <c r="O14" s="66">
        <f t="shared" ref="O14:O22" si="2">L14/J14</f>
        <v>2.5024377009643697</v>
      </c>
      <c r="P14" s="11">
        <v>42.256472326759841</v>
      </c>
      <c r="Q14" s="11">
        <v>86.853341759700015</v>
      </c>
      <c r="R14" s="11">
        <v>10.035116652047515</v>
      </c>
      <c r="S14" s="11">
        <v>42.64872447377671</v>
      </c>
      <c r="T14" s="11">
        <v>7.0708690953585975</v>
      </c>
      <c r="U14" s="11">
        <v>1.3996188508807259</v>
      </c>
      <c r="V14" s="11">
        <v>6.163228112090283</v>
      </c>
      <c r="W14" s="11">
        <v>0.93462723569585715</v>
      </c>
      <c r="X14" s="11">
        <v>5.2910468042434475</v>
      </c>
      <c r="Y14" s="11">
        <v>1.0575181687498216</v>
      </c>
      <c r="Z14" s="11">
        <v>2.9697984502931809</v>
      </c>
      <c r="AA14" s="11">
        <v>0.45125900655485696</v>
      </c>
      <c r="AB14" s="11">
        <v>2.8712189150848411</v>
      </c>
      <c r="AC14" s="11">
        <v>0.42731089931606475</v>
      </c>
      <c r="AD14" s="24">
        <v>1.0792656576440425</v>
      </c>
      <c r="AE14" s="23">
        <v>0.99628742017017236</v>
      </c>
    </row>
    <row r="15" spans="1:93" x14ac:dyDescent="0.25">
      <c r="A15" s="12" t="s">
        <v>33</v>
      </c>
      <c r="B15" s="9" t="s">
        <v>71</v>
      </c>
      <c r="C15" s="13">
        <v>0.72609727197331286</v>
      </c>
      <c r="D15" s="91">
        <v>10.92</v>
      </c>
      <c r="E15" s="34">
        <v>0.51184151470341233</v>
      </c>
      <c r="F15" s="93">
        <v>9.66</v>
      </c>
      <c r="G15" s="2">
        <f t="shared" si="0"/>
        <v>-15.536992899233271</v>
      </c>
      <c r="H15" s="66">
        <v>18.934995961829088</v>
      </c>
      <c r="I15" s="66">
        <v>5.2400000000000005E-4</v>
      </c>
      <c r="J15" s="66">
        <v>15.716655808159231</v>
      </c>
      <c r="K15" s="66">
        <v>4.7800000000000002E-4</v>
      </c>
      <c r="L15" s="66">
        <v>39.024603944166579</v>
      </c>
      <c r="M15" s="66">
        <v>1.3179999999999999E-3</v>
      </c>
      <c r="N15" s="66">
        <f t="shared" si="1"/>
        <v>1.2047725796730289</v>
      </c>
      <c r="O15" s="66">
        <f t="shared" si="2"/>
        <v>2.4830093895615586</v>
      </c>
      <c r="P15" s="11">
        <v>26.962475454170843</v>
      </c>
      <c r="Q15" s="11">
        <v>50.381612058714417</v>
      </c>
      <c r="R15" s="11">
        <v>6.662976278715087</v>
      </c>
      <c r="S15" s="11">
        <v>25.179988453883695</v>
      </c>
      <c r="T15" s="11">
        <v>5.0107448813753122</v>
      </c>
      <c r="U15" s="11">
        <v>1.1566634042726915</v>
      </c>
      <c r="V15" s="11">
        <v>4.6138743302049301</v>
      </c>
      <c r="W15" s="11">
        <v>0.71868816085351317</v>
      </c>
      <c r="X15" s="11">
        <v>4.2070491768025562</v>
      </c>
      <c r="Y15" s="11">
        <v>0.85463454116797699</v>
      </c>
      <c r="Z15" s="11">
        <v>2.4392970644711611</v>
      </c>
      <c r="AA15" s="11">
        <v>0.37106847006500376</v>
      </c>
      <c r="AB15" s="11">
        <v>2.4054218420521583</v>
      </c>
      <c r="AC15" s="11">
        <v>0.35610183844195342</v>
      </c>
      <c r="AD15" s="24">
        <v>0.82199644378620174</v>
      </c>
      <c r="AE15" s="23">
        <v>1.1304161453821895</v>
      </c>
    </row>
    <row r="16" spans="1:93" x14ac:dyDescent="0.25">
      <c r="A16" s="12" t="s">
        <v>34</v>
      </c>
      <c r="B16" s="9" t="s">
        <v>72</v>
      </c>
      <c r="C16" s="13">
        <v>0.72567300000000001</v>
      </c>
      <c r="D16" s="91">
        <v>10.180000000000001</v>
      </c>
      <c r="E16" s="34">
        <v>0.51182301408497011</v>
      </c>
      <c r="F16" s="93">
        <v>4.0999999999999996</v>
      </c>
      <c r="G16" s="2">
        <f t="shared" si="0"/>
        <v>-15.897883399785817</v>
      </c>
      <c r="H16" s="66">
        <v>19.140042436072417</v>
      </c>
      <c r="I16" s="66">
        <v>6.1600000000000001E-4</v>
      </c>
      <c r="J16" s="66">
        <v>15.733700948422703</v>
      </c>
      <c r="K16" s="66">
        <v>5.8E-4</v>
      </c>
      <c r="L16" s="66">
        <v>39.33781892995512</v>
      </c>
      <c r="M16" s="66">
        <v>1.4679999999999999E-3</v>
      </c>
      <c r="N16" s="66">
        <f t="shared" si="1"/>
        <v>1.2164996969763302</v>
      </c>
      <c r="O16" s="66">
        <f t="shared" si="2"/>
        <v>2.500226682769048</v>
      </c>
      <c r="P16" s="46">
        <v>40.139100821344599</v>
      </c>
      <c r="Q16" s="46">
        <v>87.469049140907217</v>
      </c>
      <c r="R16" s="46">
        <v>9.4257728589022758</v>
      </c>
      <c r="S16" s="46">
        <v>34.435647206827966</v>
      </c>
      <c r="T16" s="46">
        <v>6.4391433615742466</v>
      </c>
      <c r="U16" s="46">
        <v>1.1414008219021372</v>
      </c>
      <c r="V16" s="46">
        <v>5.5310189031203141</v>
      </c>
      <c r="W16" s="46">
        <v>0.81661224342473737</v>
      </c>
      <c r="X16" s="46">
        <v>4.5603536602294819</v>
      </c>
      <c r="Y16" s="46">
        <v>0.91114331659642933</v>
      </c>
      <c r="Z16" s="46">
        <v>2.5458926434782061</v>
      </c>
      <c r="AA16" s="46">
        <v>0.38075708330018926</v>
      </c>
      <c r="AB16" s="46">
        <v>2.4324201106895647</v>
      </c>
      <c r="AC16" s="46">
        <v>0.36219638548774874</v>
      </c>
      <c r="AD16" s="47">
        <v>1.2101256881145739</v>
      </c>
      <c r="AE16" s="48">
        <v>0.89874594811772124</v>
      </c>
    </row>
    <row r="17" spans="1:93" x14ac:dyDescent="0.25">
      <c r="A17" s="12" t="s">
        <v>35</v>
      </c>
      <c r="B17" s="9" t="s">
        <v>73</v>
      </c>
      <c r="C17" s="13">
        <v>0.72551087339262021</v>
      </c>
      <c r="D17" s="91">
        <v>10.139999999999999</v>
      </c>
      <c r="E17" s="34">
        <v>0.51176275601179821</v>
      </c>
      <c r="F17" s="93">
        <v>8.8000000000000007</v>
      </c>
      <c r="G17" s="2">
        <f t="shared" si="0"/>
        <v>-17.073334169566134</v>
      </c>
      <c r="H17" s="66">
        <v>19.320653310786398</v>
      </c>
      <c r="I17" s="66">
        <v>6.78E-4</v>
      </c>
      <c r="J17" s="66">
        <v>15.749527795917437</v>
      </c>
      <c r="K17" s="66">
        <v>5.4199999999999995E-4</v>
      </c>
      <c r="L17" s="66">
        <v>39.623955137931041</v>
      </c>
      <c r="M17" s="66">
        <v>1.462E-3</v>
      </c>
      <c r="N17" s="66">
        <f t="shared" si="1"/>
        <v>1.2267449260157921</v>
      </c>
      <c r="O17" s="66">
        <f t="shared" si="2"/>
        <v>2.5158821046179103</v>
      </c>
      <c r="P17" s="46">
        <v>40.139100821344599</v>
      </c>
      <c r="Q17" s="46">
        <v>87.469049140907217</v>
      </c>
      <c r="R17" s="46">
        <v>9.4257728589022758</v>
      </c>
      <c r="S17" s="46">
        <v>34.435647206827966</v>
      </c>
      <c r="T17" s="46">
        <v>6.4391433615742466</v>
      </c>
      <c r="U17" s="46">
        <v>1.1414008219021372</v>
      </c>
      <c r="V17" s="46">
        <v>5.5310189031203141</v>
      </c>
      <c r="W17" s="46">
        <v>0.81661224342473737</v>
      </c>
      <c r="X17" s="46">
        <v>4.5603536602294819</v>
      </c>
      <c r="Y17" s="46">
        <v>0.91114331659642933</v>
      </c>
      <c r="Z17" s="46">
        <v>2.5458926434782061</v>
      </c>
      <c r="AA17" s="46">
        <v>0.38075708330018926</v>
      </c>
      <c r="AB17" s="46">
        <v>2.4324201106895647</v>
      </c>
      <c r="AC17" s="46">
        <v>0.36219638548774874</v>
      </c>
      <c r="AD17" s="47">
        <v>1.2101256881145739</v>
      </c>
      <c r="AE17" s="48">
        <v>0.89874594811772124</v>
      </c>
    </row>
    <row r="18" spans="1:93" s="14" customFormat="1" x14ac:dyDescent="0.25">
      <c r="A18" s="30" t="s">
        <v>36</v>
      </c>
      <c r="B18" s="61" t="s">
        <v>74</v>
      </c>
      <c r="C18" s="13">
        <v>0.72606199999999999</v>
      </c>
      <c r="D18" s="93">
        <v>11</v>
      </c>
      <c r="E18" s="13">
        <v>0.51172100869571835</v>
      </c>
      <c r="F18" s="93">
        <v>7</v>
      </c>
      <c r="G18" s="2">
        <f t="shared" si="0"/>
        <v>-17.887696664735664</v>
      </c>
      <c r="H18" s="66">
        <v>19.358766108773853</v>
      </c>
      <c r="I18" s="66">
        <v>5.22E-4</v>
      </c>
      <c r="J18" s="66">
        <v>15.753482271846202</v>
      </c>
      <c r="K18" s="66">
        <v>5.7200000000000003E-4</v>
      </c>
      <c r="L18" s="66">
        <v>39.650829343037785</v>
      </c>
      <c r="M18" s="66">
        <v>1.384E-3</v>
      </c>
      <c r="N18" s="66">
        <f t="shared" si="1"/>
        <v>1.2288563109231301</v>
      </c>
      <c r="O18" s="66">
        <f t="shared" si="2"/>
        <v>2.5169564835769465</v>
      </c>
      <c r="P18" s="46">
        <v>47.358922748226121</v>
      </c>
      <c r="Q18" s="46">
        <v>104.64685482860301</v>
      </c>
      <c r="R18" s="46">
        <v>11.092911211906475</v>
      </c>
      <c r="S18" s="46">
        <v>40.701533548271009</v>
      </c>
      <c r="T18" s="46">
        <v>7.4836016563123771</v>
      </c>
      <c r="U18" s="46">
        <v>1.3108301806221085</v>
      </c>
      <c r="V18" s="46">
        <v>6.4577717692284837</v>
      </c>
      <c r="W18" s="46">
        <v>0.95701796658780314</v>
      </c>
      <c r="X18" s="46">
        <v>5.3670629506068961</v>
      </c>
      <c r="Y18" s="46">
        <v>1.0746472976347228</v>
      </c>
      <c r="Z18" s="46">
        <v>3.0069961493783217</v>
      </c>
      <c r="AA18" s="46">
        <v>0.4538063825282313</v>
      </c>
      <c r="AB18" s="46">
        <v>2.9019907190832352</v>
      </c>
      <c r="AC18" s="46">
        <v>0.43692287513811995</v>
      </c>
      <c r="AD18" s="47">
        <v>1.1967604325421128</v>
      </c>
      <c r="AE18" s="48">
        <v>0.88606409366096273</v>
      </c>
      <c r="AF18" s="57"/>
      <c r="AG18" s="57"/>
      <c r="AH18" s="57"/>
      <c r="AI18" s="57"/>
      <c r="AJ18" s="57"/>
      <c r="AK18" s="57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</row>
    <row r="19" spans="1:93" x14ac:dyDescent="0.25">
      <c r="A19" s="12" t="s">
        <v>37</v>
      </c>
      <c r="B19" s="9" t="s">
        <v>75</v>
      </c>
      <c r="C19" s="13">
        <v>0.72767830663943245</v>
      </c>
      <c r="D19" s="91">
        <v>9.3000000000000007</v>
      </c>
      <c r="E19" s="34">
        <v>0.51178322274472132</v>
      </c>
      <c r="F19" s="93">
        <v>7.46</v>
      </c>
      <c r="G19" s="2">
        <f t="shared" si="0"/>
        <v>-16.674090786845674</v>
      </c>
      <c r="H19" s="66">
        <v>19.125657913073564</v>
      </c>
      <c r="I19" s="66">
        <v>6.8999999999999997E-4</v>
      </c>
      <c r="J19" s="66">
        <v>15.730382960747637</v>
      </c>
      <c r="K19" s="66">
        <v>5.8799999999999998E-4</v>
      </c>
      <c r="L19" s="66">
        <v>39.297416017050153</v>
      </c>
      <c r="M19" s="66">
        <v>1.4339999999999999E-3</v>
      </c>
      <c r="N19" s="66">
        <f t="shared" si="1"/>
        <v>1.2158418495467167</v>
      </c>
      <c r="O19" s="66">
        <f t="shared" si="2"/>
        <v>2.4981855886859106</v>
      </c>
      <c r="P19" s="46">
        <v>42.202576623424207</v>
      </c>
      <c r="Q19" s="46">
        <v>86.521946580176234</v>
      </c>
      <c r="R19" s="46">
        <v>9.9960547932971799</v>
      </c>
      <c r="S19" s="46">
        <v>37.116413933928854</v>
      </c>
      <c r="T19" s="46">
        <v>7.1939764025192785</v>
      </c>
      <c r="U19" s="46">
        <v>1.4489099713846738</v>
      </c>
      <c r="V19" s="46">
        <v>6.3958650949717004</v>
      </c>
      <c r="W19" s="46">
        <v>0.96796567225529251</v>
      </c>
      <c r="X19" s="46">
        <v>5.5403758407786619</v>
      </c>
      <c r="Y19" s="46">
        <v>1.1119003782791916</v>
      </c>
      <c r="Z19" s="46">
        <v>3.1500259946471383</v>
      </c>
      <c r="AA19" s="46">
        <v>0.47826199677079961</v>
      </c>
      <c r="AB19" s="46">
        <v>3.0611423344996838</v>
      </c>
      <c r="AC19" s="46">
        <v>0.4533930217447798</v>
      </c>
      <c r="AD19" s="47">
        <v>1.0110133018551504</v>
      </c>
      <c r="AE19" s="48">
        <v>1.0037432377216065</v>
      </c>
    </row>
    <row r="20" spans="1:93" x14ac:dyDescent="0.25">
      <c r="A20" s="12" t="s">
        <v>38</v>
      </c>
      <c r="B20" s="9" t="s">
        <v>76</v>
      </c>
      <c r="C20" s="13">
        <v>0.72542503082115406</v>
      </c>
      <c r="D20" s="91">
        <v>10.58</v>
      </c>
      <c r="E20" s="34">
        <v>0.51180644998696334</v>
      </c>
      <c r="F20" s="93">
        <v>9.34</v>
      </c>
      <c r="G20" s="2">
        <f t="shared" si="0"/>
        <v>-16.220998307513447</v>
      </c>
      <c r="H20" s="66">
        <v>19.126500007084005</v>
      </c>
      <c r="I20" s="66">
        <v>7.5199999999999996E-4</v>
      </c>
      <c r="J20" s="66">
        <v>15.729884561161427</v>
      </c>
      <c r="K20" s="66">
        <v>5.7600000000000001E-4</v>
      </c>
      <c r="L20" s="66">
        <v>39.257791217165604</v>
      </c>
      <c r="M20" s="66">
        <v>1.4940000000000001E-3</v>
      </c>
      <c r="N20" s="66">
        <f t="shared" si="1"/>
        <v>1.2159339080153928</v>
      </c>
      <c r="O20" s="66">
        <f t="shared" si="2"/>
        <v>2.4957456658071608</v>
      </c>
      <c r="P20" s="46">
        <v>42.647133821226028</v>
      </c>
      <c r="Q20" s="46">
        <v>89.409439845910057</v>
      </c>
      <c r="R20" s="46">
        <v>10.139820749729049</v>
      </c>
      <c r="S20" s="46">
        <v>37.579954209843507</v>
      </c>
      <c r="T20" s="46">
        <v>7.1578181342176261</v>
      </c>
      <c r="U20" s="46">
        <v>1.4216280583690555</v>
      </c>
      <c r="V20" s="46">
        <v>6.4599468030023131</v>
      </c>
      <c r="W20" s="46">
        <v>0.97401426348485698</v>
      </c>
      <c r="X20" s="46">
        <v>5.5621095556400801</v>
      </c>
      <c r="Y20" s="46">
        <v>1.1275440873411373</v>
      </c>
      <c r="Z20" s="46">
        <v>3.194521565972412</v>
      </c>
      <c r="AA20" s="46">
        <v>0.49137961377700617</v>
      </c>
      <c r="AB20" s="46">
        <v>3.0892615359494031</v>
      </c>
      <c r="AC20" s="46">
        <v>0.45928127910591099</v>
      </c>
      <c r="AD20" s="47">
        <v>1.0123637781487156</v>
      </c>
      <c r="AE20" s="48">
        <v>0.98241858314566599</v>
      </c>
    </row>
    <row r="21" spans="1:93" x14ac:dyDescent="0.25">
      <c r="A21" s="12" t="s">
        <v>39</v>
      </c>
      <c r="B21" s="9" t="s">
        <v>77</v>
      </c>
      <c r="C21" s="13">
        <v>0.72728700000000002</v>
      </c>
      <c r="D21" s="91">
        <v>11.9</v>
      </c>
      <c r="E21" s="34">
        <v>0.51179559080017756</v>
      </c>
      <c r="F21" s="93">
        <v>4.5</v>
      </c>
      <c r="G21" s="2">
        <f t="shared" si="0"/>
        <v>-16.432827839966137</v>
      </c>
      <c r="H21" s="66">
        <v>19.163814846915212</v>
      </c>
      <c r="I21" s="66">
        <v>6.3000000000000003E-4</v>
      </c>
      <c r="J21" s="66">
        <v>15.734917035708264</v>
      </c>
      <c r="K21" s="66">
        <v>5.8399999999999999E-4</v>
      </c>
      <c r="L21" s="66">
        <v>39.398821157527124</v>
      </c>
      <c r="M21" s="66">
        <v>1.4760000000000001E-3</v>
      </c>
      <c r="N21" s="66">
        <f t="shared" si="1"/>
        <v>1.2179164849376409</v>
      </c>
      <c r="O21" s="66">
        <f t="shared" si="2"/>
        <v>2.5039103204749558</v>
      </c>
      <c r="P21" s="49">
        <v>44.153680944948086</v>
      </c>
      <c r="Q21" s="49">
        <v>92.369371847733817</v>
      </c>
      <c r="R21" s="49">
        <v>10.351349971735331</v>
      </c>
      <c r="S21" s="49">
        <v>38.435491865660168</v>
      </c>
      <c r="T21" s="49">
        <v>7.1492636000407686</v>
      </c>
      <c r="U21" s="49">
        <v>1.4106445807785253</v>
      </c>
      <c r="V21" s="49">
        <v>5.8790979655866273</v>
      </c>
      <c r="W21" s="49">
        <v>0.95500835525469285</v>
      </c>
      <c r="X21" s="49">
        <v>5.5652954350046109</v>
      </c>
      <c r="Y21" s="49">
        <v>1.1141920697921839</v>
      </c>
      <c r="Z21" s="49">
        <v>3.1333677554292931</v>
      </c>
      <c r="AA21" s="49">
        <v>0.46285311564313475</v>
      </c>
      <c r="AB21" s="49">
        <v>2.9828299019279543</v>
      </c>
      <c r="AC21" s="49">
        <v>0.45919878875562326</v>
      </c>
      <c r="AD21" s="47">
        <v>1.0855250581123261</v>
      </c>
      <c r="AE21" s="48">
        <v>1.0224615476492724</v>
      </c>
    </row>
    <row r="22" spans="1:93" s="16" customFormat="1" x14ac:dyDescent="0.25">
      <c r="A22" s="16" t="s">
        <v>40</v>
      </c>
      <c r="B22" s="54" t="s">
        <v>78</v>
      </c>
      <c r="C22" s="40">
        <v>0.72817659300941451</v>
      </c>
      <c r="D22" s="94">
        <v>8.8000000000000007</v>
      </c>
      <c r="E22" s="35">
        <v>0.51177049064340097</v>
      </c>
      <c r="F22" s="97">
        <v>8.3000000000000007</v>
      </c>
      <c r="G22" s="3">
        <f t="shared" si="0"/>
        <v>-16.922455155471418</v>
      </c>
      <c r="H22" s="67">
        <v>19.258375985531405</v>
      </c>
      <c r="I22" s="67">
        <v>4.0000000000000002E-4</v>
      </c>
      <c r="J22" s="67">
        <v>15.74238526908051</v>
      </c>
      <c r="K22" s="67">
        <v>3.6999999999999999E-4</v>
      </c>
      <c r="L22" s="67">
        <v>39.455680680749779</v>
      </c>
      <c r="M22" s="67">
        <v>1.0859999999999999E-3</v>
      </c>
      <c r="N22" s="67">
        <f t="shared" si="1"/>
        <v>1.2233454877614147</v>
      </c>
      <c r="O22" s="67">
        <f t="shared" si="2"/>
        <v>2.5063343328437249</v>
      </c>
      <c r="P22" s="50">
        <v>53.000774197544622</v>
      </c>
      <c r="Q22" s="50">
        <v>115.08542427942923</v>
      </c>
      <c r="R22" s="50">
        <v>12.54454770785479</v>
      </c>
      <c r="S22" s="50">
        <v>46.410405784763164</v>
      </c>
      <c r="T22" s="50">
        <v>8.7375697120894422</v>
      </c>
      <c r="U22" s="50">
        <v>1.6519700412661456</v>
      </c>
      <c r="V22" s="50">
        <v>7.7234883206645231</v>
      </c>
      <c r="W22" s="50">
        <v>1.1596860354332263</v>
      </c>
      <c r="X22" s="50">
        <v>6.5716932174261142</v>
      </c>
      <c r="Y22" s="50">
        <v>1.314819049397288</v>
      </c>
      <c r="Z22" s="50">
        <v>3.7114950660722186</v>
      </c>
      <c r="AA22" s="50">
        <v>0.56032597628914294</v>
      </c>
      <c r="AB22" s="50">
        <v>3.5578072512071812</v>
      </c>
      <c r="AC22" s="50">
        <v>0.52138767411073217</v>
      </c>
      <c r="AD22" s="51">
        <v>1.0924491313672176</v>
      </c>
      <c r="AE22" s="52">
        <v>0.94496446238827769</v>
      </c>
      <c r="AF22" s="55"/>
      <c r="AG22" s="55"/>
      <c r="AH22" s="55"/>
      <c r="AI22" s="55"/>
      <c r="AJ22" s="55"/>
      <c r="AK22" s="55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</row>
    <row r="23" spans="1:93" s="55" customFormat="1" ht="13.8" x14ac:dyDescent="0.3">
      <c r="A23" s="60" t="s">
        <v>17</v>
      </c>
      <c r="B23" s="62"/>
      <c r="C23" s="78"/>
      <c r="D23" s="96"/>
      <c r="E23" s="79"/>
      <c r="F23" s="96"/>
      <c r="G23" s="74"/>
      <c r="H23" s="80"/>
      <c r="I23" s="80"/>
      <c r="J23" s="80"/>
      <c r="K23" s="80"/>
      <c r="L23" s="80"/>
      <c r="M23" s="80"/>
      <c r="N23" s="80"/>
      <c r="O23" s="80"/>
      <c r="P23" s="81"/>
      <c r="Q23" s="8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28"/>
      <c r="AE23" s="44"/>
    </row>
    <row r="24" spans="1:93" s="55" customFormat="1" x14ac:dyDescent="0.25">
      <c r="A24" s="9" t="s">
        <v>41</v>
      </c>
      <c r="B24" s="9" t="s">
        <v>63</v>
      </c>
      <c r="C24" s="33">
        <v>0.72430300000000003</v>
      </c>
      <c r="D24" s="93">
        <v>11</v>
      </c>
      <c r="E24" s="72">
        <v>0.51200266148028528</v>
      </c>
      <c r="F24" s="101">
        <v>27</v>
      </c>
      <c r="G24" s="1">
        <f t="shared" ref="G24:G30" si="3">((E24/0.512638)-1)*10^4</f>
        <v>-12.393511985353545</v>
      </c>
      <c r="H24" s="73">
        <v>19.0748817546312</v>
      </c>
      <c r="I24" s="73">
        <v>1.812E-3</v>
      </c>
      <c r="J24" s="73">
        <v>15.738398518857705</v>
      </c>
      <c r="K24" s="73">
        <v>1.3619999999999999E-3</v>
      </c>
      <c r="L24" s="73">
        <v>39.164377511285039</v>
      </c>
      <c r="M24" s="73">
        <v>3.48E-3</v>
      </c>
      <c r="N24" s="71">
        <f>H24/J24</f>
        <v>1.2119963623856473</v>
      </c>
      <c r="O24" s="71">
        <f>L24/J24</f>
        <v>2.4884601482392501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28"/>
      <c r="AE24" s="28"/>
    </row>
    <row r="25" spans="1:93" s="9" customFormat="1" x14ac:dyDescent="0.25">
      <c r="A25" s="9" t="s">
        <v>45</v>
      </c>
      <c r="B25" s="9" t="s">
        <v>64</v>
      </c>
      <c r="C25" s="39">
        <v>0.73059099999999999</v>
      </c>
      <c r="D25" s="93">
        <v>11.780000000000001</v>
      </c>
      <c r="E25" s="33">
        <v>0.51204500452568091</v>
      </c>
      <c r="F25" s="93">
        <v>4</v>
      </c>
      <c r="G25" s="1">
        <f t="shared" si="3"/>
        <v>-11.567528632663304</v>
      </c>
      <c r="H25" s="71">
        <v>18.95315883966893</v>
      </c>
      <c r="I25" s="71">
        <v>5.5199999999999997E-4</v>
      </c>
      <c r="J25" s="71">
        <v>15.697703351364048</v>
      </c>
      <c r="K25" s="71">
        <v>4.8000000000000001E-4</v>
      </c>
      <c r="L25" s="71">
        <v>39.054554212546591</v>
      </c>
      <c r="M25" s="71">
        <v>1.4E-3</v>
      </c>
      <c r="N25" s="71">
        <f>H25/J25</f>
        <v>1.2073841896128072</v>
      </c>
      <c r="O25" s="71">
        <f>L25/J25</f>
        <v>2.4879151643003214</v>
      </c>
      <c r="P25" s="8">
        <v>34.482471311928428</v>
      </c>
      <c r="Q25" s="8">
        <v>68.131047555156073</v>
      </c>
      <c r="R25" s="8">
        <v>8.1832558872718373</v>
      </c>
      <c r="S25" s="8">
        <v>29.941754067129452</v>
      </c>
      <c r="T25" s="8">
        <v>5.3682219440750654</v>
      </c>
      <c r="U25" s="8">
        <v>0.96471111556618228</v>
      </c>
      <c r="V25" s="8">
        <v>4.2144034967509558</v>
      </c>
      <c r="W25" s="8">
        <v>0.6338419282837281</v>
      </c>
      <c r="X25" s="8">
        <v>3.4281579841327465</v>
      </c>
      <c r="Y25" s="8">
        <v>0.61644652396255317</v>
      </c>
      <c r="Z25" s="8">
        <v>1.646906529257723</v>
      </c>
      <c r="AA25" s="8">
        <v>0.23398730866307715</v>
      </c>
      <c r="AB25" s="8">
        <v>1.4145465733859153</v>
      </c>
      <c r="AC25" s="8">
        <v>0.20595614626822958</v>
      </c>
      <c r="AD25" s="23">
        <v>1.7876502693169865</v>
      </c>
      <c r="AE25" s="23">
        <v>0.95308004639592481</v>
      </c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</row>
    <row r="26" spans="1:93" s="55" customFormat="1" x14ac:dyDescent="0.25">
      <c r="A26" s="9" t="s">
        <v>42</v>
      </c>
      <c r="B26" s="9" t="s">
        <v>65</v>
      </c>
      <c r="C26" s="33">
        <v>0.72405200000000003</v>
      </c>
      <c r="D26" s="93">
        <v>9</v>
      </c>
      <c r="E26" s="72">
        <v>0.51200731901435981</v>
      </c>
      <c r="F26" s="101">
        <v>6.72E-6</v>
      </c>
      <c r="G26" s="1">
        <f t="shared" si="3"/>
        <v>-12.302657735873135</v>
      </c>
      <c r="H26" s="66" t="s">
        <v>57</v>
      </c>
      <c r="I26" s="66" t="s">
        <v>57</v>
      </c>
      <c r="J26" s="66" t="s">
        <v>57</v>
      </c>
      <c r="K26" s="66" t="s">
        <v>57</v>
      </c>
      <c r="L26" s="66" t="s">
        <v>57</v>
      </c>
      <c r="M26" s="66" t="s">
        <v>57</v>
      </c>
      <c r="N26" s="66"/>
      <c r="O26" s="71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28"/>
      <c r="AE26" s="28"/>
    </row>
    <row r="27" spans="1:93" s="9" customFormat="1" x14ac:dyDescent="0.25">
      <c r="A27" s="9" t="s">
        <v>46</v>
      </c>
      <c r="B27" s="9" t="s">
        <v>66</v>
      </c>
      <c r="C27" s="39">
        <v>0.73845400000000005</v>
      </c>
      <c r="D27" s="93">
        <v>37.4</v>
      </c>
      <c r="E27" s="33">
        <v>0.51211627993157038</v>
      </c>
      <c r="F27" s="93">
        <v>4</v>
      </c>
      <c r="G27" s="1">
        <f t="shared" si="3"/>
        <v>-10.177163386827504</v>
      </c>
      <c r="H27" s="71">
        <v>18.504384455419657</v>
      </c>
      <c r="I27" s="71">
        <v>6.0999999999999997E-4</v>
      </c>
      <c r="J27" s="71">
        <v>15.668423126901549</v>
      </c>
      <c r="K27" s="71">
        <v>5.6999999999999998E-4</v>
      </c>
      <c r="L27" s="71">
        <v>38.230506813419808</v>
      </c>
      <c r="M27" s="71">
        <v>1.5200000000000001E-3</v>
      </c>
      <c r="N27" s="71">
        <f t="shared" ref="N27:N30" si="4">H27/J27</f>
        <v>1.1809985156482639</v>
      </c>
      <c r="O27" s="71">
        <f t="shared" ref="O27:O30" si="5">L27/J27</f>
        <v>2.4399715596000719</v>
      </c>
      <c r="P27" s="8">
        <v>4.365754183904289</v>
      </c>
      <c r="Q27" s="8">
        <v>10.885597769638657</v>
      </c>
      <c r="R27" s="8">
        <v>0.98104491620703993</v>
      </c>
      <c r="S27" s="8">
        <v>3.672702940102758</v>
      </c>
      <c r="T27" s="8">
        <v>0.7487973098299876</v>
      </c>
      <c r="U27" s="8">
        <v>0.27313977067733736</v>
      </c>
      <c r="V27" s="8">
        <v>0.60642977162298983</v>
      </c>
      <c r="W27" s="8">
        <v>0.10671478461795372</v>
      </c>
      <c r="X27" s="8">
        <v>0.60094694516942138</v>
      </c>
      <c r="Y27" s="8">
        <v>0.11790717755870736</v>
      </c>
      <c r="Z27" s="8">
        <v>0.32411483853978157</v>
      </c>
      <c r="AA27" s="8">
        <v>4.9081526475523746E-2</v>
      </c>
      <c r="AB27" s="8">
        <v>0.31740300400966492</v>
      </c>
      <c r="AC27" s="8">
        <v>4.9609263418902885E-2</v>
      </c>
      <c r="AD27" s="23">
        <v>1.0086713193486323</v>
      </c>
      <c r="AE27" s="23">
        <v>1.9047059072670465</v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</row>
    <row r="28" spans="1:93" s="55" customFormat="1" x14ac:dyDescent="0.25">
      <c r="A28" s="9" t="s">
        <v>43</v>
      </c>
      <c r="B28" s="9" t="s">
        <v>67</v>
      </c>
      <c r="C28" s="33">
        <v>0.72464399999999995</v>
      </c>
      <c r="D28" s="93">
        <v>9</v>
      </c>
      <c r="E28" s="72">
        <v>0.51201984845520732</v>
      </c>
      <c r="F28" s="101">
        <v>3</v>
      </c>
      <c r="G28" s="1">
        <f t="shared" si="3"/>
        <v>-12.058246653442461</v>
      </c>
      <c r="H28" s="66" t="s">
        <v>57</v>
      </c>
      <c r="I28" s="66" t="s">
        <v>57</v>
      </c>
      <c r="J28" s="66" t="s">
        <v>57</v>
      </c>
      <c r="K28" s="66" t="s">
        <v>57</v>
      </c>
      <c r="L28" s="66" t="s">
        <v>57</v>
      </c>
      <c r="M28" s="66" t="s">
        <v>57</v>
      </c>
      <c r="N28" s="66"/>
      <c r="O28" s="71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28"/>
      <c r="AE28" s="28"/>
    </row>
    <row r="29" spans="1:93" s="55" customFormat="1" x14ac:dyDescent="0.25">
      <c r="A29" s="9" t="s">
        <v>44</v>
      </c>
      <c r="B29" s="9" t="s">
        <v>68</v>
      </c>
      <c r="C29" s="33">
        <v>0.72524299999999997</v>
      </c>
      <c r="D29" s="93">
        <v>11</v>
      </c>
      <c r="E29" s="72">
        <v>0.51199165686809711</v>
      </c>
      <c r="F29" s="101">
        <v>7</v>
      </c>
      <c r="G29" s="74">
        <f t="shared" si="3"/>
        <v>-12.608178322771613</v>
      </c>
      <c r="H29" s="66" t="s">
        <v>57</v>
      </c>
      <c r="I29" s="66" t="s">
        <v>57</v>
      </c>
      <c r="J29" s="66" t="s">
        <v>57</v>
      </c>
      <c r="K29" s="66" t="s">
        <v>57</v>
      </c>
      <c r="L29" s="66" t="s">
        <v>57</v>
      </c>
      <c r="M29" s="66" t="s">
        <v>57</v>
      </c>
      <c r="N29" s="66"/>
      <c r="O29" s="71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28"/>
      <c r="AE29" s="28"/>
    </row>
    <row r="30" spans="1:93" s="54" customFormat="1" x14ac:dyDescent="0.25">
      <c r="A30" s="54" t="s">
        <v>47</v>
      </c>
      <c r="B30" s="54" t="s">
        <v>69</v>
      </c>
      <c r="C30" s="75">
        <v>0.73294300000000001</v>
      </c>
      <c r="D30" s="97">
        <v>10.48</v>
      </c>
      <c r="E30" s="76">
        <v>0.51209595328995183</v>
      </c>
      <c r="F30" s="97">
        <v>4.8199999999999994</v>
      </c>
      <c r="G30" s="53">
        <f t="shared" si="3"/>
        <v>-10.573674016522983</v>
      </c>
      <c r="H30" s="77">
        <v>18.587648789248348</v>
      </c>
      <c r="I30" s="77">
        <v>6.4999999999999997E-4</v>
      </c>
      <c r="J30" s="77">
        <v>15.673043579475848</v>
      </c>
      <c r="K30" s="77">
        <v>5.5599999999999996E-4</v>
      </c>
      <c r="L30" s="77">
        <v>38.273303800595357</v>
      </c>
      <c r="M30" s="77">
        <v>1.268E-3</v>
      </c>
      <c r="N30" s="77">
        <f t="shared" si="4"/>
        <v>1.1859629366174436</v>
      </c>
      <c r="O30" s="77">
        <f t="shared" si="5"/>
        <v>2.4419828609878289</v>
      </c>
      <c r="P30" s="21">
        <v>4.4798765919837207</v>
      </c>
      <c r="Q30" s="21">
        <v>11.093563463176032</v>
      </c>
      <c r="R30" s="21">
        <v>1.0363513181725914</v>
      </c>
      <c r="S30" s="21">
        <v>3.8925447699034739</v>
      </c>
      <c r="T30" s="21">
        <v>0.77907284368240792</v>
      </c>
      <c r="U30" s="21">
        <v>0.20141789970398463</v>
      </c>
      <c r="V30" s="21">
        <v>0.60847516404483049</v>
      </c>
      <c r="W30" s="21">
        <v>0.1013861660823603</v>
      </c>
      <c r="X30" s="21">
        <v>0.54993410181093094</v>
      </c>
      <c r="Y30" s="21">
        <v>0.10445449670224752</v>
      </c>
      <c r="Z30" s="21">
        <v>0.28346733564986371</v>
      </c>
      <c r="AA30" s="21">
        <v>4.3215321254799273E-2</v>
      </c>
      <c r="AB30" s="21">
        <v>0.28193276088104108</v>
      </c>
      <c r="AC30" s="21">
        <v>4.4797469233625077E-2</v>
      </c>
      <c r="AD30" s="26">
        <v>1.1652575684553288</v>
      </c>
      <c r="AE30" s="26">
        <v>1.3746843379331459</v>
      </c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</row>
    <row r="31" spans="1:93" ht="13.8" x14ac:dyDescent="0.3">
      <c r="A31" s="29" t="s">
        <v>18</v>
      </c>
      <c r="B31" s="60"/>
      <c r="G31" s="2"/>
      <c r="AE31" s="45"/>
      <c r="AF31" s="58"/>
      <c r="AG31" s="58"/>
    </row>
    <row r="32" spans="1:93" x14ac:dyDescent="0.25">
      <c r="A32" s="12" t="s">
        <v>48</v>
      </c>
      <c r="B32" s="9" t="s">
        <v>58</v>
      </c>
      <c r="C32" s="34">
        <v>0.72174499999999997</v>
      </c>
      <c r="D32" s="91">
        <v>8</v>
      </c>
      <c r="E32" s="37">
        <v>0.51200052089205284</v>
      </c>
      <c r="F32" s="101">
        <v>9</v>
      </c>
      <c r="G32" s="2">
        <f t="shared" ref="G32:G37" si="6">((E32/0.512638)-1)*10^4</f>
        <v>-12.435268316964843</v>
      </c>
      <c r="H32" s="66">
        <v>20.162229875242616</v>
      </c>
      <c r="I32" s="66">
        <v>6.0599999999999998E-4</v>
      </c>
      <c r="J32" s="66">
        <v>15.784986846317572</v>
      </c>
      <c r="K32" s="66">
        <v>4.44E-4</v>
      </c>
      <c r="L32" s="66">
        <v>41.235829392153526</v>
      </c>
      <c r="M32" s="66">
        <v>1.274E-3</v>
      </c>
      <c r="N32" s="66">
        <f>H32/J32</f>
        <v>1.2773041923659376</v>
      </c>
      <c r="O32" s="66">
        <f>L32/J32</f>
        <v>2.6123448688063555</v>
      </c>
      <c r="P32" s="11">
        <v>125.97729568523626</v>
      </c>
      <c r="Q32" s="11">
        <v>253.94766361123087</v>
      </c>
      <c r="R32" s="11">
        <v>31.293886900068795</v>
      </c>
      <c r="S32" s="11">
        <v>116.24946020138213</v>
      </c>
      <c r="T32" s="11">
        <v>22.218452225753012</v>
      </c>
      <c r="U32" s="11">
        <v>2.6216319233232666</v>
      </c>
      <c r="V32" s="11">
        <v>17.691659731187961</v>
      </c>
      <c r="W32" s="11">
        <v>2.399608300166165</v>
      </c>
      <c r="X32" s="11">
        <v>12.38395378106852</v>
      </c>
      <c r="Y32" s="11">
        <v>2.2280343627827519</v>
      </c>
      <c r="Z32" s="11">
        <v>6.0277191709400002</v>
      </c>
      <c r="AA32" s="11">
        <v>0.89765957709159072</v>
      </c>
      <c r="AB32" s="11">
        <v>5.9481152709720364</v>
      </c>
      <c r="AC32" s="11">
        <v>0.88905846118425624</v>
      </c>
      <c r="AD32" s="24">
        <v>1.5531533260631658</v>
      </c>
      <c r="AE32" s="23">
        <v>0.62136374529681371</v>
      </c>
    </row>
    <row r="33" spans="1:93" x14ac:dyDescent="0.25">
      <c r="A33" s="12" t="s">
        <v>49</v>
      </c>
      <c r="B33" s="9" t="s">
        <v>59</v>
      </c>
      <c r="C33" s="34">
        <v>0.721773</v>
      </c>
      <c r="D33" s="91">
        <v>10</v>
      </c>
      <c r="E33" s="37">
        <v>0.51201734956972678</v>
      </c>
      <c r="F33" s="101">
        <v>12</v>
      </c>
      <c r="G33" s="2">
        <f t="shared" si="6"/>
        <v>-12.106992268876571</v>
      </c>
      <c r="H33" s="66">
        <v>20.110686257269556</v>
      </c>
      <c r="I33" s="66">
        <v>7.0799999999999997E-4</v>
      </c>
      <c r="J33" s="66">
        <v>15.786098000729027</v>
      </c>
      <c r="K33" s="66">
        <v>5.3200000000000003E-4</v>
      </c>
      <c r="L33" s="66">
        <v>41.219411248850903</v>
      </c>
      <c r="M33" s="66">
        <v>1.544E-3</v>
      </c>
      <c r="N33" s="66">
        <f>H33/J33</f>
        <v>1.2739491580719196</v>
      </c>
      <c r="O33" s="66">
        <f>L33/J33</f>
        <v>2.6111209525588479</v>
      </c>
      <c r="P33" s="11">
        <v>73.664718874335406</v>
      </c>
      <c r="Q33" s="11">
        <v>146.72999849828577</v>
      </c>
      <c r="R33" s="11">
        <v>18.10064862677778</v>
      </c>
      <c r="S33" s="11">
        <v>67.795310107601054</v>
      </c>
      <c r="T33" s="11">
        <v>13.931626461393543</v>
      </c>
      <c r="U33" s="11">
        <v>1.9506829297379145</v>
      </c>
      <c r="V33" s="11">
        <v>12.124107412329828</v>
      </c>
      <c r="W33" s="11">
        <v>1.7963820945977971</v>
      </c>
      <c r="X33" s="11">
        <v>10.092857541642303</v>
      </c>
      <c r="Y33" s="11">
        <v>1.914767805642031</v>
      </c>
      <c r="Z33" s="11">
        <v>5.3428190993958644</v>
      </c>
      <c r="AA33" s="11">
        <v>0.80991598573055112</v>
      </c>
      <c r="AB33" s="11">
        <v>5.6293259266569011</v>
      </c>
      <c r="AC33" s="11">
        <v>0.80068012052188409</v>
      </c>
      <c r="AD33" s="24">
        <v>0.95963166007800749</v>
      </c>
      <c r="AE33" s="23">
        <v>0.70530387215110601</v>
      </c>
    </row>
    <row r="34" spans="1:93" x14ac:dyDescent="0.25">
      <c r="A34" s="12" t="s">
        <v>50</v>
      </c>
      <c r="B34" s="9" t="s">
        <v>60</v>
      </c>
      <c r="C34" s="34">
        <v>0.72081200000000001</v>
      </c>
      <c r="D34" s="91">
        <v>10</v>
      </c>
      <c r="E34" s="37">
        <v>0.51198162721050677</v>
      </c>
      <c r="F34" s="101">
        <v>8</v>
      </c>
      <c r="G34" s="2">
        <f t="shared" si="6"/>
        <v>-12.803826276890362</v>
      </c>
      <c r="H34" s="66" t="s">
        <v>57</v>
      </c>
      <c r="I34" s="66" t="s">
        <v>57</v>
      </c>
      <c r="J34" s="66" t="s">
        <v>57</v>
      </c>
      <c r="K34" s="66" t="s">
        <v>57</v>
      </c>
      <c r="L34" s="66" t="s">
        <v>57</v>
      </c>
      <c r="M34" s="66" t="s">
        <v>57</v>
      </c>
      <c r="N34" s="66" t="s">
        <v>57</v>
      </c>
      <c r="O34" s="66" t="s">
        <v>57</v>
      </c>
      <c r="P34" s="11">
        <v>293.54485415702806</v>
      </c>
      <c r="Q34" s="11">
        <v>595.79090450107083</v>
      </c>
      <c r="R34" s="11">
        <v>72.342307182371215</v>
      </c>
      <c r="S34" s="11">
        <v>256.7005621240275</v>
      </c>
      <c r="T34" s="11">
        <v>48.291943329487374</v>
      </c>
      <c r="U34" s="11">
        <v>4.6447949074641857</v>
      </c>
      <c r="V34" s="11">
        <v>36.336369705108048</v>
      </c>
      <c r="W34" s="11">
        <v>4.6083545660240306</v>
      </c>
      <c r="X34" s="11">
        <v>22.084534394558631</v>
      </c>
      <c r="Y34" s="11">
        <v>3.7458359962062802</v>
      </c>
      <c r="Z34" s="11">
        <v>9.7127110547875404</v>
      </c>
      <c r="AA34" s="11">
        <v>1.4113495591130709</v>
      </c>
      <c r="AB34" s="11">
        <v>9.0397643750577856</v>
      </c>
      <c r="AC34" s="11">
        <v>1.3613533403877096</v>
      </c>
      <c r="AD34" s="24">
        <v>2.3813256347231344</v>
      </c>
      <c r="AE34" s="23">
        <v>0.52104330077132111</v>
      </c>
    </row>
    <row r="35" spans="1:93" x14ac:dyDescent="0.25">
      <c r="A35" s="12" t="s">
        <v>51</v>
      </c>
      <c r="B35" s="9" t="s">
        <v>61</v>
      </c>
      <c r="C35" s="34">
        <v>0.72534699999999996</v>
      </c>
      <c r="D35" s="91">
        <v>9</v>
      </c>
      <c r="E35" s="37">
        <v>0.51203524467677319</v>
      </c>
      <c r="F35" s="101">
        <v>9</v>
      </c>
      <c r="G35" s="2">
        <f t="shared" si="6"/>
        <v>-11.75791344431798</v>
      </c>
      <c r="H35" s="66">
        <v>19.67483393221244</v>
      </c>
      <c r="I35" s="66">
        <v>7.3800000000000005E-4</v>
      </c>
      <c r="J35" s="66">
        <v>15.754581497773199</v>
      </c>
      <c r="K35" s="66">
        <v>5.3399999999999997E-4</v>
      </c>
      <c r="L35" s="66">
        <v>40.034465012275504</v>
      </c>
      <c r="M35" s="66">
        <v>1.5139999999999999E-3</v>
      </c>
      <c r="N35" s="66">
        <f>H35/J35</f>
        <v>1.2488325338882116</v>
      </c>
      <c r="O35" s="66">
        <f>L35/J35</f>
        <v>2.5411316078395418</v>
      </c>
      <c r="P35" s="11">
        <v>68.740219448152615</v>
      </c>
      <c r="Q35" s="11">
        <v>137.91231749478976</v>
      </c>
      <c r="R35" s="11">
        <v>17.25209762953007</v>
      </c>
      <c r="S35" s="11">
        <v>65.109162872093819</v>
      </c>
      <c r="T35" s="11">
        <v>13.507950508243686</v>
      </c>
      <c r="U35" s="11">
        <v>2.2992142444750159</v>
      </c>
      <c r="V35" s="11">
        <v>11.473707697019</v>
      </c>
      <c r="W35" s="11">
        <v>1.7716202733593169</v>
      </c>
      <c r="X35" s="11">
        <v>9.887161676132127</v>
      </c>
      <c r="Y35" s="11">
        <v>1.9049845616174659</v>
      </c>
      <c r="Z35" s="11">
        <v>5.1977454682023936</v>
      </c>
      <c r="AA35" s="11">
        <v>0.77141924538568007</v>
      </c>
      <c r="AB35" s="11">
        <v>5.0859097806053102</v>
      </c>
      <c r="AC35" s="11">
        <v>0.7636780451781483</v>
      </c>
      <c r="AD35" s="24">
        <v>0.991159820691491</v>
      </c>
      <c r="AE35" s="23">
        <v>0.86785706492456682</v>
      </c>
    </row>
    <row r="36" spans="1:93" x14ac:dyDescent="0.25">
      <c r="A36" s="12" t="s">
        <v>52</v>
      </c>
      <c r="B36" s="9" t="s">
        <v>62</v>
      </c>
      <c r="C36" s="34">
        <v>0.72193799999999997</v>
      </c>
      <c r="D36" s="91">
        <v>10</v>
      </c>
      <c r="E36" s="37">
        <v>0.511981427162158</v>
      </c>
      <c r="F36" s="101">
        <v>8</v>
      </c>
      <c r="G36" s="2">
        <f t="shared" si="6"/>
        <v>-12.807728608531521</v>
      </c>
      <c r="H36" s="66">
        <v>20.076751692463237</v>
      </c>
      <c r="I36" s="66">
        <v>8.0999999999999996E-4</v>
      </c>
      <c r="J36" s="66">
        <v>15.786083958651981</v>
      </c>
      <c r="K36" s="66">
        <v>5.1800000000000001E-4</v>
      </c>
      <c r="L36" s="66">
        <v>40.921615853440358</v>
      </c>
      <c r="M36" s="66">
        <v>1.892E-3</v>
      </c>
      <c r="N36" s="66">
        <f>H36/J36</f>
        <v>1.2718006406813542</v>
      </c>
      <c r="O36" s="66">
        <f>L36/J36</f>
        <v>2.5922588503029078</v>
      </c>
      <c r="P36" s="11">
        <v>204.99765279064559</v>
      </c>
      <c r="Q36" s="11">
        <v>412.70084660428716</v>
      </c>
      <c r="R36" s="11">
        <v>49.779769455093394</v>
      </c>
      <c r="S36" s="11">
        <v>182.62947593002801</v>
      </c>
      <c r="T36" s="11">
        <v>34.491267926570444</v>
      </c>
      <c r="U36" s="11">
        <v>3.5201644659146165</v>
      </c>
      <c r="V36" s="11">
        <v>26.503353043324203</v>
      </c>
      <c r="W36" s="11">
        <v>3.4157268120802398</v>
      </c>
      <c r="X36" s="11">
        <v>16.249930684458128</v>
      </c>
      <c r="Y36" s="11">
        <v>2.8018270711013247</v>
      </c>
      <c r="Z36" s="11">
        <v>7.3327703214323199</v>
      </c>
      <c r="AA36" s="11">
        <v>1.0534491683164757</v>
      </c>
      <c r="AB36" s="11">
        <v>6.7676804748741697</v>
      </c>
      <c r="AC36" s="11">
        <v>1.0273203345129032</v>
      </c>
      <c r="AD36" s="24">
        <v>2.2213166328492857</v>
      </c>
      <c r="AE36" s="23">
        <v>0.5471083549877247</v>
      </c>
    </row>
    <row r="37" spans="1:93" s="16" customFormat="1" x14ac:dyDescent="0.25">
      <c r="A37" s="16" t="s">
        <v>53</v>
      </c>
      <c r="B37" s="54" t="s">
        <v>62</v>
      </c>
      <c r="C37" s="40">
        <v>0.72885699999999998</v>
      </c>
      <c r="D37" s="94">
        <v>11.54</v>
      </c>
      <c r="E37" s="35">
        <v>0.51208275809490122</v>
      </c>
      <c r="F37" s="97">
        <v>4.0199999999999996</v>
      </c>
      <c r="G37" s="3">
        <f t="shared" si="6"/>
        <v>-10.831071927925873</v>
      </c>
      <c r="H37" s="67">
        <v>19.393328532000179</v>
      </c>
      <c r="I37" s="67">
        <v>6.8400000000000004E-4</v>
      </c>
      <c r="J37" s="67">
        <v>15.759399217591939</v>
      </c>
      <c r="K37" s="67">
        <v>6.0999999999999997E-4</v>
      </c>
      <c r="L37" s="67">
        <v>39.329181133390733</v>
      </c>
      <c r="M37" s="67">
        <v>1.49E-3</v>
      </c>
      <c r="N37" s="67">
        <f>H37/J37</f>
        <v>1.2305880613996851</v>
      </c>
      <c r="O37" s="67">
        <f>L37/J37</f>
        <v>2.4956015511992526</v>
      </c>
      <c r="P37" s="21">
        <v>66.13112171807235</v>
      </c>
      <c r="Q37" s="21">
        <v>146.06810360660879</v>
      </c>
      <c r="R37" s="21">
        <v>16.41468297103863</v>
      </c>
      <c r="S37" s="21">
        <v>63.578697994493915</v>
      </c>
      <c r="T37" s="21">
        <v>12.779051980331666</v>
      </c>
      <c r="U37" s="21">
        <v>2.340410555949064</v>
      </c>
      <c r="V37" s="21">
        <v>10.764453396499889</v>
      </c>
      <c r="W37" s="21">
        <v>1.6076355319211175</v>
      </c>
      <c r="X37" s="15">
        <v>8.5417773609258862</v>
      </c>
      <c r="Y37" s="15">
        <v>1.5605831766746487</v>
      </c>
      <c r="Z37" s="15">
        <v>4.0192961420347784</v>
      </c>
      <c r="AA37" s="15">
        <v>0.56685311167248986</v>
      </c>
      <c r="AB37" s="15">
        <v>3.4919461527912996</v>
      </c>
      <c r="AC37" s="15">
        <v>0.52245377480248112</v>
      </c>
      <c r="AD37" s="25">
        <v>1.3888002221288784</v>
      </c>
      <c r="AE37" s="26">
        <v>0.93769612652232992</v>
      </c>
      <c r="AF37" s="55"/>
      <c r="AG37" s="55"/>
      <c r="AH37" s="55"/>
      <c r="AI37" s="55"/>
      <c r="AJ37" s="55"/>
      <c r="AK37" s="55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</row>
    <row r="38" spans="1:93" s="20" customFormat="1" x14ac:dyDescent="0.25">
      <c r="A38" s="43" t="s">
        <v>102</v>
      </c>
      <c r="B38" s="55"/>
      <c r="C38" s="18"/>
      <c r="D38" s="98"/>
      <c r="E38" s="36"/>
      <c r="F38" s="96"/>
      <c r="G38" s="4"/>
      <c r="H38" s="69"/>
      <c r="I38" s="69"/>
      <c r="J38" s="69"/>
      <c r="K38" s="69"/>
      <c r="L38" s="69"/>
      <c r="M38" s="69"/>
      <c r="N38" s="66"/>
      <c r="O38" s="66"/>
      <c r="P38" s="42"/>
      <c r="Q38" s="42"/>
      <c r="R38" s="42"/>
      <c r="S38" s="42"/>
      <c r="T38" s="42"/>
      <c r="U38" s="42"/>
      <c r="V38" s="42"/>
      <c r="W38" s="42"/>
      <c r="X38" s="19"/>
      <c r="Y38" s="19"/>
      <c r="Z38" s="19"/>
      <c r="AA38" s="19"/>
      <c r="AB38" s="19"/>
      <c r="AC38" s="19"/>
      <c r="AD38" s="27"/>
      <c r="AE38" s="44"/>
      <c r="AF38" s="55"/>
      <c r="AG38" s="55"/>
      <c r="AH38" s="55"/>
      <c r="AI38" s="55"/>
      <c r="AJ38" s="55"/>
      <c r="AK38" s="55"/>
    </row>
    <row r="39" spans="1:93" x14ac:dyDescent="0.25">
      <c r="A39" s="12" t="s">
        <v>83</v>
      </c>
      <c r="B39" s="9" t="s">
        <v>79</v>
      </c>
      <c r="C39" s="34">
        <v>0.71384903217951312</v>
      </c>
      <c r="D39" s="91">
        <v>15</v>
      </c>
      <c r="E39" s="31">
        <v>0.51210858603686138</v>
      </c>
      <c r="F39" s="101">
        <v>8</v>
      </c>
      <c r="G39" s="2">
        <f t="shared" ref="G39:G46" si="7">((E39/0.512638)-1)*10^4</f>
        <v>-10.327247748677104</v>
      </c>
      <c r="H39" s="66">
        <v>18.048422320643223</v>
      </c>
      <c r="I39" s="66">
        <v>5.3600000000000002E-4</v>
      </c>
      <c r="J39" s="66">
        <v>15.636283463064226</v>
      </c>
      <c r="K39" s="66">
        <v>4.1800000000000002E-4</v>
      </c>
      <c r="L39" s="66">
        <v>38.176775784922484</v>
      </c>
      <c r="M39" s="66">
        <v>1.0820000000000001E-3</v>
      </c>
      <c r="N39" s="66">
        <f>H39/J39</f>
        <v>1.154265485355066</v>
      </c>
      <c r="O39" s="66">
        <f t="shared" ref="O39:O46" si="8">L39/J39</f>
        <v>2.4415505049587418</v>
      </c>
    </row>
    <row r="40" spans="1:93" x14ac:dyDescent="0.25">
      <c r="A40" s="12" t="s">
        <v>103</v>
      </c>
      <c r="B40" s="9"/>
      <c r="C40" s="34">
        <v>0.72846778251996003</v>
      </c>
      <c r="D40" s="91">
        <v>10</v>
      </c>
      <c r="E40" s="31">
        <v>0.512096823095614</v>
      </c>
      <c r="F40" s="101">
        <v>27</v>
      </c>
      <c r="G40" s="2">
        <f t="shared" si="7"/>
        <v>-10.556706767466117</v>
      </c>
      <c r="H40" s="66">
        <v>18.729725056376775</v>
      </c>
      <c r="I40" s="66">
        <v>3.0599999999999998E-3</v>
      </c>
      <c r="J40" s="66">
        <v>15.69025807439651</v>
      </c>
      <c r="K40" s="66">
        <v>1.8500000000000001E-3</v>
      </c>
      <c r="L40" s="66">
        <v>38.78653284526392</v>
      </c>
      <c r="M40" s="66">
        <v>5.4400000000000004E-3</v>
      </c>
      <c r="N40" s="66">
        <f>H40/J40</f>
        <v>1.1937168252789985</v>
      </c>
      <c r="O40" s="66">
        <f>L40/J40</f>
        <v>2.4720136954634353</v>
      </c>
    </row>
    <row r="41" spans="1:93" x14ac:dyDescent="0.25">
      <c r="A41" s="12" t="s">
        <v>84</v>
      </c>
      <c r="B41" s="9" t="s">
        <v>80</v>
      </c>
      <c r="C41" s="34">
        <v>0.71234816588335292</v>
      </c>
      <c r="D41" s="91">
        <v>9</v>
      </c>
      <c r="E41" s="31">
        <v>0.51205703477143982</v>
      </c>
      <c r="F41" s="101">
        <v>9</v>
      </c>
      <c r="G41" s="2">
        <f t="shared" si="7"/>
        <v>-11.332855320133062</v>
      </c>
      <c r="H41" s="66">
        <v>18.387555572041055</v>
      </c>
      <c r="I41" s="66">
        <v>5.0600000000000005E-4</v>
      </c>
      <c r="J41" s="66">
        <v>15.666313167904212</v>
      </c>
      <c r="K41" s="66">
        <v>5.5400000000000002E-4</v>
      </c>
      <c r="L41" s="66">
        <v>38.134422395497076</v>
      </c>
      <c r="M41" s="66">
        <v>1.3439999999999999E-3</v>
      </c>
      <c r="N41" s="66">
        <f t="shared" ref="N41:N46" si="9">H41/J41</f>
        <v>1.1737002429973051</v>
      </c>
      <c r="O41" s="66">
        <f t="shared" si="8"/>
        <v>2.4341669917350806</v>
      </c>
    </row>
    <row r="42" spans="1:93" x14ac:dyDescent="0.25">
      <c r="A42" s="12" t="s">
        <v>104</v>
      </c>
      <c r="B42" s="9"/>
      <c r="C42" s="34">
        <v>0.72816629764859298</v>
      </c>
      <c r="D42" s="91">
        <v>10</v>
      </c>
      <c r="E42" s="31">
        <v>0.51204940300004553</v>
      </c>
      <c r="F42" s="101">
        <v>7</v>
      </c>
      <c r="G42" s="2">
        <f t="shared" si="7"/>
        <v>-11.48172784605328</v>
      </c>
      <c r="H42" s="66">
        <v>18.862822931322249</v>
      </c>
      <c r="I42" s="66">
        <v>1.6379999999999999E-3</v>
      </c>
      <c r="J42" s="66">
        <v>15.699740709986358</v>
      </c>
      <c r="K42" s="66">
        <v>1.072E-3</v>
      </c>
      <c r="L42" s="66">
        <v>38.710748568087944</v>
      </c>
      <c r="M42" s="66">
        <v>3.4399999999999999E-3</v>
      </c>
      <c r="N42" s="66">
        <f>H42/J42</f>
        <v>1.2014735325739427</v>
      </c>
      <c r="O42" s="66">
        <f>L42/J42</f>
        <v>2.4656934966744162</v>
      </c>
    </row>
    <row r="43" spans="1:93" x14ac:dyDescent="0.25">
      <c r="A43" s="12" t="s">
        <v>85</v>
      </c>
      <c r="B43" s="9" t="s">
        <v>81</v>
      </c>
      <c r="C43" s="34">
        <v>0.715761765724092</v>
      </c>
      <c r="D43" s="91">
        <v>16</v>
      </c>
      <c r="E43" s="31">
        <v>0.51211831291399335</v>
      </c>
      <c r="F43" s="101">
        <v>9</v>
      </c>
      <c r="G43" s="2">
        <f t="shared" si="7"/>
        <v>-10.137506115557304</v>
      </c>
      <c r="H43" s="66">
        <v>18.112590716788549</v>
      </c>
      <c r="I43" s="66">
        <v>5.5199999999999997E-4</v>
      </c>
      <c r="J43" s="66">
        <v>15.638836374287671</v>
      </c>
      <c r="K43" s="66">
        <v>5.2800000000000004E-4</v>
      </c>
      <c r="L43" s="66">
        <v>38.046180280142508</v>
      </c>
      <c r="M43" s="66">
        <v>1.464E-3</v>
      </c>
      <c r="N43" s="66">
        <f t="shared" si="9"/>
        <v>1.1581802049267591</v>
      </c>
      <c r="O43" s="66">
        <f t="shared" si="8"/>
        <v>2.4328012244373562</v>
      </c>
    </row>
    <row r="44" spans="1:93" x14ac:dyDescent="0.25">
      <c r="A44" s="12" t="s">
        <v>105</v>
      </c>
      <c r="B44" s="9"/>
      <c r="C44" s="34">
        <v>0.73054940644230104</v>
      </c>
      <c r="D44" s="91">
        <v>10</v>
      </c>
      <c r="E44" s="31">
        <v>0.51211458276515576</v>
      </c>
      <c r="F44" s="101">
        <v>40</v>
      </c>
      <c r="G44" s="2">
        <f t="shared" si="7"/>
        <v>-10.210269914525671</v>
      </c>
      <c r="H44" s="66">
        <v>18.609617410752765</v>
      </c>
      <c r="I44" s="66">
        <v>9.2199999999999997E-4</v>
      </c>
      <c r="J44" s="66">
        <v>15.67606683002017</v>
      </c>
      <c r="K44" s="66">
        <v>5.0799999999999999E-4</v>
      </c>
      <c r="L44" s="66">
        <v>38.572916050226858</v>
      </c>
      <c r="M44" s="66">
        <v>1.4840000000000001E-3</v>
      </c>
      <c r="N44" s="66">
        <f>H44/J44</f>
        <v>1.1871356260815851</v>
      </c>
      <c r="O44" s="66">
        <f>L44/J44</f>
        <v>2.4606246240516461</v>
      </c>
    </row>
    <row r="45" spans="1:93" x14ac:dyDescent="0.25">
      <c r="A45" s="12" t="s">
        <v>86</v>
      </c>
      <c r="B45" s="9" t="s">
        <v>80</v>
      </c>
      <c r="C45" s="34">
        <v>0.71271280123278891</v>
      </c>
      <c r="D45" s="91">
        <v>16</v>
      </c>
      <c r="E45" s="31">
        <v>0.51213341337834284</v>
      </c>
      <c r="F45" s="101">
        <v>8</v>
      </c>
      <c r="G45" s="2">
        <f t="shared" si="7"/>
        <v>-9.8429422254531218</v>
      </c>
      <c r="H45" s="66">
        <v>18.13756836460546</v>
      </c>
      <c r="I45" s="66">
        <v>5.0000000000000001E-4</v>
      </c>
      <c r="J45" s="66">
        <v>15.637133735053254</v>
      </c>
      <c r="K45" s="66">
        <v>4.84E-4</v>
      </c>
      <c r="L45" s="66">
        <v>37.932318343356172</v>
      </c>
      <c r="M45" s="66">
        <v>1.1800000000000001E-3</v>
      </c>
      <c r="N45" s="66">
        <f t="shared" si="9"/>
        <v>1.1599036416723267</v>
      </c>
      <c r="O45" s="66">
        <f t="shared" si="8"/>
        <v>2.425784608999316</v>
      </c>
    </row>
    <row r="46" spans="1:93" x14ac:dyDescent="0.25">
      <c r="A46" s="12" t="s">
        <v>106</v>
      </c>
      <c r="B46" s="9"/>
      <c r="C46" s="34">
        <v>0.72828420805781002</v>
      </c>
      <c r="D46" s="91">
        <v>9</v>
      </c>
      <c r="E46" s="31">
        <v>0.51213917964334588</v>
      </c>
      <c r="F46" s="101">
        <v>29</v>
      </c>
      <c r="G46" s="2">
        <f t="shared" si="7"/>
        <v>-9.7304600254788376</v>
      </c>
      <c r="H46" s="66">
        <v>18.4621967340378</v>
      </c>
      <c r="I46" s="66">
        <v>5.1399999999999996E-3</v>
      </c>
      <c r="J46" s="66">
        <v>15.665519642391676</v>
      </c>
      <c r="K46" s="66">
        <v>4.1399999999999996E-3</v>
      </c>
      <c r="L46" s="66">
        <v>38.323881085345796</v>
      </c>
      <c r="M46" s="66">
        <v>1.06E-3</v>
      </c>
      <c r="N46" s="66">
        <f t="shared" si="9"/>
        <v>1.1785243742619413</v>
      </c>
      <c r="O46" s="66">
        <f t="shared" si="8"/>
        <v>2.4463842860111367</v>
      </c>
    </row>
    <row r="47" spans="1:93" x14ac:dyDescent="0.25">
      <c r="A47" s="12" t="s">
        <v>87</v>
      </c>
      <c r="B47" s="9" t="s">
        <v>82</v>
      </c>
      <c r="C47" s="34">
        <v>0.72234299999999996</v>
      </c>
      <c r="D47" s="91">
        <v>9</v>
      </c>
      <c r="E47" s="31">
        <v>0.51207819829325785</v>
      </c>
      <c r="F47" s="101">
        <v>9</v>
      </c>
      <c r="G47" s="2">
        <f>((E47/0.512638)-1)*10^4</f>
        <v>-10.920019716489371</v>
      </c>
      <c r="H47" s="66">
        <v>18.929914315779119</v>
      </c>
      <c r="I47" s="66">
        <v>7.4799999999999997E-4</v>
      </c>
      <c r="J47" s="66">
        <v>15.707506930757589</v>
      </c>
      <c r="K47" s="66">
        <v>6.7199999999999996E-4</v>
      </c>
      <c r="L47" s="66">
        <v>38.756941915414913</v>
      </c>
      <c r="M47" s="66">
        <v>1.6459999999999999E-3</v>
      </c>
      <c r="N47" s="66">
        <f>H47/J47</f>
        <v>1.2051507854955381</v>
      </c>
      <c r="O47" s="66">
        <f>L47/J47</f>
        <v>2.4674152356745531</v>
      </c>
      <c r="P47" s="11">
        <v>43.718042384105829</v>
      </c>
      <c r="Q47" s="11">
        <v>88.126596864629178</v>
      </c>
      <c r="R47" s="11">
        <v>10.188263568196028</v>
      </c>
      <c r="S47" s="11">
        <v>37.94736734746531</v>
      </c>
      <c r="T47" s="11">
        <v>7.5954323082305395</v>
      </c>
      <c r="U47" s="11">
        <v>1.4250665568974668</v>
      </c>
      <c r="V47" s="11">
        <v>6.672908520914941</v>
      </c>
      <c r="W47" s="11">
        <v>1.0332626940788261</v>
      </c>
      <c r="X47" s="11">
        <v>6.0451030241408157</v>
      </c>
      <c r="Y47" s="11">
        <v>1.1931707229522215</v>
      </c>
      <c r="Z47" s="11">
        <v>3.2891450055154348</v>
      </c>
      <c r="AA47" s="11">
        <v>0.49778553522032598</v>
      </c>
      <c r="AB47" s="11">
        <v>3.1739875020162445</v>
      </c>
      <c r="AC47" s="11">
        <v>0.47861534156720931</v>
      </c>
      <c r="AD47" s="24">
        <v>1.0100826713393969</v>
      </c>
      <c r="AE47" s="23">
        <v>0.94062538920345129</v>
      </c>
    </row>
    <row r="48" spans="1:93" x14ac:dyDescent="0.25">
      <c r="A48" s="16" t="s">
        <v>107</v>
      </c>
      <c r="B48" s="54"/>
      <c r="C48" s="35">
        <v>0.72644335161766194</v>
      </c>
      <c r="D48" s="94">
        <v>9</v>
      </c>
      <c r="E48" s="59">
        <v>0.51207853089200661</v>
      </c>
      <c r="F48" s="102">
        <v>9</v>
      </c>
      <c r="G48" s="3">
        <f>((E48/0.512638)-1)*10^4</f>
        <v>-10.913531731815418</v>
      </c>
      <c r="H48" s="67">
        <v>18.945316331863516</v>
      </c>
      <c r="I48" s="67">
        <v>6.6600000000000003E-4</v>
      </c>
      <c r="J48" s="67">
        <v>15.708310063129236</v>
      </c>
      <c r="K48" s="67">
        <v>5.9199999999999997E-4</v>
      </c>
      <c r="L48" s="67">
        <v>38.768174089136011</v>
      </c>
      <c r="M48" s="67">
        <v>1.6199999999999999E-3</v>
      </c>
      <c r="N48" s="67">
        <f>H48/J48</f>
        <v>1.2060696698578814</v>
      </c>
      <c r="O48" s="67">
        <f>L48/J48</f>
        <v>2.468004128600263</v>
      </c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25"/>
      <c r="AE48" s="26"/>
    </row>
    <row r="49" spans="1:15" x14ac:dyDescent="0.25">
      <c r="A49" s="38" t="s">
        <v>94</v>
      </c>
      <c r="B49" s="64"/>
    </row>
    <row r="50" spans="1:15" x14ac:dyDescent="0.25">
      <c r="D50" s="99"/>
      <c r="E50" s="13"/>
      <c r="F50" s="99"/>
      <c r="G50" s="13"/>
      <c r="H50" s="70"/>
      <c r="I50" s="103"/>
      <c r="J50" s="70"/>
      <c r="K50" s="103"/>
      <c r="L50" s="70"/>
      <c r="M50" s="103"/>
      <c r="N50" s="70"/>
      <c r="O50" s="70"/>
    </row>
  </sheetData>
  <mergeCells count="31">
    <mergeCell ref="AD4:AD5"/>
    <mergeCell ref="AE4:AE5"/>
    <mergeCell ref="Y4:Y5"/>
    <mergeCell ref="Z4:Z5"/>
    <mergeCell ref="AA4:AA5"/>
    <mergeCell ref="AB4:AB5"/>
    <mergeCell ref="AC4:AC5"/>
    <mergeCell ref="P4:P5"/>
    <mergeCell ref="Q4:Q5"/>
    <mergeCell ref="M4:M5"/>
    <mergeCell ref="V4:V5"/>
    <mergeCell ref="W4:W5"/>
    <mergeCell ref="N4:N5"/>
    <mergeCell ref="O4:O5"/>
    <mergeCell ref="X4:X5"/>
    <mergeCell ref="R4:R5"/>
    <mergeCell ref="S4:S5"/>
    <mergeCell ref="T4:T5"/>
    <mergeCell ref="U4:U5"/>
    <mergeCell ref="A4:A5"/>
    <mergeCell ref="J4:J5"/>
    <mergeCell ref="L4:L5"/>
    <mergeCell ref="I4:I5"/>
    <mergeCell ref="K4:K5"/>
    <mergeCell ref="D4:D5"/>
    <mergeCell ref="H4:H5"/>
    <mergeCell ref="B4:B5"/>
    <mergeCell ref="C4:C5"/>
    <mergeCell ref="E4:E5"/>
    <mergeCell ref="F4:F5"/>
    <mergeCell ref="G4:G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F33A-AA43-4B52-9F93-833F996BD966}">
  <dimension ref="A1:E7"/>
  <sheetViews>
    <sheetView workbookViewId="0">
      <selection activeCell="D17" sqref="D17"/>
    </sheetView>
  </sheetViews>
  <sheetFormatPr defaultRowHeight="13.2" x14ac:dyDescent="0.25"/>
  <cols>
    <col min="1" max="1" width="10.44140625" style="12" customWidth="1"/>
    <col min="2" max="2" width="8.33203125" style="12" bestFit="1" customWidth="1"/>
    <col min="3" max="3" width="15.77734375" style="12" bestFit="1" customWidth="1"/>
    <col min="4" max="4" width="12" style="12" bestFit="1" customWidth="1"/>
    <col min="5" max="5" width="13.109375" style="12" bestFit="1" customWidth="1"/>
    <col min="6" max="6" width="15" style="12" bestFit="1" customWidth="1"/>
    <col min="7" max="16384" width="8.88671875" style="12"/>
  </cols>
  <sheetData>
    <row r="1" spans="1:5" x14ac:dyDescent="0.25">
      <c r="A1" s="83" t="s">
        <v>95</v>
      </c>
    </row>
    <row r="3" spans="1:5" x14ac:dyDescent="0.25">
      <c r="A3" s="86"/>
      <c r="B3" s="87" t="s">
        <v>88</v>
      </c>
      <c r="C3" s="88" t="s">
        <v>91</v>
      </c>
      <c r="D3" s="88" t="s">
        <v>92</v>
      </c>
      <c r="E3" s="88" t="s">
        <v>93</v>
      </c>
    </row>
    <row r="4" spans="1:5" ht="15.6" x14ac:dyDescent="0.25">
      <c r="A4" s="89" t="s">
        <v>96</v>
      </c>
      <c r="B4" s="87">
        <v>0.70640000000000003</v>
      </c>
      <c r="C4" s="87">
        <v>0.7107</v>
      </c>
      <c r="D4" s="88">
        <v>0.72340000000000004</v>
      </c>
      <c r="E4" s="88">
        <v>0.72629999999999995</v>
      </c>
    </row>
    <row r="5" spans="1:5" x14ac:dyDescent="0.25">
      <c r="A5" s="90" t="s">
        <v>15</v>
      </c>
      <c r="B5" s="87">
        <v>0.57999999999999996</v>
      </c>
      <c r="C5" s="87">
        <v>-9.64</v>
      </c>
      <c r="D5" s="88">
        <v>-10.28</v>
      </c>
      <c r="E5" s="88">
        <v>-14.38</v>
      </c>
    </row>
    <row r="6" spans="1:5" x14ac:dyDescent="0.25">
      <c r="A6" s="89" t="s">
        <v>89</v>
      </c>
      <c r="B6" s="87">
        <v>215</v>
      </c>
      <c r="C6" s="87">
        <v>479</v>
      </c>
      <c r="D6" s="88">
        <v>212</v>
      </c>
      <c r="E6" s="88">
        <v>158</v>
      </c>
    </row>
    <row r="7" spans="1:5" x14ac:dyDescent="0.25">
      <c r="A7" s="89" t="s">
        <v>90</v>
      </c>
      <c r="B7" s="87">
        <v>18</v>
      </c>
      <c r="C7" s="87">
        <v>33</v>
      </c>
      <c r="D7" s="88">
        <v>22</v>
      </c>
      <c r="E7" s="88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TEFI GILI</dc:creator>
  <cp:lastModifiedBy>Stefania Gili</cp:lastModifiedBy>
  <dcterms:created xsi:type="dcterms:W3CDTF">2019-09-04T08:08:12Z</dcterms:created>
  <dcterms:modified xsi:type="dcterms:W3CDTF">2021-09-20T13:03:50Z</dcterms:modified>
</cp:coreProperties>
</file>