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carmengarcia/Dropbox/1.2doEnvioSam/EnvioSam/0.Envio-Arch/0.Envio18Sept/PCE:"/>
    </mc:Choice>
  </mc:AlternateContent>
  <xr:revisionPtr revIDLastSave="0" documentId="13_ncr:1_{C21B1B91-1A49-3140-87EB-F19B296EF964}" xr6:coauthVersionLast="47" xr6:coauthVersionMax="47" xr10:uidLastSave="{00000000-0000-0000-0000-000000000000}"/>
  <bookViews>
    <workbookView xWindow="6980" yWindow="3980" windowWidth="21820" windowHeight="14020" xr2:uid="{00000000-000D-0000-FFFF-FFFF00000000}"/>
  </bookViews>
  <sheets>
    <sheet name="PCE NCE, M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26" i="1"/>
  <c r="F39" i="1"/>
  <c r="F40" i="1"/>
  <c r="I39" i="1"/>
  <c r="I40" i="1"/>
  <c r="L39" i="1"/>
  <c r="L40" i="1"/>
  <c r="O39" i="1"/>
  <c r="O40" i="1"/>
  <c r="R39" i="1"/>
  <c r="R40" i="1"/>
  <c r="R32" i="1"/>
  <c r="R33" i="1"/>
  <c r="O32" i="1"/>
  <c r="O33" i="1"/>
  <c r="R25" i="1"/>
  <c r="R26" i="1"/>
  <c r="O25" i="1"/>
  <c r="O26" i="1"/>
  <c r="L25" i="1"/>
  <c r="L26" i="1"/>
  <c r="L32" i="1"/>
  <c r="L33" i="1"/>
  <c r="I32" i="1"/>
  <c r="I33" i="1"/>
  <c r="F32" i="1"/>
  <c r="F33" i="1"/>
  <c r="F26" i="1"/>
  <c r="F25" i="1"/>
  <c r="Q26" i="1"/>
  <c r="E40" i="1" l="1"/>
  <c r="D40" i="1"/>
  <c r="E18" i="1"/>
  <c r="E39" i="1"/>
  <c r="D39" i="1"/>
  <c r="E33" i="1"/>
  <c r="D33" i="1"/>
  <c r="E32" i="1"/>
  <c r="D32" i="1"/>
  <c r="E26" i="1"/>
  <c r="D26" i="1"/>
  <c r="E25" i="1"/>
  <c r="D25" i="1"/>
  <c r="E19" i="1"/>
  <c r="D19" i="1"/>
  <c r="D18" i="1"/>
  <c r="M32" i="1" l="1"/>
  <c r="N40" i="1" l="1"/>
  <c r="M40" i="1"/>
  <c r="Q40" i="1"/>
  <c r="P40" i="1"/>
  <c r="K40" i="1"/>
  <c r="J40" i="1"/>
  <c r="H40" i="1"/>
  <c r="G40" i="1"/>
  <c r="N39" i="1"/>
  <c r="M39" i="1"/>
  <c r="Q39" i="1"/>
  <c r="P39" i="1"/>
  <c r="K39" i="1"/>
  <c r="J39" i="1"/>
  <c r="H39" i="1"/>
  <c r="G39" i="1"/>
  <c r="N33" i="1"/>
  <c r="M33" i="1"/>
  <c r="Q33" i="1"/>
  <c r="P33" i="1"/>
  <c r="K33" i="1"/>
  <c r="J33" i="1"/>
  <c r="H33" i="1"/>
  <c r="G33" i="1"/>
  <c r="N32" i="1"/>
  <c r="Q32" i="1"/>
  <c r="P32" i="1"/>
  <c r="K32" i="1"/>
  <c r="J32" i="1"/>
  <c r="H32" i="1"/>
  <c r="G32" i="1"/>
  <c r="N26" i="1"/>
  <c r="M26" i="1"/>
  <c r="P26" i="1"/>
  <c r="K26" i="1"/>
  <c r="J26" i="1"/>
  <c r="H26" i="1"/>
  <c r="G26" i="1"/>
  <c r="N25" i="1"/>
  <c r="M25" i="1"/>
  <c r="Q25" i="1"/>
  <c r="P25" i="1"/>
  <c r="K25" i="1"/>
  <c r="J25" i="1"/>
  <c r="H25" i="1"/>
  <c r="G25" i="1"/>
  <c r="N19" i="1"/>
  <c r="M19" i="1"/>
  <c r="Q19" i="1"/>
  <c r="P19" i="1"/>
  <c r="K19" i="1"/>
  <c r="J19" i="1"/>
  <c r="H19" i="1"/>
  <c r="G19" i="1"/>
  <c r="N18" i="1"/>
  <c r="M18" i="1"/>
  <c r="Q18" i="1"/>
  <c r="P18" i="1"/>
  <c r="K18" i="1"/>
  <c r="J18" i="1"/>
  <c r="H18" i="1"/>
  <c r="G18" i="1"/>
</calcChain>
</file>

<file path=xl/sharedStrings.xml><?xml version="1.0" encoding="utf-8"?>
<sst xmlns="http://schemas.openxmlformats.org/spreadsheetml/2006/main" count="33" uniqueCount="16">
  <si>
    <t>RESVERATROL</t>
  </si>
  <si>
    <t>C1</t>
  </si>
  <si>
    <t>C2</t>
  </si>
  <si>
    <t>hr</t>
  </si>
  <si>
    <t>MICE</t>
  </si>
  <si>
    <t>AVERAGE</t>
  </si>
  <si>
    <t>SD</t>
  </si>
  <si>
    <t>MN/PCE</t>
  </si>
  <si>
    <t>PCE/NCE</t>
  </si>
  <si>
    <r>
      <t>CrO</t>
    </r>
    <r>
      <rPr>
        <b/>
        <vertAlign val="subscript"/>
        <sz val="12"/>
        <color theme="1"/>
        <rFont val="Times New Roman"/>
        <family val="1"/>
      </rPr>
      <t>3</t>
    </r>
  </si>
  <si>
    <r>
      <t>RESVERATROL+CrO</t>
    </r>
    <r>
      <rPr>
        <b/>
        <vertAlign val="subscript"/>
        <sz val="12"/>
        <color theme="1"/>
        <rFont val="Times New Roman"/>
        <family val="1"/>
      </rPr>
      <t>3</t>
    </r>
  </si>
  <si>
    <t xml:space="preserve">NIF </t>
  </si>
  <si>
    <t>NIF</t>
  </si>
  <si>
    <t>The calculation of the Net Induction Frequency (NIF) was performed as follows:</t>
  </si>
  <si>
    <r>
      <t xml:space="preserve">NIF = |MN-PCE frequencies measured at time </t>
    </r>
    <r>
      <rPr>
        <i/>
        <sz val="11"/>
        <color theme="1"/>
        <rFont val="Times New Roman"/>
        <family val="1"/>
      </rPr>
      <t>xi</t>
    </r>
    <r>
      <rPr>
        <sz val="11"/>
        <color theme="1"/>
        <rFont val="Times New Roman"/>
        <family val="1"/>
      </rPr>
      <t xml:space="preserve"> 
−  MN-PCE frequencies measured at time 0| </t>
    </r>
    <r>
      <rPr>
        <i/>
        <sz val="11"/>
        <color theme="1"/>
        <rFont val="Times New Roman"/>
        <family val="1"/>
      </rPr>
      <t>n</t>
    </r>
  </si>
  <si>
    <r>
      <t xml:space="preserve">Where </t>
    </r>
    <r>
      <rPr>
        <i/>
        <sz val="10"/>
        <color theme="1"/>
        <rFont val="Times New Roman"/>
        <family val="1"/>
      </rPr>
      <t>xi</t>
    </r>
    <r>
      <rPr>
        <sz val="10"/>
        <color theme="1"/>
        <rFont val="Times New Roman"/>
        <family val="1"/>
      </rPr>
      <t xml:space="preserve"> is the evaluarion at 24, 48 and 72 hr per group, </t>
    </r>
    <r>
      <rPr>
        <i/>
        <sz val="10"/>
        <color theme="1"/>
        <rFont val="Times New Roman"/>
        <family val="1"/>
      </rPr>
      <t>time 0</t>
    </r>
    <r>
      <rPr>
        <sz val="10"/>
        <color theme="1"/>
        <rFont val="Times New Roman"/>
        <family val="1"/>
      </rPr>
      <t xml:space="preserve"> is the evaluation at 0 hr (before treatment) of each mouse per group, and 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is the number of mice per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</si>
</sst>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5F1C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/>
    <xf numFmtId="0" fontId="6" fillId="2" borderId="6" xfId="0" applyFont="1" applyFill="1" applyBorder="1" applyAlignment="1">
      <alignment horizontal="right" vertical="center"/>
    </xf>
    <xf numFmtId="0" fontId="5" fillId="2" borderId="0" xfId="0" applyFont="1" applyFill="1" applyBorder="1"/>
    <xf numFmtId="0" fontId="6" fillId="2" borderId="8" xfId="0" applyFont="1" applyFill="1" applyBorder="1"/>
    <xf numFmtId="0" fontId="6" fillId="2" borderId="0" xfId="0" applyFont="1" applyFill="1" applyBorder="1"/>
    <xf numFmtId="0" fontId="5" fillId="2" borderId="9" xfId="0" applyFont="1" applyFill="1" applyBorder="1"/>
    <xf numFmtId="0" fontId="6" fillId="0" borderId="11" xfId="0" applyFont="1" applyFill="1" applyBorder="1" applyAlignment="1"/>
    <xf numFmtId="0" fontId="6" fillId="2" borderId="10" xfId="0" applyFont="1" applyFill="1" applyBorder="1" applyAlignment="1">
      <alignment horizontal="right" vertical="center"/>
    </xf>
    <xf numFmtId="164" fontId="5" fillId="2" borderId="12" xfId="0" applyNumberFormat="1" applyFont="1" applyFill="1" applyBorder="1"/>
    <xf numFmtId="164" fontId="6" fillId="2" borderId="11" xfId="0" applyNumberFormat="1" applyFont="1" applyFill="1" applyBorder="1"/>
    <xf numFmtId="164" fontId="6" fillId="2" borderId="12" xfId="0" applyNumberFormat="1" applyFont="1" applyFill="1" applyBorder="1"/>
    <xf numFmtId="164" fontId="5" fillId="2" borderId="13" xfId="0" applyNumberFormat="1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Border="1" applyAlignment="1"/>
    <xf numFmtId="0" fontId="6" fillId="0" borderId="11" xfId="0" applyFont="1" applyBorder="1" applyAlignment="1"/>
    <xf numFmtId="164" fontId="5" fillId="2" borderId="0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/>
    <xf numFmtId="0" fontId="5" fillId="2" borderId="14" xfId="0" applyFont="1" applyFill="1" applyBorder="1"/>
    <xf numFmtId="0" fontId="6" fillId="2" borderId="7" xfId="0" applyFont="1" applyFill="1" applyBorder="1"/>
    <xf numFmtId="164" fontId="6" fillId="2" borderId="13" xfId="0" applyNumberFormat="1" applyFont="1" applyFill="1" applyBorder="1" applyAlignment="1">
      <alignment horizontal="right" vertical="center"/>
    </xf>
    <xf numFmtId="164" fontId="6" fillId="2" borderId="11" xfId="0" applyNumberFormat="1" applyFont="1" applyFill="1" applyBorder="1" applyAlignment="1">
      <alignment horizontal="right" vertical="center"/>
    </xf>
    <xf numFmtId="0" fontId="6" fillId="2" borderId="4" xfId="0" applyFont="1" applyFill="1" applyBorder="1"/>
    <xf numFmtId="164" fontId="6" fillId="2" borderId="10" xfId="0" applyNumberFormat="1" applyFont="1" applyFill="1" applyBorder="1"/>
    <xf numFmtId="0" fontId="5" fillId="2" borderId="4" xfId="0" applyFont="1" applyFill="1" applyBorder="1"/>
    <xf numFmtId="164" fontId="5" fillId="2" borderId="10" xfId="0" applyNumberFormat="1" applyFont="1" applyFill="1" applyBorder="1"/>
    <xf numFmtId="164" fontId="6" fillId="2" borderId="10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15" xfId="0" applyFont="1" applyFill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1C5"/>
      <color rgb="FF66FF66"/>
      <color rgb="FFB5EDB5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0"/>
  <sheetViews>
    <sheetView tabSelected="1" topLeftCell="C22" zoomScaleNormal="100" workbookViewId="0">
      <selection activeCell="I47" sqref="I47"/>
    </sheetView>
  </sheetViews>
  <sheetFormatPr baseColWidth="10" defaultRowHeight="15" x14ac:dyDescent="0.2"/>
  <cols>
    <col min="6" max="6" width="10.83203125" customWidth="1"/>
    <col min="9" max="9" width="10.83203125" customWidth="1"/>
    <col min="12" max="12" width="10.83203125" customWidth="1"/>
    <col min="17" max="17" width="12.33203125" customWidth="1"/>
  </cols>
  <sheetData>
    <row r="2" spans="2:18" ht="14.5" customHeight="1" x14ac:dyDescent="0.2">
      <c r="F2" s="62" t="s">
        <v>13</v>
      </c>
      <c r="G2" s="62"/>
      <c r="H2" s="62"/>
      <c r="I2" s="62"/>
      <c r="J2" s="62"/>
    </row>
    <row r="3" spans="2:18" ht="14.5" customHeight="1" x14ac:dyDescent="0.2">
      <c r="F3" s="62"/>
      <c r="G3" s="62"/>
      <c r="H3" s="62"/>
      <c r="I3" s="62"/>
      <c r="J3" s="62"/>
    </row>
    <row r="4" spans="2:18" x14ac:dyDescent="0.2">
      <c r="F4" s="61" t="s">
        <v>14</v>
      </c>
      <c r="G4" s="61"/>
      <c r="H4" s="61"/>
      <c r="I4" s="61"/>
      <c r="J4" s="61"/>
      <c r="K4" s="49"/>
      <c r="L4" s="49"/>
    </row>
    <row r="5" spans="2:18" x14ac:dyDescent="0.2">
      <c r="F5" s="61"/>
      <c r="G5" s="61"/>
      <c r="H5" s="61"/>
      <c r="I5" s="61"/>
      <c r="J5" s="61"/>
      <c r="K5" s="49"/>
      <c r="L5" s="49"/>
    </row>
    <row r="6" spans="2:18" x14ac:dyDescent="0.2">
      <c r="F6" s="63" t="s">
        <v>15</v>
      </c>
      <c r="G6" s="63"/>
      <c r="H6" s="63"/>
      <c r="I6" s="63"/>
      <c r="J6" s="63"/>
    </row>
    <row r="7" spans="2:18" x14ac:dyDescent="0.2">
      <c r="F7" s="63"/>
      <c r="G7" s="63"/>
      <c r="H7" s="63"/>
      <c r="I7" s="63"/>
      <c r="J7" s="63"/>
    </row>
    <row r="8" spans="2:18" x14ac:dyDescent="0.2">
      <c r="F8" s="63"/>
      <c r="G8" s="63"/>
      <c r="H8" s="63"/>
      <c r="I8" s="63"/>
      <c r="J8" s="63"/>
    </row>
    <row r="10" spans="2:18" ht="16" thickBot="1" x14ac:dyDescent="0.25"/>
    <row r="11" spans="2:18" ht="35.25" customHeight="1" thickBot="1" x14ac:dyDescent="0.25">
      <c r="B11" s="1"/>
      <c r="C11" s="1"/>
      <c r="D11" s="56" t="s">
        <v>1</v>
      </c>
      <c r="E11" s="57"/>
      <c r="F11" s="58"/>
      <c r="G11" s="56" t="s">
        <v>2</v>
      </c>
      <c r="H11" s="57"/>
      <c r="I11" s="60"/>
      <c r="J11" s="59" t="s">
        <v>0</v>
      </c>
      <c r="K11" s="57"/>
      <c r="L11" s="60"/>
      <c r="M11" s="59" t="s">
        <v>9</v>
      </c>
      <c r="N11" s="57"/>
      <c r="O11" s="60"/>
      <c r="P11" s="59" t="s">
        <v>10</v>
      </c>
      <c r="Q11" s="57"/>
      <c r="R11" s="60"/>
    </row>
    <row r="12" spans="2:18" ht="30.5" customHeight="1" thickBot="1" x14ac:dyDescent="0.25">
      <c r="B12" s="2" t="s">
        <v>3</v>
      </c>
      <c r="C12" s="3" t="s">
        <v>4</v>
      </c>
      <c r="D12" s="3" t="s">
        <v>8</v>
      </c>
      <c r="E12" s="4" t="s">
        <v>7</v>
      </c>
      <c r="F12" s="3" t="s">
        <v>11</v>
      </c>
      <c r="G12" s="3" t="s">
        <v>8</v>
      </c>
      <c r="H12" s="5" t="s">
        <v>7</v>
      </c>
      <c r="I12" s="3" t="s">
        <v>12</v>
      </c>
      <c r="J12" s="3" t="s">
        <v>8</v>
      </c>
      <c r="K12" s="3" t="s">
        <v>7</v>
      </c>
      <c r="L12" s="3" t="s">
        <v>12</v>
      </c>
      <c r="M12" s="4" t="s">
        <v>8</v>
      </c>
      <c r="N12" s="3" t="s">
        <v>7</v>
      </c>
      <c r="O12" s="4" t="s">
        <v>12</v>
      </c>
      <c r="P12" s="3" t="s">
        <v>8</v>
      </c>
      <c r="Q12" s="5" t="s">
        <v>7</v>
      </c>
      <c r="R12" s="5" t="s">
        <v>12</v>
      </c>
    </row>
    <row r="13" spans="2:18" ht="16" x14ac:dyDescent="0.2">
      <c r="B13" s="53">
        <v>0</v>
      </c>
      <c r="C13" s="6">
        <v>1</v>
      </c>
      <c r="D13" s="7">
        <v>121</v>
      </c>
      <c r="E13" s="8">
        <v>2</v>
      </c>
      <c r="F13" s="7"/>
      <c r="G13" s="7">
        <v>109</v>
      </c>
      <c r="H13" s="8">
        <v>3</v>
      </c>
      <c r="I13" s="8"/>
      <c r="J13" s="8">
        <v>109</v>
      </c>
      <c r="K13" s="8">
        <v>3</v>
      </c>
      <c r="L13" s="8"/>
      <c r="M13" s="9">
        <v>84</v>
      </c>
      <c r="N13" s="9">
        <v>3</v>
      </c>
      <c r="O13" s="9"/>
      <c r="P13" s="8">
        <v>95</v>
      </c>
      <c r="Q13" s="8">
        <v>4</v>
      </c>
      <c r="R13" s="8"/>
    </row>
    <row r="14" spans="2:18" ht="16" x14ac:dyDescent="0.2">
      <c r="B14" s="54"/>
      <c r="C14" s="6">
        <v>2</v>
      </c>
      <c r="D14" s="7">
        <v>78</v>
      </c>
      <c r="E14" s="7">
        <v>1</v>
      </c>
      <c r="F14" s="7"/>
      <c r="G14" s="7">
        <v>82</v>
      </c>
      <c r="H14" s="7">
        <v>2</v>
      </c>
      <c r="I14" s="7"/>
      <c r="J14" s="7">
        <v>96</v>
      </c>
      <c r="K14" s="7">
        <v>3</v>
      </c>
      <c r="L14" s="7"/>
      <c r="M14" s="10">
        <v>91</v>
      </c>
      <c r="N14" s="10">
        <v>3</v>
      </c>
      <c r="O14" s="10"/>
      <c r="P14" s="7">
        <v>108</v>
      </c>
      <c r="Q14" s="7">
        <v>2</v>
      </c>
      <c r="R14" s="7"/>
    </row>
    <row r="15" spans="2:18" ht="16" x14ac:dyDescent="0.2">
      <c r="B15" s="54"/>
      <c r="C15" s="6">
        <v>3</v>
      </c>
      <c r="D15" s="7">
        <v>98</v>
      </c>
      <c r="E15" s="7">
        <v>1</v>
      </c>
      <c r="F15" s="7"/>
      <c r="G15" s="7">
        <v>86</v>
      </c>
      <c r="H15" s="7">
        <v>2</v>
      </c>
      <c r="I15" s="7"/>
      <c r="J15" s="7">
        <v>109</v>
      </c>
      <c r="K15" s="7">
        <v>2</v>
      </c>
      <c r="L15" s="7"/>
      <c r="M15" s="10">
        <v>85</v>
      </c>
      <c r="N15" s="10">
        <v>3</v>
      </c>
      <c r="O15" s="10"/>
      <c r="P15" s="7">
        <v>89</v>
      </c>
      <c r="Q15" s="7">
        <v>4</v>
      </c>
      <c r="R15" s="7"/>
    </row>
    <row r="16" spans="2:18" ht="16" x14ac:dyDescent="0.2">
      <c r="B16" s="54"/>
      <c r="C16" s="6">
        <v>4</v>
      </c>
      <c r="D16" s="7">
        <v>99</v>
      </c>
      <c r="E16" s="7">
        <v>2</v>
      </c>
      <c r="F16" s="7"/>
      <c r="G16" s="7">
        <v>103</v>
      </c>
      <c r="H16" s="7">
        <v>2</v>
      </c>
      <c r="I16" s="7"/>
      <c r="J16" s="7">
        <v>138</v>
      </c>
      <c r="K16" s="7">
        <v>3</v>
      </c>
      <c r="L16" s="7"/>
      <c r="M16" s="10">
        <v>84</v>
      </c>
      <c r="N16" s="10">
        <v>0</v>
      </c>
      <c r="O16" s="10"/>
      <c r="P16" s="7">
        <v>79</v>
      </c>
      <c r="Q16" s="7">
        <v>3</v>
      </c>
      <c r="R16" s="7"/>
    </row>
    <row r="17" spans="2:18" ht="17" thickBot="1" x14ac:dyDescent="0.25">
      <c r="B17" s="55"/>
      <c r="C17" s="11">
        <v>5</v>
      </c>
      <c r="D17" s="12">
        <v>93</v>
      </c>
      <c r="E17" s="12">
        <v>2</v>
      </c>
      <c r="F17" s="12"/>
      <c r="G17" s="12">
        <v>88</v>
      </c>
      <c r="H17" s="12">
        <v>4</v>
      </c>
      <c r="I17" s="12"/>
      <c r="J17" s="12">
        <v>96</v>
      </c>
      <c r="K17" s="12">
        <v>1</v>
      </c>
      <c r="L17" s="12"/>
      <c r="M17" s="13">
        <v>125</v>
      </c>
      <c r="N17" s="13">
        <v>1</v>
      </c>
      <c r="O17" s="13"/>
      <c r="P17" s="12">
        <v>84</v>
      </c>
      <c r="Q17" s="12">
        <v>0</v>
      </c>
      <c r="R17" s="12"/>
    </row>
    <row r="18" spans="2:18" ht="16" x14ac:dyDescent="0.2">
      <c r="B18" s="14"/>
      <c r="C18" s="15" t="s">
        <v>5</v>
      </c>
      <c r="D18" s="16">
        <f t="shared" ref="D18" si="0">AVERAGE(D13:D17)</f>
        <v>97.8</v>
      </c>
      <c r="E18" s="17">
        <f>AVERAGE(E13:E17)</f>
        <v>1.6</v>
      </c>
      <c r="F18" s="18"/>
      <c r="G18" s="44">
        <f t="shared" ref="G18:K18" si="1">AVERAGE(G13:G17)</f>
        <v>93.6</v>
      </c>
      <c r="H18" s="17">
        <f t="shared" si="1"/>
        <v>2.6</v>
      </c>
      <c r="I18" s="42"/>
      <c r="J18" s="16">
        <f t="shared" si="1"/>
        <v>109.6</v>
      </c>
      <c r="K18" s="42">
        <f t="shared" si="1"/>
        <v>2.4</v>
      </c>
      <c r="L18" s="17"/>
      <c r="M18" s="19">
        <f>AVERAGE(M13:M17)</f>
        <v>93.8</v>
      </c>
      <c r="N18" s="42">
        <f>AVERAGE(N13:N17)</f>
        <v>2</v>
      </c>
      <c r="O18" s="42"/>
      <c r="P18" s="16">
        <f>AVERAGE(P13:P17)</f>
        <v>91</v>
      </c>
      <c r="Q18" s="42">
        <f>AVERAGE(Q13:Q17)</f>
        <v>2.6</v>
      </c>
      <c r="R18" s="42"/>
    </row>
    <row r="19" spans="2:18" ht="17" thickBot="1" x14ac:dyDescent="0.25">
      <c r="B19" s="20"/>
      <c r="C19" s="21" t="s">
        <v>6</v>
      </c>
      <c r="D19" s="22">
        <f>_xlfn.STDEV.S(D13:D17)</f>
        <v>15.449919093639316</v>
      </c>
      <c r="E19" s="23">
        <f>STDEV(E13:E17)</f>
        <v>0.54772255750516596</v>
      </c>
      <c r="F19" s="24"/>
      <c r="G19" s="45">
        <f>_xlfn.STDEV.S(G13:G17)</f>
        <v>11.717508267545591</v>
      </c>
      <c r="H19" s="23">
        <f>STDEV(H13:H17)</f>
        <v>0.8944271909999163</v>
      </c>
      <c r="I19" s="43"/>
      <c r="J19" s="22">
        <f>_xlfn.STDEV.S(J13:J17)</f>
        <v>17.155174146594934</v>
      </c>
      <c r="K19" s="43">
        <f>_xlfn.STDEV.S(K13:K17)</f>
        <v>0.89442719099991574</v>
      </c>
      <c r="L19" s="23"/>
      <c r="M19" s="25">
        <f>STDEV(M13:M17)</f>
        <v>17.683325479106035</v>
      </c>
      <c r="N19" s="43">
        <f>STDEV(N13:N17)</f>
        <v>1.4142135623730951</v>
      </c>
      <c r="O19" s="43"/>
      <c r="P19" s="22">
        <f>STDEV(P13:P17)</f>
        <v>11.202678251204039</v>
      </c>
      <c r="Q19" s="43">
        <f>STDEV(Q13:Q17)</f>
        <v>1.6733200530681513</v>
      </c>
      <c r="R19" s="43"/>
    </row>
    <row r="20" spans="2:18" ht="16" x14ac:dyDescent="0.2">
      <c r="B20" s="54">
        <v>24</v>
      </c>
      <c r="C20" s="26">
        <v>1</v>
      </c>
      <c r="D20" s="8">
        <v>84</v>
      </c>
      <c r="E20" s="8">
        <v>3</v>
      </c>
      <c r="F20" s="48">
        <v>1</v>
      </c>
      <c r="G20" s="8">
        <v>100</v>
      </c>
      <c r="H20" s="8">
        <v>5</v>
      </c>
      <c r="I20" s="48">
        <v>2</v>
      </c>
      <c r="J20" s="8">
        <v>121</v>
      </c>
      <c r="K20" s="8">
        <v>4</v>
      </c>
      <c r="L20" s="48">
        <v>1</v>
      </c>
      <c r="M20" s="8">
        <v>88</v>
      </c>
      <c r="N20" s="8">
        <v>9</v>
      </c>
      <c r="O20" s="48">
        <v>6</v>
      </c>
      <c r="P20" s="8">
        <v>86</v>
      </c>
      <c r="Q20" s="8">
        <v>6</v>
      </c>
      <c r="R20" s="30">
        <v>2</v>
      </c>
    </row>
    <row r="21" spans="2:18" ht="16" x14ac:dyDescent="0.2">
      <c r="B21" s="54"/>
      <c r="C21" s="6">
        <v>2</v>
      </c>
      <c r="D21" s="7">
        <v>103</v>
      </c>
      <c r="E21" s="7">
        <v>3</v>
      </c>
      <c r="F21" s="48">
        <v>2</v>
      </c>
      <c r="G21" s="7">
        <v>87</v>
      </c>
      <c r="H21" s="7">
        <v>5</v>
      </c>
      <c r="I21" s="48">
        <v>3</v>
      </c>
      <c r="J21" s="7">
        <v>99</v>
      </c>
      <c r="K21" s="7">
        <v>5</v>
      </c>
      <c r="L21" s="48">
        <v>2</v>
      </c>
      <c r="M21" s="7">
        <v>104</v>
      </c>
      <c r="N21" s="7">
        <v>12</v>
      </c>
      <c r="O21" s="48">
        <v>9</v>
      </c>
      <c r="P21" s="10">
        <v>102</v>
      </c>
      <c r="Q21" s="7">
        <v>5</v>
      </c>
      <c r="R21" s="31">
        <v>3</v>
      </c>
    </row>
    <row r="22" spans="2:18" ht="16" x14ac:dyDescent="0.2">
      <c r="B22" s="54"/>
      <c r="C22" s="6">
        <v>3</v>
      </c>
      <c r="D22" s="7">
        <v>87</v>
      </c>
      <c r="E22" s="7">
        <v>2</v>
      </c>
      <c r="F22" s="48">
        <v>1</v>
      </c>
      <c r="G22" s="7">
        <v>112</v>
      </c>
      <c r="H22" s="7">
        <v>4</v>
      </c>
      <c r="I22" s="48">
        <v>2</v>
      </c>
      <c r="J22" s="7">
        <v>80</v>
      </c>
      <c r="K22" s="7">
        <v>4</v>
      </c>
      <c r="L22" s="48">
        <v>2</v>
      </c>
      <c r="M22" s="7">
        <v>76</v>
      </c>
      <c r="N22" s="7">
        <v>11</v>
      </c>
      <c r="O22" s="48">
        <v>8</v>
      </c>
      <c r="P22" s="10">
        <v>102</v>
      </c>
      <c r="Q22" s="7">
        <v>6</v>
      </c>
      <c r="R22" s="31">
        <v>2</v>
      </c>
    </row>
    <row r="23" spans="2:18" ht="16" x14ac:dyDescent="0.2">
      <c r="B23" s="54"/>
      <c r="C23" s="6">
        <v>4</v>
      </c>
      <c r="D23" s="7">
        <v>95</v>
      </c>
      <c r="E23" s="7">
        <v>4</v>
      </c>
      <c r="F23" s="48">
        <v>2</v>
      </c>
      <c r="G23" s="7">
        <v>94</v>
      </c>
      <c r="H23" s="7">
        <v>4</v>
      </c>
      <c r="I23" s="48">
        <v>2</v>
      </c>
      <c r="J23" s="7">
        <v>83</v>
      </c>
      <c r="K23" s="7">
        <v>5</v>
      </c>
      <c r="L23" s="48">
        <v>2</v>
      </c>
      <c r="M23" s="7">
        <v>102</v>
      </c>
      <c r="N23" s="7">
        <v>6</v>
      </c>
      <c r="O23" s="48">
        <v>6</v>
      </c>
      <c r="P23" s="10">
        <v>86</v>
      </c>
      <c r="Q23" s="7">
        <v>5</v>
      </c>
      <c r="R23" s="31">
        <v>2</v>
      </c>
    </row>
    <row r="24" spans="2:18" ht="17" thickBot="1" x14ac:dyDescent="0.25">
      <c r="B24" s="55"/>
      <c r="C24" s="11">
        <v>5</v>
      </c>
      <c r="D24" s="12">
        <v>99</v>
      </c>
      <c r="E24" s="12">
        <v>4</v>
      </c>
      <c r="F24" s="48">
        <v>2</v>
      </c>
      <c r="G24" s="12">
        <v>80</v>
      </c>
      <c r="H24" s="12">
        <v>8</v>
      </c>
      <c r="I24" s="48">
        <v>4</v>
      </c>
      <c r="J24" s="12">
        <v>93</v>
      </c>
      <c r="K24" s="12">
        <v>4</v>
      </c>
      <c r="L24" s="48">
        <v>3</v>
      </c>
      <c r="M24" s="12">
        <v>86</v>
      </c>
      <c r="N24" s="12">
        <v>8</v>
      </c>
      <c r="O24" s="48">
        <v>7</v>
      </c>
      <c r="P24" s="13">
        <v>88</v>
      </c>
      <c r="Q24" s="12">
        <v>5</v>
      </c>
      <c r="R24" s="32">
        <v>5</v>
      </c>
    </row>
    <row r="25" spans="2:18" ht="16" x14ac:dyDescent="0.2">
      <c r="B25" s="27"/>
      <c r="C25" s="15" t="s">
        <v>5</v>
      </c>
      <c r="D25" s="16">
        <f t="shared" ref="D25:F25" si="2">AVERAGE(D20:D24)</f>
        <v>93.6</v>
      </c>
      <c r="E25" s="17">
        <f t="shared" si="2"/>
        <v>3.2</v>
      </c>
      <c r="F25" s="42">
        <f t="shared" si="2"/>
        <v>1.6</v>
      </c>
      <c r="G25" s="16">
        <f t="shared" ref="G25:K25" si="3">AVERAGE(G20:G24)</f>
        <v>94.6</v>
      </c>
      <c r="H25" s="17">
        <f t="shared" si="3"/>
        <v>5.2</v>
      </c>
      <c r="I25" s="50">
        <f t="shared" ref="I25" si="4">AVERAGE(I20:I24)</f>
        <v>2.6</v>
      </c>
      <c r="J25" s="44">
        <f t="shared" si="3"/>
        <v>95.2</v>
      </c>
      <c r="K25" s="17">
        <f t="shared" si="3"/>
        <v>4.4000000000000004</v>
      </c>
      <c r="L25" s="42">
        <f t="shared" ref="L25" si="5">AVERAGE(L20:L24)</f>
        <v>2</v>
      </c>
      <c r="M25" s="19">
        <f t="shared" ref="M25:R25" si="6">AVERAGE(M20:M24)</f>
        <v>91.2</v>
      </c>
      <c r="N25" s="42">
        <f t="shared" si="6"/>
        <v>9.1999999999999993</v>
      </c>
      <c r="O25" s="42">
        <f t="shared" si="6"/>
        <v>7.2</v>
      </c>
      <c r="P25" s="16">
        <f t="shared" si="6"/>
        <v>92.8</v>
      </c>
      <c r="Q25" s="18">
        <f t="shared" si="6"/>
        <v>5.4</v>
      </c>
      <c r="R25" s="42">
        <f t="shared" si="6"/>
        <v>2.8</v>
      </c>
    </row>
    <row r="26" spans="2:18" ht="17" thickBot="1" x14ac:dyDescent="0.25">
      <c r="B26" s="28"/>
      <c r="C26" s="21" t="s">
        <v>6</v>
      </c>
      <c r="D26" s="25">
        <f t="shared" ref="D26:I26" si="7">STDEV(D20:D24)</f>
        <v>7.987490219086343</v>
      </c>
      <c r="E26" s="23">
        <f t="shared" si="7"/>
        <v>0.83666002653407512</v>
      </c>
      <c r="F26" s="43">
        <f t="shared" si="7"/>
        <v>0.54772255750516596</v>
      </c>
      <c r="G26" s="25">
        <f t="shared" si="7"/>
        <v>12.280065146406971</v>
      </c>
      <c r="H26" s="23">
        <f t="shared" si="7"/>
        <v>1.6431676725154991</v>
      </c>
      <c r="I26" s="23">
        <f t="shared" si="7"/>
        <v>0.8944271909999163</v>
      </c>
      <c r="J26" s="45">
        <f>_xlfn.STDEV.S(J20:J24)</f>
        <v>16.315636671610481</v>
      </c>
      <c r="K26" s="23">
        <f>_xlfn.STDEV.S(K20:K24)</f>
        <v>0.54772255750516674</v>
      </c>
      <c r="L26" s="43">
        <f>_xlfn.STDEV.S(L20:L24)</f>
        <v>0.70710678118654757</v>
      </c>
      <c r="M26" s="25">
        <f t="shared" ref="M26:R26" si="8">STDEV(M20:M24)</f>
        <v>11.713240371477088</v>
      </c>
      <c r="N26" s="43">
        <f t="shared" si="8"/>
        <v>2.3874672772626648</v>
      </c>
      <c r="O26" s="43">
        <f t="shared" si="8"/>
        <v>1.3038404810405309</v>
      </c>
      <c r="P26" s="29">
        <f t="shared" si="8"/>
        <v>8.4380092438915941</v>
      </c>
      <c r="Q26" s="24">
        <f t="shared" si="8"/>
        <v>0.54772255750516619</v>
      </c>
      <c r="R26" s="43">
        <f t="shared" si="8"/>
        <v>1.3038404810405295</v>
      </c>
    </row>
    <row r="27" spans="2:18" ht="16" x14ac:dyDescent="0.2">
      <c r="B27" s="51">
        <v>48</v>
      </c>
      <c r="C27" s="26">
        <v>1</v>
      </c>
      <c r="D27" s="30">
        <v>104</v>
      </c>
      <c r="E27" s="8">
        <v>4</v>
      </c>
      <c r="F27" s="48">
        <v>2</v>
      </c>
      <c r="G27" s="8">
        <v>100</v>
      </c>
      <c r="H27" s="8">
        <v>6</v>
      </c>
      <c r="I27" s="48">
        <v>3</v>
      </c>
      <c r="J27" s="8">
        <v>114</v>
      </c>
      <c r="K27" s="8">
        <v>6</v>
      </c>
      <c r="L27" s="48">
        <v>3</v>
      </c>
      <c r="M27" s="8">
        <v>94</v>
      </c>
      <c r="N27" s="8">
        <v>15</v>
      </c>
      <c r="O27" s="30">
        <v>12</v>
      </c>
      <c r="P27" s="8">
        <v>87</v>
      </c>
      <c r="Q27" s="8">
        <v>9</v>
      </c>
      <c r="R27" s="30">
        <v>5</v>
      </c>
    </row>
    <row r="28" spans="2:18" ht="16" x14ac:dyDescent="0.2">
      <c r="B28" s="51"/>
      <c r="C28" s="6">
        <v>2</v>
      </c>
      <c r="D28" s="31">
        <v>73</v>
      </c>
      <c r="E28" s="7">
        <v>2</v>
      </c>
      <c r="F28" s="48">
        <v>1</v>
      </c>
      <c r="G28" s="7">
        <v>96</v>
      </c>
      <c r="H28" s="7">
        <v>5</v>
      </c>
      <c r="I28" s="48">
        <v>3</v>
      </c>
      <c r="J28" s="7">
        <v>92</v>
      </c>
      <c r="K28" s="7">
        <v>5</v>
      </c>
      <c r="L28" s="48">
        <v>1</v>
      </c>
      <c r="M28" s="7">
        <v>128</v>
      </c>
      <c r="N28" s="7">
        <v>14</v>
      </c>
      <c r="O28" s="31">
        <v>11</v>
      </c>
      <c r="P28" s="10">
        <v>132</v>
      </c>
      <c r="Q28" s="7">
        <v>6</v>
      </c>
      <c r="R28" s="31">
        <v>5</v>
      </c>
    </row>
    <row r="29" spans="2:18" ht="16" x14ac:dyDescent="0.2">
      <c r="B29" s="51"/>
      <c r="C29" s="6">
        <v>3</v>
      </c>
      <c r="D29" s="31">
        <v>130</v>
      </c>
      <c r="E29" s="7">
        <v>2</v>
      </c>
      <c r="F29" s="48">
        <v>2</v>
      </c>
      <c r="G29" s="7">
        <v>95</v>
      </c>
      <c r="H29" s="7">
        <v>5</v>
      </c>
      <c r="I29" s="48">
        <v>3</v>
      </c>
      <c r="J29" s="7">
        <v>88</v>
      </c>
      <c r="K29" s="7">
        <v>5</v>
      </c>
      <c r="L29" s="48">
        <v>3</v>
      </c>
      <c r="M29" s="7">
        <v>109</v>
      </c>
      <c r="N29" s="7">
        <v>13</v>
      </c>
      <c r="O29" s="31">
        <v>10</v>
      </c>
      <c r="P29" s="10">
        <v>125</v>
      </c>
      <c r="Q29" s="7">
        <v>10</v>
      </c>
      <c r="R29" s="31">
        <v>6</v>
      </c>
    </row>
    <row r="30" spans="2:18" ht="16" x14ac:dyDescent="0.2">
      <c r="B30" s="51"/>
      <c r="C30" s="6">
        <v>4</v>
      </c>
      <c r="D30" s="31">
        <v>76</v>
      </c>
      <c r="E30" s="7">
        <v>5</v>
      </c>
      <c r="F30" s="48">
        <v>3</v>
      </c>
      <c r="G30" s="7">
        <v>113</v>
      </c>
      <c r="H30" s="7">
        <v>6</v>
      </c>
      <c r="I30" s="48">
        <v>4</v>
      </c>
      <c r="J30" s="7">
        <v>99</v>
      </c>
      <c r="K30" s="7">
        <v>5</v>
      </c>
      <c r="L30" s="48">
        <v>2</v>
      </c>
      <c r="M30" s="7">
        <v>84</v>
      </c>
      <c r="N30" s="7">
        <v>9</v>
      </c>
      <c r="O30" s="31">
        <v>9</v>
      </c>
      <c r="P30" s="10">
        <v>93</v>
      </c>
      <c r="Q30" s="7">
        <v>8</v>
      </c>
      <c r="R30" s="31">
        <v>5</v>
      </c>
    </row>
    <row r="31" spans="2:18" ht="17" thickBot="1" x14ac:dyDescent="0.25">
      <c r="B31" s="52"/>
      <c r="C31" s="11">
        <v>5</v>
      </c>
      <c r="D31" s="32">
        <v>99</v>
      </c>
      <c r="E31" s="12">
        <v>4</v>
      </c>
      <c r="F31" s="48">
        <v>2</v>
      </c>
      <c r="G31" s="12">
        <v>128</v>
      </c>
      <c r="H31" s="12">
        <v>5</v>
      </c>
      <c r="I31" s="48">
        <v>1</v>
      </c>
      <c r="J31" s="12">
        <v>92</v>
      </c>
      <c r="K31" s="12">
        <v>4</v>
      </c>
      <c r="L31" s="48">
        <v>3</v>
      </c>
      <c r="M31" s="12">
        <v>97</v>
      </c>
      <c r="N31" s="12">
        <v>10</v>
      </c>
      <c r="O31" s="32">
        <v>9</v>
      </c>
      <c r="P31" s="13">
        <v>98</v>
      </c>
      <c r="Q31" s="12">
        <v>4</v>
      </c>
      <c r="R31" s="32">
        <v>4</v>
      </c>
    </row>
    <row r="32" spans="2:18" ht="16" x14ac:dyDescent="0.2">
      <c r="B32" s="33"/>
      <c r="C32" s="15" t="s">
        <v>5</v>
      </c>
      <c r="D32" s="16">
        <f t="shared" ref="D32:E32" si="9">AVERAGE(D27:D31)</f>
        <v>96.4</v>
      </c>
      <c r="E32" s="42">
        <f t="shared" si="9"/>
        <v>3.4</v>
      </c>
      <c r="F32" s="42">
        <f t="shared" ref="F32" si="10">AVERAGE(F27:F31)</f>
        <v>2</v>
      </c>
      <c r="G32" s="16">
        <f t="shared" ref="G32:K32" si="11">AVERAGE(G27:G31)</f>
        <v>106.4</v>
      </c>
      <c r="H32" s="42">
        <f t="shared" si="11"/>
        <v>5.4</v>
      </c>
      <c r="I32" s="42">
        <f t="shared" ref="I32" si="12">AVERAGE(I27:I31)</f>
        <v>2.8</v>
      </c>
      <c r="J32" s="16">
        <f t="shared" si="11"/>
        <v>97</v>
      </c>
      <c r="K32" s="42">
        <f t="shared" si="11"/>
        <v>5</v>
      </c>
      <c r="L32" s="42">
        <f t="shared" ref="L32" si="13">AVERAGE(L27:L31)</f>
        <v>2.4</v>
      </c>
      <c r="M32" s="19">
        <f t="shared" ref="M32:R32" si="14">AVERAGE(M27:M31)</f>
        <v>102.4</v>
      </c>
      <c r="N32" s="17">
        <f t="shared" si="14"/>
        <v>12.2</v>
      </c>
      <c r="O32" s="42">
        <f t="shared" si="14"/>
        <v>10.199999999999999</v>
      </c>
      <c r="P32" s="44">
        <f t="shared" si="14"/>
        <v>107</v>
      </c>
      <c r="Q32" s="18">
        <f t="shared" si="14"/>
        <v>7.4</v>
      </c>
      <c r="R32" s="42">
        <f t="shared" si="14"/>
        <v>5</v>
      </c>
    </row>
    <row r="33" spans="2:18" ht="17" thickBot="1" x14ac:dyDescent="0.25">
      <c r="B33" s="34"/>
      <c r="C33" s="21" t="s">
        <v>6</v>
      </c>
      <c r="D33" s="25">
        <f t="shared" ref="D33:I33" si="15">STDEV(D27:D31)</f>
        <v>23.222833591101651</v>
      </c>
      <c r="E33" s="43">
        <f t="shared" si="15"/>
        <v>1.3416407864998741</v>
      </c>
      <c r="F33" s="43">
        <f t="shared" si="15"/>
        <v>0.70710678118654757</v>
      </c>
      <c r="G33" s="25">
        <f t="shared" si="15"/>
        <v>14.04635183953468</v>
      </c>
      <c r="H33" s="43">
        <f t="shared" si="15"/>
        <v>0.54772255750516619</v>
      </c>
      <c r="I33" s="43">
        <f t="shared" si="15"/>
        <v>1.0954451150103319</v>
      </c>
      <c r="J33" s="22">
        <f>_xlfn.STDEV.S(J27:J31)</f>
        <v>10.295630140987001</v>
      </c>
      <c r="K33" s="43">
        <f>_xlfn.STDEV.S(K27:K31)</f>
        <v>0.70710678118654757</v>
      </c>
      <c r="L33" s="43">
        <f>_xlfn.STDEV.S(L27:L31)</f>
        <v>0.89442719099991574</v>
      </c>
      <c r="M33" s="25">
        <f t="shared" ref="M33:R33" si="16">STDEV(M27:M31)</f>
        <v>16.861198059449965</v>
      </c>
      <c r="N33" s="23">
        <f t="shared" si="16"/>
        <v>2.5884358211089546</v>
      </c>
      <c r="O33" s="43">
        <f t="shared" si="16"/>
        <v>1.3038404810405253</v>
      </c>
      <c r="P33" s="45">
        <f t="shared" si="16"/>
        <v>20.161845153655953</v>
      </c>
      <c r="Q33" s="24">
        <f t="shared" si="16"/>
        <v>2.4083189157584584</v>
      </c>
      <c r="R33" s="43">
        <f t="shared" si="16"/>
        <v>0.70710678118654757</v>
      </c>
    </row>
    <row r="34" spans="2:18" ht="16" x14ac:dyDescent="0.2">
      <c r="B34" s="51">
        <v>72</v>
      </c>
      <c r="C34" s="26">
        <v>1</v>
      </c>
      <c r="D34" s="31">
        <v>129</v>
      </c>
      <c r="E34" s="35">
        <v>4</v>
      </c>
      <c r="F34" s="48">
        <v>2</v>
      </c>
      <c r="G34" s="8">
        <v>74</v>
      </c>
      <c r="H34" s="8">
        <v>5</v>
      </c>
      <c r="I34" s="48">
        <v>2</v>
      </c>
      <c r="J34" s="8">
        <v>106</v>
      </c>
      <c r="K34" s="36">
        <v>4</v>
      </c>
      <c r="L34" s="48">
        <v>1</v>
      </c>
      <c r="M34" s="8">
        <v>97</v>
      </c>
      <c r="N34" s="36">
        <v>9</v>
      </c>
      <c r="O34" s="48">
        <v>6</v>
      </c>
      <c r="P34" s="8">
        <v>87</v>
      </c>
      <c r="Q34" s="8">
        <v>8</v>
      </c>
      <c r="R34" s="30">
        <v>4</v>
      </c>
    </row>
    <row r="35" spans="2:18" ht="16" x14ac:dyDescent="0.2">
      <c r="B35" s="51"/>
      <c r="C35" s="6">
        <v>2</v>
      </c>
      <c r="D35" s="31">
        <v>89</v>
      </c>
      <c r="E35" s="36">
        <v>3</v>
      </c>
      <c r="F35" s="48">
        <v>2</v>
      </c>
      <c r="G35" s="7">
        <v>93</v>
      </c>
      <c r="H35" s="7">
        <v>4</v>
      </c>
      <c r="I35" s="48">
        <v>2</v>
      </c>
      <c r="J35" s="7">
        <v>94</v>
      </c>
      <c r="K35" s="36">
        <v>3</v>
      </c>
      <c r="L35" s="48">
        <v>0</v>
      </c>
      <c r="M35" s="7">
        <v>65</v>
      </c>
      <c r="N35" s="36">
        <v>7</v>
      </c>
      <c r="O35" s="48">
        <v>4</v>
      </c>
      <c r="P35" s="10">
        <v>75</v>
      </c>
      <c r="Q35" s="7">
        <v>5</v>
      </c>
      <c r="R35" s="31">
        <v>3</v>
      </c>
    </row>
    <row r="36" spans="2:18" ht="16" x14ac:dyDescent="0.2">
      <c r="B36" s="51"/>
      <c r="C36" s="6">
        <v>3</v>
      </c>
      <c r="D36" s="31">
        <v>93</v>
      </c>
      <c r="E36" s="36">
        <v>3</v>
      </c>
      <c r="F36" s="48">
        <v>2</v>
      </c>
      <c r="G36" s="7">
        <v>79</v>
      </c>
      <c r="H36" s="7">
        <v>4</v>
      </c>
      <c r="I36" s="48">
        <v>2</v>
      </c>
      <c r="J36" s="7">
        <v>108</v>
      </c>
      <c r="K36" s="36">
        <v>4</v>
      </c>
      <c r="L36" s="48">
        <v>2</v>
      </c>
      <c r="M36" s="7">
        <v>73</v>
      </c>
      <c r="N36" s="36">
        <v>10</v>
      </c>
      <c r="O36" s="48">
        <v>7</v>
      </c>
      <c r="P36" s="10">
        <v>104</v>
      </c>
      <c r="Q36" s="7">
        <v>7</v>
      </c>
      <c r="R36" s="31">
        <v>3</v>
      </c>
    </row>
    <row r="37" spans="2:18" ht="16" x14ac:dyDescent="0.2">
      <c r="B37" s="51"/>
      <c r="C37" s="6">
        <v>4</v>
      </c>
      <c r="D37" s="31">
        <v>99</v>
      </c>
      <c r="E37" s="36">
        <v>3</v>
      </c>
      <c r="F37" s="48">
        <v>1</v>
      </c>
      <c r="G37" s="7">
        <v>72</v>
      </c>
      <c r="H37" s="7">
        <v>3</v>
      </c>
      <c r="I37" s="48">
        <v>1</v>
      </c>
      <c r="J37" s="7">
        <v>83</v>
      </c>
      <c r="K37" s="36">
        <v>5</v>
      </c>
      <c r="L37" s="48">
        <v>2</v>
      </c>
      <c r="M37" s="7">
        <v>93</v>
      </c>
      <c r="N37" s="36">
        <v>5</v>
      </c>
      <c r="O37" s="48">
        <v>5</v>
      </c>
      <c r="P37" s="10">
        <v>86</v>
      </c>
      <c r="Q37" s="7">
        <v>5</v>
      </c>
      <c r="R37" s="31">
        <v>2</v>
      </c>
    </row>
    <row r="38" spans="2:18" ht="17" thickBot="1" x14ac:dyDescent="0.25">
      <c r="B38" s="52"/>
      <c r="C38" s="11">
        <v>5</v>
      </c>
      <c r="D38" s="7">
        <v>114</v>
      </c>
      <c r="E38" s="36">
        <v>5</v>
      </c>
      <c r="F38" s="48">
        <v>3</v>
      </c>
      <c r="G38" s="12">
        <v>116</v>
      </c>
      <c r="H38" s="12">
        <v>7</v>
      </c>
      <c r="I38" s="48">
        <v>3</v>
      </c>
      <c r="J38" s="12">
        <v>114</v>
      </c>
      <c r="K38" s="36">
        <v>3</v>
      </c>
      <c r="L38" s="48">
        <v>2</v>
      </c>
      <c r="M38" s="12">
        <v>73</v>
      </c>
      <c r="N38" s="36">
        <v>5</v>
      </c>
      <c r="O38" s="48">
        <v>4</v>
      </c>
      <c r="P38" s="13">
        <v>96</v>
      </c>
      <c r="Q38" s="12">
        <v>2</v>
      </c>
      <c r="R38" s="32">
        <v>2</v>
      </c>
    </row>
    <row r="39" spans="2:18" ht="16" x14ac:dyDescent="0.2">
      <c r="B39" s="37"/>
      <c r="C39" s="47" t="s">
        <v>5</v>
      </c>
      <c r="D39" s="38">
        <f t="shared" ref="D39:E39" si="17">AVERAGE(D34:D38)</f>
        <v>104.8</v>
      </c>
      <c r="E39" s="42">
        <f t="shared" si="17"/>
        <v>3.6</v>
      </c>
      <c r="F39" s="39">
        <f t="shared" ref="F39" si="18">AVERAGE(F34:F38)</f>
        <v>2</v>
      </c>
      <c r="G39" s="16">
        <f t="shared" ref="G39:K39" si="19">AVERAGE(G34:G38)</f>
        <v>86.8</v>
      </c>
      <c r="H39" s="17">
        <f t="shared" si="19"/>
        <v>4.5999999999999996</v>
      </c>
      <c r="I39" s="42">
        <f t="shared" ref="I39" si="20">AVERAGE(I34:I38)</f>
        <v>2</v>
      </c>
      <c r="J39" s="16">
        <f t="shared" si="19"/>
        <v>101</v>
      </c>
      <c r="K39" s="42">
        <f t="shared" si="19"/>
        <v>3.8</v>
      </c>
      <c r="L39" s="42">
        <f t="shared" ref="L39" si="21">AVERAGE(L34:L38)</f>
        <v>1.4</v>
      </c>
      <c r="M39" s="19">
        <f t="shared" ref="M39:R39" si="22">AVERAGE(M34:M38)</f>
        <v>80.2</v>
      </c>
      <c r="N39" s="42">
        <f t="shared" si="22"/>
        <v>7.2</v>
      </c>
      <c r="O39" s="42">
        <f t="shared" si="22"/>
        <v>5.2</v>
      </c>
      <c r="P39" s="16">
        <f t="shared" si="22"/>
        <v>89.6</v>
      </c>
      <c r="Q39" s="42">
        <f t="shared" si="22"/>
        <v>5.4</v>
      </c>
      <c r="R39" s="42">
        <f t="shared" si="22"/>
        <v>2.8</v>
      </c>
    </row>
    <row r="40" spans="2:18" ht="17" thickBot="1" x14ac:dyDescent="0.25">
      <c r="B40" s="37"/>
      <c r="C40" s="21" t="s">
        <v>6</v>
      </c>
      <c r="D40" s="40">
        <f t="shared" ref="D40:I40" si="23">STDEV(D34:D38)</f>
        <v>16.528762809115531</v>
      </c>
      <c r="E40" s="46">
        <f t="shared" si="23"/>
        <v>0.8944271909999163</v>
      </c>
      <c r="F40" s="41">
        <f t="shared" si="23"/>
        <v>0.70710678118654757</v>
      </c>
      <c r="G40" s="22">
        <f t="shared" si="23"/>
        <v>18.267457403809669</v>
      </c>
      <c r="H40" s="23">
        <f t="shared" si="23"/>
        <v>1.5165750888103104</v>
      </c>
      <c r="I40" s="43">
        <f t="shared" si="23"/>
        <v>0.70710678118654757</v>
      </c>
      <c r="J40" s="22">
        <f>_xlfn.STDEV.S(J34:J38)</f>
        <v>12.409673645990857</v>
      </c>
      <c r="K40" s="43">
        <f>_xlfn.STDEV.S(K34:K38)</f>
        <v>0.83666002653407512</v>
      </c>
      <c r="L40" s="43">
        <f>_xlfn.STDEV.S(L34:L38)</f>
        <v>0.89442719099991574</v>
      </c>
      <c r="M40" s="25">
        <f t="shared" ref="M40:R40" si="24">STDEV(M34:M38)</f>
        <v>13.971399357258377</v>
      </c>
      <c r="N40" s="43">
        <f t="shared" si="24"/>
        <v>2.2803508501982765</v>
      </c>
      <c r="O40" s="43">
        <f t="shared" si="24"/>
        <v>1.3038404810405309</v>
      </c>
      <c r="P40" s="22">
        <f t="shared" si="24"/>
        <v>10.968135666556977</v>
      </c>
      <c r="Q40" s="43">
        <f t="shared" si="24"/>
        <v>2.302172886644267</v>
      </c>
      <c r="R40" s="43">
        <f t="shared" si="24"/>
        <v>0.83666002653407512</v>
      </c>
    </row>
  </sheetData>
  <mergeCells count="12">
    <mergeCell ref="M11:O11"/>
    <mergeCell ref="P11:R11"/>
    <mergeCell ref="F4:J5"/>
    <mergeCell ref="F2:J3"/>
    <mergeCell ref="F6:J8"/>
    <mergeCell ref="G11:I11"/>
    <mergeCell ref="J11:L11"/>
    <mergeCell ref="B27:B31"/>
    <mergeCell ref="B34:B38"/>
    <mergeCell ref="B13:B17"/>
    <mergeCell ref="B20:B24"/>
    <mergeCell ref="D11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PCE NCE, MN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Toshiba-User</dc:creator>
  <cp:lastModifiedBy>Microsoft Office User</cp:lastModifiedBy>
  <cp:lastPrinted>2019-03-01T05:00:25Z</cp:lastPrinted>
  <dcterms:created xsi:type="dcterms:W3CDTF">2015-11-04T21:29:38Z</dcterms:created>
  <dcterms:modified xsi:type="dcterms:W3CDTF">2021-09-18T23:20:40Z</dcterms:modified>
</cp:coreProperties>
</file>