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04" windowHeight="7236"/>
  </bookViews>
  <sheets>
    <sheet name="Transect" sheetId="6" r:id="rId1"/>
    <sheet name="Calcite" sheetId="5" r:id="rId2"/>
    <sheet name="Sp. 1-3" sheetId="1" r:id="rId3"/>
    <sheet name="Sp. 4-6" sheetId="2" r:id="rId4"/>
    <sheet name="Sp. 7 and 17" sheetId="3" r:id="rId5"/>
    <sheet name="Sp. 8-16" sheetId="4" r:id="rId6"/>
    <sheet name="FWHM values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7" l="1"/>
  <c r="D23" i="7"/>
  <c r="M104" i="2" l="1"/>
  <c r="N104" i="2"/>
  <c r="O104" i="2"/>
  <c r="P104" i="2"/>
  <c r="Q104" i="2"/>
  <c r="M105" i="2"/>
  <c r="N105" i="2"/>
  <c r="O105" i="2"/>
  <c r="P105" i="2"/>
  <c r="Q105" i="2"/>
  <c r="M106" i="2"/>
  <c r="N106" i="2"/>
  <c r="O106" i="2"/>
  <c r="P106" i="2"/>
  <c r="Q106" i="2"/>
  <c r="M107" i="2"/>
  <c r="N107" i="2"/>
  <c r="O107" i="2"/>
  <c r="P107" i="2"/>
  <c r="Q107" i="2"/>
  <c r="M108" i="2"/>
  <c r="N108" i="2"/>
  <c r="O108" i="2"/>
  <c r="P108" i="2"/>
  <c r="Q108" i="2"/>
  <c r="M109" i="2"/>
  <c r="N109" i="2"/>
  <c r="O109" i="2"/>
  <c r="P109" i="2"/>
  <c r="Q109" i="2"/>
  <c r="M110" i="2"/>
  <c r="N110" i="2"/>
  <c r="O110" i="2"/>
  <c r="P110" i="2"/>
  <c r="Q110" i="2"/>
  <c r="N103" i="2"/>
  <c r="O103" i="2"/>
  <c r="P103" i="2"/>
  <c r="Q103" i="2"/>
  <c r="M103" i="2"/>
  <c r="M92" i="3"/>
  <c r="N92" i="3"/>
  <c r="O92" i="3"/>
  <c r="P92" i="3"/>
  <c r="Q92" i="3"/>
  <c r="M93" i="3"/>
  <c r="N93" i="3"/>
  <c r="O93" i="3"/>
  <c r="P93" i="3"/>
  <c r="Q93" i="3"/>
  <c r="M94" i="3"/>
  <c r="N94" i="3"/>
  <c r="O94" i="3"/>
  <c r="P94" i="3"/>
  <c r="Q94" i="3"/>
  <c r="M95" i="3"/>
  <c r="N95" i="3"/>
  <c r="O95" i="3"/>
  <c r="P95" i="3"/>
  <c r="Q95" i="3"/>
  <c r="M96" i="3"/>
  <c r="N96" i="3"/>
  <c r="O96" i="3"/>
  <c r="P96" i="3"/>
  <c r="Q96" i="3"/>
  <c r="M97" i="3"/>
  <c r="N97" i="3"/>
  <c r="O97" i="3"/>
  <c r="P97" i="3"/>
  <c r="Q97" i="3"/>
  <c r="N91" i="3"/>
  <c r="O91" i="3"/>
  <c r="P91" i="3"/>
  <c r="Q91" i="3"/>
  <c r="M91" i="3"/>
  <c r="V94" i="1" l="1"/>
  <c r="V101" i="1" s="1"/>
  <c r="W94" i="1"/>
  <c r="W101" i="1" s="1"/>
  <c r="X94" i="1"/>
  <c r="X101" i="1" s="1"/>
  <c r="Y94" i="1"/>
  <c r="Y101" i="1" s="1"/>
  <c r="Z94" i="1"/>
  <c r="Z101" i="1" s="1"/>
  <c r="V95" i="1"/>
  <c r="W95" i="1"/>
  <c r="W107" i="1" s="1"/>
  <c r="X95" i="1"/>
  <c r="Y95" i="1"/>
  <c r="Z95" i="1"/>
  <c r="V96" i="1"/>
  <c r="W96" i="1"/>
  <c r="W108" i="1" s="1"/>
  <c r="X96" i="1"/>
  <c r="Y96" i="1"/>
  <c r="Z96" i="1"/>
  <c r="V97" i="1"/>
  <c r="W97" i="1"/>
  <c r="W109" i="1" s="1"/>
  <c r="X97" i="1"/>
  <c r="Y97" i="1"/>
  <c r="Z97" i="1"/>
  <c r="V98" i="1"/>
  <c r="W98" i="1"/>
  <c r="W110" i="1" s="1"/>
  <c r="X98" i="1"/>
  <c r="Y98" i="1"/>
  <c r="Z98" i="1"/>
  <c r="V99" i="1"/>
  <c r="W99" i="1"/>
  <c r="W111" i="1" s="1"/>
  <c r="X99" i="1"/>
  <c r="Y99" i="1"/>
  <c r="Z99" i="1"/>
  <c r="W93" i="1"/>
  <c r="W105" i="1" s="1"/>
  <c r="X93" i="1"/>
  <c r="Y93" i="1"/>
  <c r="Z93" i="1"/>
  <c r="V93" i="1"/>
  <c r="V85" i="1"/>
  <c r="W85" i="1"/>
  <c r="X85" i="1"/>
  <c r="Y85" i="1"/>
  <c r="Z85" i="1"/>
  <c r="V86" i="1"/>
  <c r="W86" i="1"/>
  <c r="X86" i="1"/>
  <c r="Y86" i="1"/>
  <c r="Z86" i="1"/>
  <c r="V87" i="1"/>
  <c r="W87" i="1"/>
  <c r="X87" i="1"/>
  <c r="Y87" i="1"/>
  <c r="Z87" i="1"/>
  <c r="V88" i="1"/>
  <c r="W88" i="1"/>
  <c r="X88" i="1"/>
  <c r="Y88" i="1"/>
  <c r="Z88" i="1"/>
  <c r="V89" i="1"/>
  <c r="W89" i="1"/>
  <c r="X89" i="1"/>
  <c r="Y89" i="1"/>
  <c r="Z89" i="1"/>
  <c r="V90" i="1"/>
  <c r="W90" i="1"/>
  <c r="X90" i="1"/>
  <c r="Y90" i="1"/>
  <c r="Z90" i="1"/>
  <c r="W84" i="1"/>
  <c r="X84" i="1"/>
  <c r="Y84" i="1"/>
  <c r="Z84" i="1"/>
  <c r="V84" i="1"/>
  <c r="W106" i="1" l="1"/>
  <c r="FA74" i="4"/>
  <c r="FA82" i="4" s="1"/>
  <c r="FB74" i="4"/>
  <c r="FC74" i="4"/>
  <c r="FD74" i="4"/>
  <c r="FE74" i="4"/>
  <c r="FA75" i="4"/>
  <c r="FB75" i="4"/>
  <c r="FC75" i="4"/>
  <c r="FD75" i="4"/>
  <c r="FE75" i="4"/>
  <c r="FA76" i="4"/>
  <c r="FB76" i="4"/>
  <c r="FC76" i="4"/>
  <c r="FD76" i="4"/>
  <c r="FE76" i="4"/>
  <c r="FA77" i="4"/>
  <c r="FB77" i="4"/>
  <c r="FC77" i="4"/>
  <c r="FD77" i="4"/>
  <c r="FE77" i="4"/>
  <c r="FA78" i="4"/>
  <c r="FB78" i="4"/>
  <c r="FC78" i="4"/>
  <c r="FD78" i="4"/>
  <c r="FE78" i="4"/>
  <c r="FA79" i="4"/>
  <c r="FB79" i="4"/>
  <c r="FC79" i="4"/>
  <c r="FD79" i="4"/>
  <c r="FE79" i="4"/>
  <c r="FA80" i="4"/>
  <c r="FB80" i="4"/>
  <c r="FC80" i="4"/>
  <c r="FD80" i="4"/>
  <c r="FE80" i="4"/>
  <c r="FB73" i="4"/>
  <c r="FC73" i="4"/>
  <c r="FD73" i="4"/>
  <c r="FE73" i="4"/>
  <c r="FA73" i="4"/>
  <c r="FA64" i="4"/>
  <c r="FB64" i="4"/>
  <c r="FB87" i="4" s="1"/>
  <c r="FC64" i="4"/>
  <c r="FD64" i="4"/>
  <c r="FE64" i="4"/>
  <c r="FA65" i="4"/>
  <c r="FB65" i="4"/>
  <c r="FC65" i="4"/>
  <c r="FD65" i="4"/>
  <c r="FE65" i="4"/>
  <c r="FA66" i="4"/>
  <c r="FB66" i="4"/>
  <c r="FC66" i="4"/>
  <c r="FD66" i="4"/>
  <c r="FE66" i="4"/>
  <c r="FA67" i="4"/>
  <c r="FB67" i="4"/>
  <c r="FC67" i="4"/>
  <c r="FD67" i="4"/>
  <c r="FE67" i="4"/>
  <c r="FA68" i="4"/>
  <c r="FB68" i="4"/>
  <c r="FB91" i="4" s="1"/>
  <c r="FC68" i="4"/>
  <c r="FD68" i="4"/>
  <c r="FE68" i="4"/>
  <c r="FA69" i="4"/>
  <c r="FB69" i="4"/>
  <c r="FC69" i="4"/>
  <c r="FD69" i="4"/>
  <c r="FE69" i="4"/>
  <c r="FA70" i="4"/>
  <c r="FB70" i="4"/>
  <c r="FC70" i="4"/>
  <c r="FD70" i="4"/>
  <c r="FE70" i="4"/>
  <c r="FB63" i="4"/>
  <c r="FC63" i="4"/>
  <c r="FD63" i="4"/>
  <c r="FE63" i="4"/>
  <c r="FA63" i="4"/>
  <c r="ER92" i="4"/>
  <c r="ES92" i="4"/>
  <c r="ET92" i="4"/>
  <c r="EU92" i="4"/>
  <c r="EV92" i="4"/>
  <c r="ER93" i="4"/>
  <c r="ES93" i="4"/>
  <c r="ET93" i="4"/>
  <c r="EU93" i="4"/>
  <c r="EV93" i="4"/>
  <c r="ER94" i="4"/>
  <c r="ES94" i="4"/>
  <c r="ET94" i="4"/>
  <c r="EU94" i="4"/>
  <c r="EV94" i="4"/>
  <c r="ER95" i="4"/>
  <c r="ES95" i="4"/>
  <c r="ET95" i="4"/>
  <c r="EU95" i="4"/>
  <c r="EV95" i="4"/>
  <c r="ER96" i="4"/>
  <c r="ES96" i="4"/>
  <c r="ET96" i="4"/>
  <c r="EU96" i="4"/>
  <c r="EV96" i="4"/>
  <c r="ES91" i="4"/>
  <c r="ET91" i="4"/>
  <c r="EU91" i="4"/>
  <c r="EV91" i="4"/>
  <c r="ER91" i="4"/>
  <c r="ER84" i="4"/>
  <c r="ES84" i="4"/>
  <c r="ET84" i="4"/>
  <c r="EU84" i="4"/>
  <c r="EV84" i="4"/>
  <c r="ER85" i="4"/>
  <c r="ES85" i="4"/>
  <c r="ET85" i="4"/>
  <c r="EU85" i="4"/>
  <c r="EV85" i="4"/>
  <c r="ER86" i="4"/>
  <c r="ES86" i="4"/>
  <c r="ES103" i="4" s="1"/>
  <c r="ET86" i="4"/>
  <c r="EU86" i="4"/>
  <c r="EV86" i="4"/>
  <c r="ER87" i="4"/>
  <c r="ES87" i="4"/>
  <c r="ET87" i="4"/>
  <c r="EU87" i="4"/>
  <c r="EV87" i="4"/>
  <c r="ER88" i="4"/>
  <c r="ES88" i="4"/>
  <c r="ET88" i="4"/>
  <c r="EU88" i="4"/>
  <c r="EV88" i="4"/>
  <c r="ES83" i="4"/>
  <c r="ET83" i="4"/>
  <c r="EU83" i="4"/>
  <c r="EV83" i="4"/>
  <c r="ER83" i="4"/>
  <c r="EI60" i="4"/>
  <c r="EJ60" i="4"/>
  <c r="EK60" i="4"/>
  <c r="EL60" i="4"/>
  <c r="EM60" i="4"/>
  <c r="EI61" i="4"/>
  <c r="EJ61" i="4"/>
  <c r="EK61" i="4"/>
  <c r="EL61" i="4"/>
  <c r="EM61" i="4"/>
  <c r="EI62" i="4"/>
  <c r="EJ62" i="4"/>
  <c r="EK62" i="4"/>
  <c r="EL62" i="4"/>
  <c r="EM62" i="4"/>
  <c r="EI63" i="4"/>
  <c r="EJ63" i="4"/>
  <c r="EK63" i="4"/>
  <c r="EL63" i="4"/>
  <c r="EM63" i="4"/>
  <c r="EJ59" i="4"/>
  <c r="EK59" i="4"/>
  <c r="EL59" i="4"/>
  <c r="EM59" i="4"/>
  <c r="EI59" i="4"/>
  <c r="EI53" i="4"/>
  <c r="EJ53" i="4"/>
  <c r="EJ68" i="4" s="1"/>
  <c r="EK53" i="4"/>
  <c r="EL53" i="4"/>
  <c r="EM53" i="4"/>
  <c r="EI54" i="4"/>
  <c r="EJ54" i="4"/>
  <c r="EJ69" i="4" s="1"/>
  <c r="EK54" i="4"/>
  <c r="EL54" i="4"/>
  <c r="EM54" i="4"/>
  <c r="EI55" i="4"/>
  <c r="EJ55" i="4"/>
  <c r="EJ70" i="4" s="1"/>
  <c r="EK55" i="4"/>
  <c r="EL55" i="4"/>
  <c r="EM55" i="4"/>
  <c r="EI56" i="4"/>
  <c r="EJ56" i="4"/>
  <c r="EJ71" i="4" s="1"/>
  <c r="EK56" i="4"/>
  <c r="EL56" i="4"/>
  <c r="EM56" i="4"/>
  <c r="EJ52" i="4"/>
  <c r="EJ67" i="4" s="1"/>
  <c r="EK52" i="4"/>
  <c r="EL52" i="4"/>
  <c r="EM52" i="4"/>
  <c r="EI52" i="4"/>
  <c r="DZ92" i="4"/>
  <c r="EA92" i="4"/>
  <c r="EB92" i="4"/>
  <c r="EC92" i="4"/>
  <c r="ED92" i="4"/>
  <c r="DZ93" i="4"/>
  <c r="EA93" i="4"/>
  <c r="EB93" i="4"/>
  <c r="EC93" i="4"/>
  <c r="ED93" i="4"/>
  <c r="DZ94" i="4"/>
  <c r="EA94" i="4"/>
  <c r="EB94" i="4"/>
  <c r="EC94" i="4"/>
  <c r="ED94" i="4"/>
  <c r="DZ95" i="4"/>
  <c r="EA95" i="4"/>
  <c r="EB95" i="4"/>
  <c r="EC95" i="4"/>
  <c r="ED95" i="4"/>
  <c r="DZ96" i="4"/>
  <c r="DZ98" i="4" s="1"/>
  <c r="EA96" i="4"/>
  <c r="EA98" i="4" s="1"/>
  <c r="EB96" i="4"/>
  <c r="EB98" i="4" s="1"/>
  <c r="EC96" i="4"/>
  <c r="EC98" i="4" s="1"/>
  <c r="ED96" i="4"/>
  <c r="EA91" i="4"/>
  <c r="EB91" i="4"/>
  <c r="EC91" i="4"/>
  <c r="ED91" i="4"/>
  <c r="DZ91" i="4"/>
  <c r="DZ84" i="4"/>
  <c r="EA84" i="4"/>
  <c r="EB84" i="4"/>
  <c r="EC84" i="4"/>
  <c r="ED84" i="4"/>
  <c r="DZ85" i="4"/>
  <c r="EA85" i="4"/>
  <c r="EB85" i="4"/>
  <c r="EC85" i="4"/>
  <c r="ED85" i="4"/>
  <c r="DZ86" i="4"/>
  <c r="EA86" i="4"/>
  <c r="EB86" i="4"/>
  <c r="EC86" i="4"/>
  <c r="ED86" i="4"/>
  <c r="DZ87" i="4"/>
  <c r="EA87" i="4"/>
  <c r="EA106" i="4" s="1"/>
  <c r="EB87" i="4"/>
  <c r="EC87" i="4"/>
  <c r="ED87" i="4"/>
  <c r="DZ88" i="4"/>
  <c r="EA88" i="4"/>
  <c r="EA107" i="4" s="1"/>
  <c r="EB88" i="4"/>
  <c r="EC88" i="4"/>
  <c r="ED88" i="4"/>
  <c r="ED98" i="4" s="1"/>
  <c r="EA83" i="4"/>
  <c r="EA102" i="4" s="1"/>
  <c r="EB83" i="4"/>
  <c r="EC83" i="4"/>
  <c r="ED83" i="4"/>
  <c r="DZ83" i="4"/>
  <c r="DT102" i="4"/>
  <c r="DU100" i="4"/>
  <c r="DT100" i="4"/>
  <c r="DS100" i="4"/>
  <c r="DR100" i="4"/>
  <c r="DQ100" i="4"/>
  <c r="DU99" i="4"/>
  <c r="DT99" i="4"/>
  <c r="DS99" i="4"/>
  <c r="DR99" i="4"/>
  <c r="DQ99" i="4"/>
  <c r="DU98" i="4"/>
  <c r="DT98" i="4"/>
  <c r="DS98" i="4"/>
  <c r="DR98" i="4"/>
  <c r="DQ98" i="4"/>
  <c r="DU97" i="4"/>
  <c r="DT97" i="4"/>
  <c r="DS97" i="4"/>
  <c r="DR97" i="4"/>
  <c r="DQ97" i="4"/>
  <c r="DU96" i="4"/>
  <c r="DT96" i="4"/>
  <c r="DS96" i="4"/>
  <c r="DR96" i="4"/>
  <c r="DQ96" i="4"/>
  <c r="DU95" i="4"/>
  <c r="DT95" i="4"/>
  <c r="DS95" i="4"/>
  <c r="DR95" i="4"/>
  <c r="DQ95" i="4"/>
  <c r="DU94" i="4"/>
  <c r="DU102" i="4" s="1"/>
  <c r="DT94" i="4"/>
  <c r="DS94" i="4"/>
  <c r="DS102" i="4" s="1"/>
  <c r="DR94" i="4"/>
  <c r="DR102" i="4" s="1"/>
  <c r="DQ94" i="4"/>
  <c r="DQ102" i="4" s="1"/>
  <c r="DU93" i="4"/>
  <c r="DT93" i="4"/>
  <c r="DS93" i="4"/>
  <c r="DR93" i="4"/>
  <c r="DQ93" i="4"/>
  <c r="DU90" i="4"/>
  <c r="DT90" i="4"/>
  <c r="DS90" i="4"/>
  <c r="DR90" i="4"/>
  <c r="DQ90" i="4"/>
  <c r="DU89" i="4"/>
  <c r="DT89" i="4"/>
  <c r="DS89" i="4"/>
  <c r="DR89" i="4"/>
  <c r="DQ89" i="4"/>
  <c r="DU88" i="4"/>
  <c r="DT88" i="4"/>
  <c r="DS88" i="4"/>
  <c r="DR88" i="4"/>
  <c r="DQ88" i="4"/>
  <c r="DU87" i="4"/>
  <c r="DT87" i="4"/>
  <c r="DS87" i="4"/>
  <c r="DR87" i="4"/>
  <c r="DQ87" i="4"/>
  <c r="DU86" i="4"/>
  <c r="DT86" i="4"/>
  <c r="DS86" i="4"/>
  <c r="DR86" i="4"/>
  <c r="DQ86" i="4"/>
  <c r="DU85" i="4"/>
  <c r="DT85" i="4"/>
  <c r="DS85" i="4"/>
  <c r="DR85" i="4"/>
  <c r="DQ85" i="4"/>
  <c r="DU84" i="4"/>
  <c r="DT84" i="4"/>
  <c r="DS84" i="4"/>
  <c r="DR84" i="4"/>
  <c r="DR107" i="4" s="1"/>
  <c r="DQ84" i="4"/>
  <c r="DU83" i="4"/>
  <c r="DT83" i="4"/>
  <c r="DS83" i="4"/>
  <c r="DR83" i="4"/>
  <c r="DQ83" i="4"/>
  <c r="DH94" i="4"/>
  <c r="DI94" i="4"/>
  <c r="DJ94" i="4"/>
  <c r="DK94" i="4"/>
  <c r="DL94" i="4"/>
  <c r="DH95" i="4"/>
  <c r="DI95" i="4"/>
  <c r="DJ95" i="4"/>
  <c r="DK95" i="4"/>
  <c r="DL95" i="4"/>
  <c r="DH96" i="4"/>
  <c r="DI96" i="4"/>
  <c r="DJ96" i="4"/>
  <c r="DK96" i="4"/>
  <c r="DL96" i="4"/>
  <c r="DH97" i="4"/>
  <c r="DI97" i="4"/>
  <c r="DJ97" i="4"/>
  <c r="DK97" i="4"/>
  <c r="DL97" i="4"/>
  <c r="DH98" i="4"/>
  <c r="DI98" i="4"/>
  <c r="DJ98" i="4"/>
  <c r="DK98" i="4"/>
  <c r="DL98" i="4"/>
  <c r="DH99" i="4"/>
  <c r="DI99" i="4"/>
  <c r="DJ99" i="4"/>
  <c r="DK99" i="4"/>
  <c r="DL99" i="4"/>
  <c r="DH100" i="4"/>
  <c r="DH102" i="4" s="1"/>
  <c r="DI100" i="4"/>
  <c r="DI102" i="4" s="1"/>
  <c r="DJ100" i="4"/>
  <c r="DJ102" i="4" s="1"/>
  <c r="DK100" i="4"/>
  <c r="DK102" i="4" s="1"/>
  <c r="DL100" i="4"/>
  <c r="DL102" i="4" s="1"/>
  <c r="DI93" i="4"/>
  <c r="DJ93" i="4"/>
  <c r="DK93" i="4"/>
  <c r="DL93" i="4"/>
  <c r="DH93" i="4"/>
  <c r="DH84" i="4"/>
  <c r="DI84" i="4"/>
  <c r="DJ84" i="4"/>
  <c r="DK84" i="4"/>
  <c r="DL84" i="4"/>
  <c r="DH85" i="4"/>
  <c r="DI85" i="4"/>
  <c r="DJ85" i="4"/>
  <c r="DK85" i="4"/>
  <c r="DL85" i="4"/>
  <c r="DH86" i="4"/>
  <c r="DI86" i="4"/>
  <c r="DJ86" i="4"/>
  <c r="DK86" i="4"/>
  <c r="DL86" i="4"/>
  <c r="DH87" i="4"/>
  <c r="DI87" i="4"/>
  <c r="DI110" i="4" s="1"/>
  <c r="DJ87" i="4"/>
  <c r="DK87" i="4"/>
  <c r="DL87" i="4"/>
  <c r="DH88" i="4"/>
  <c r="DI88" i="4"/>
  <c r="DJ88" i="4"/>
  <c r="DK88" i="4"/>
  <c r="DL88" i="4"/>
  <c r="DH89" i="4"/>
  <c r="DI89" i="4"/>
  <c r="DJ89" i="4"/>
  <c r="DK89" i="4"/>
  <c r="DL89" i="4"/>
  <c r="DH90" i="4"/>
  <c r="DI90" i="4"/>
  <c r="DI113" i="4" s="1"/>
  <c r="DJ90" i="4"/>
  <c r="DK90" i="4"/>
  <c r="DL90" i="4"/>
  <c r="DI83" i="4"/>
  <c r="DI106" i="4" s="1"/>
  <c r="DJ83" i="4"/>
  <c r="DK83" i="4"/>
  <c r="DL83" i="4"/>
  <c r="DH83" i="4"/>
  <c r="CZ65" i="4"/>
  <c r="CY58" i="4"/>
  <c r="CZ58" i="4"/>
  <c r="DA58" i="4"/>
  <c r="DA65" i="4" s="1"/>
  <c r="DB58" i="4"/>
  <c r="DB65" i="4" s="1"/>
  <c r="DC58" i="4"/>
  <c r="DC65" i="4" s="1"/>
  <c r="CY59" i="4"/>
  <c r="CZ59" i="4"/>
  <c r="DA59" i="4"/>
  <c r="DB59" i="4"/>
  <c r="DC59" i="4"/>
  <c r="CY60" i="4"/>
  <c r="CZ60" i="4"/>
  <c r="DA60" i="4"/>
  <c r="DB60" i="4"/>
  <c r="DC60" i="4"/>
  <c r="CY61" i="4"/>
  <c r="CZ61" i="4"/>
  <c r="DA61" i="4"/>
  <c r="DB61" i="4"/>
  <c r="DC61" i="4"/>
  <c r="CY62" i="4"/>
  <c r="CZ62" i="4"/>
  <c r="DA62" i="4"/>
  <c r="DB62" i="4"/>
  <c r="DC62" i="4"/>
  <c r="CY63" i="4"/>
  <c r="CZ63" i="4"/>
  <c r="DA63" i="4"/>
  <c r="DB63" i="4"/>
  <c r="DC63" i="4"/>
  <c r="CZ57" i="4"/>
  <c r="DA57" i="4"/>
  <c r="DB57" i="4"/>
  <c r="DC57" i="4"/>
  <c r="CY57" i="4"/>
  <c r="CY49" i="4"/>
  <c r="CY65" i="4" s="1"/>
  <c r="CZ49" i="4"/>
  <c r="CZ70" i="4" s="1"/>
  <c r="DA49" i="4"/>
  <c r="DB49" i="4"/>
  <c r="DC49" i="4"/>
  <c r="CY50" i="4"/>
  <c r="CZ50" i="4"/>
  <c r="DA50" i="4"/>
  <c r="DB50" i="4"/>
  <c r="DC50" i="4"/>
  <c r="CY51" i="4"/>
  <c r="CZ51" i="4"/>
  <c r="DA51" i="4"/>
  <c r="DB51" i="4"/>
  <c r="DC51" i="4"/>
  <c r="CY52" i="4"/>
  <c r="CZ52" i="4"/>
  <c r="CZ73" i="4" s="1"/>
  <c r="DA52" i="4"/>
  <c r="DB52" i="4"/>
  <c r="DC52" i="4"/>
  <c r="CY53" i="4"/>
  <c r="CZ53" i="4"/>
  <c r="CZ74" i="4" s="1"/>
  <c r="DA53" i="4"/>
  <c r="DB53" i="4"/>
  <c r="DC53" i="4"/>
  <c r="CY54" i="4"/>
  <c r="CZ54" i="4"/>
  <c r="DA54" i="4"/>
  <c r="DB54" i="4"/>
  <c r="DC54" i="4"/>
  <c r="CZ48" i="4"/>
  <c r="DA48" i="4"/>
  <c r="DB48" i="4"/>
  <c r="DC48" i="4"/>
  <c r="CY48" i="4"/>
  <c r="CP92" i="4"/>
  <c r="CQ92" i="4"/>
  <c r="CR92" i="4"/>
  <c r="CS92" i="4"/>
  <c r="CT92" i="4"/>
  <c r="CP93" i="4"/>
  <c r="CQ93" i="4"/>
  <c r="CR93" i="4"/>
  <c r="CS93" i="4"/>
  <c r="CT93" i="4"/>
  <c r="CP94" i="4"/>
  <c r="CQ94" i="4"/>
  <c r="CR94" i="4"/>
  <c r="CS94" i="4"/>
  <c r="CT94" i="4"/>
  <c r="CP95" i="4"/>
  <c r="CQ95" i="4"/>
  <c r="CR95" i="4"/>
  <c r="CS95" i="4"/>
  <c r="CT95" i="4"/>
  <c r="CP96" i="4"/>
  <c r="CP98" i="4" s="1"/>
  <c r="CQ96" i="4"/>
  <c r="CQ98" i="4" s="1"/>
  <c r="CR96" i="4"/>
  <c r="CS96" i="4"/>
  <c r="CT96" i="4"/>
  <c r="CT98" i="4" s="1"/>
  <c r="CQ91" i="4"/>
  <c r="CR91" i="4"/>
  <c r="CS91" i="4"/>
  <c r="CT91" i="4"/>
  <c r="CP91" i="4"/>
  <c r="CP84" i="4"/>
  <c r="CQ84" i="4"/>
  <c r="CR84" i="4"/>
  <c r="CS84" i="4"/>
  <c r="CT84" i="4"/>
  <c r="CP85" i="4"/>
  <c r="CQ85" i="4"/>
  <c r="CQ104" i="4" s="1"/>
  <c r="CR85" i="4"/>
  <c r="CS85" i="4"/>
  <c r="CT85" i="4"/>
  <c r="CP86" i="4"/>
  <c r="CQ86" i="4"/>
  <c r="CQ105" i="4" s="1"/>
  <c r="CR86" i="4"/>
  <c r="CS86" i="4"/>
  <c r="CT86" i="4"/>
  <c r="CP87" i="4"/>
  <c r="CQ87" i="4"/>
  <c r="CR87" i="4"/>
  <c r="CS87" i="4"/>
  <c r="CT87" i="4"/>
  <c r="CP88" i="4"/>
  <c r="CQ88" i="4"/>
  <c r="CQ107" i="4" s="1"/>
  <c r="CR88" i="4"/>
  <c r="CR98" i="4" s="1"/>
  <c r="CS88" i="4"/>
  <c r="CS98" i="4" s="1"/>
  <c r="CT88" i="4"/>
  <c r="CQ83" i="4"/>
  <c r="CQ102" i="4" s="1"/>
  <c r="CR83" i="4"/>
  <c r="CS83" i="4"/>
  <c r="CT83" i="4"/>
  <c r="CP83" i="4"/>
  <c r="CH110" i="4"/>
  <c r="CI110" i="4"/>
  <c r="CG103" i="4"/>
  <c r="CH103" i="4"/>
  <c r="CI103" i="4"/>
  <c r="CJ103" i="4"/>
  <c r="CJ110" i="4" s="1"/>
  <c r="CK103" i="4"/>
  <c r="CK110" i="4" s="1"/>
  <c r="CG104" i="4"/>
  <c r="CH104" i="4"/>
  <c r="CI104" i="4"/>
  <c r="CJ104" i="4"/>
  <c r="CK104" i="4"/>
  <c r="CG105" i="4"/>
  <c r="CH105" i="4"/>
  <c r="CI105" i="4"/>
  <c r="CJ105" i="4"/>
  <c r="CK105" i="4"/>
  <c r="CG106" i="4"/>
  <c r="CH106" i="4"/>
  <c r="CI106" i="4"/>
  <c r="CJ106" i="4"/>
  <c r="CK106" i="4"/>
  <c r="CG107" i="4"/>
  <c r="CH107" i="4"/>
  <c r="CI107" i="4"/>
  <c r="CJ107" i="4"/>
  <c r="CK107" i="4"/>
  <c r="CG108" i="4"/>
  <c r="CH108" i="4"/>
  <c r="CI108" i="4"/>
  <c r="CJ108" i="4"/>
  <c r="CK108" i="4"/>
  <c r="CH102" i="4"/>
  <c r="CI102" i="4"/>
  <c r="CJ102" i="4"/>
  <c r="CK102" i="4"/>
  <c r="CG102" i="4"/>
  <c r="CG94" i="4"/>
  <c r="CG110" i="4" s="1"/>
  <c r="CH94" i="4"/>
  <c r="CH115" i="4" s="1"/>
  <c r="CI94" i="4"/>
  <c r="CJ94" i="4"/>
  <c r="CK94" i="4"/>
  <c r="CG95" i="4"/>
  <c r="CH95" i="4"/>
  <c r="CI95" i="4"/>
  <c r="CJ95" i="4"/>
  <c r="CK95" i="4"/>
  <c r="CG96" i="4"/>
  <c r="CH96" i="4"/>
  <c r="CI96" i="4"/>
  <c r="CJ96" i="4"/>
  <c r="CK96" i="4"/>
  <c r="CG97" i="4"/>
  <c r="CH97" i="4"/>
  <c r="CH118" i="4" s="1"/>
  <c r="CI97" i="4"/>
  <c r="CJ97" i="4"/>
  <c r="CK97" i="4"/>
  <c r="CG98" i="4"/>
  <c r="CH98" i="4"/>
  <c r="CH119" i="4" s="1"/>
  <c r="CI98" i="4"/>
  <c r="CJ98" i="4"/>
  <c r="CK98" i="4"/>
  <c r="CG99" i="4"/>
  <c r="CH99" i="4"/>
  <c r="CI99" i="4"/>
  <c r="CJ99" i="4"/>
  <c r="CK99" i="4"/>
  <c r="CH93" i="4"/>
  <c r="CI93" i="4"/>
  <c r="CJ93" i="4"/>
  <c r="CK93" i="4"/>
  <c r="CG93" i="4"/>
  <c r="BO75" i="4"/>
  <c r="BP75" i="4"/>
  <c r="BQ75" i="4"/>
  <c r="BR75" i="4"/>
  <c r="BS75" i="4"/>
  <c r="BO76" i="4"/>
  <c r="BP76" i="4"/>
  <c r="BQ76" i="4"/>
  <c r="BR76" i="4"/>
  <c r="BS76" i="4"/>
  <c r="BO77" i="4"/>
  <c r="BP77" i="4"/>
  <c r="BQ77" i="4"/>
  <c r="BR77" i="4"/>
  <c r="BS77" i="4"/>
  <c r="BO78" i="4"/>
  <c r="BP78" i="4"/>
  <c r="BQ78" i="4"/>
  <c r="BR78" i="4"/>
  <c r="BS78" i="4"/>
  <c r="BO79" i="4"/>
  <c r="BP79" i="4"/>
  <c r="BQ79" i="4"/>
  <c r="BR79" i="4"/>
  <c r="BS79" i="4"/>
  <c r="BO80" i="4"/>
  <c r="BP80" i="4"/>
  <c r="BQ80" i="4"/>
  <c r="BR80" i="4"/>
  <c r="BS80" i="4"/>
  <c r="BO81" i="4"/>
  <c r="BP81" i="4"/>
  <c r="BQ81" i="4"/>
  <c r="BR81" i="4"/>
  <c r="BS81" i="4"/>
  <c r="BP74" i="4"/>
  <c r="BQ74" i="4"/>
  <c r="BR74" i="4"/>
  <c r="BS74" i="4"/>
  <c r="BO74" i="4"/>
  <c r="BO65" i="4"/>
  <c r="BP65" i="4"/>
  <c r="BP86" i="4" s="1"/>
  <c r="BQ65" i="4"/>
  <c r="BR65" i="4"/>
  <c r="BS65" i="4"/>
  <c r="BO66" i="4"/>
  <c r="BP66" i="4"/>
  <c r="BQ66" i="4"/>
  <c r="BR66" i="4"/>
  <c r="BS66" i="4"/>
  <c r="BO67" i="4"/>
  <c r="BP67" i="4"/>
  <c r="BQ67" i="4"/>
  <c r="BR67" i="4"/>
  <c r="BS67" i="4"/>
  <c r="BO68" i="4"/>
  <c r="BP68" i="4"/>
  <c r="BQ68" i="4"/>
  <c r="BR68" i="4"/>
  <c r="BS68" i="4"/>
  <c r="BO69" i="4"/>
  <c r="BP69" i="4"/>
  <c r="BP90" i="4" s="1"/>
  <c r="BQ69" i="4"/>
  <c r="BR69" i="4"/>
  <c r="BS69" i="4"/>
  <c r="BO70" i="4"/>
  <c r="BP70" i="4"/>
  <c r="BQ70" i="4"/>
  <c r="BR70" i="4"/>
  <c r="BS70" i="4"/>
  <c r="BO71" i="4"/>
  <c r="BP71" i="4"/>
  <c r="BQ71" i="4"/>
  <c r="BR71" i="4"/>
  <c r="BS71" i="4"/>
  <c r="BP64" i="4"/>
  <c r="BQ64" i="4"/>
  <c r="BR64" i="4"/>
  <c r="BS64" i="4"/>
  <c r="BO64" i="4"/>
  <c r="BF92" i="4"/>
  <c r="BG92" i="4"/>
  <c r="BH92" i="4"/>
  <c r="BI92" i="4"/>
  <c r="BJ92" i="4"/>
  <c r="BF93" i="4"/>
  <c r="BG93" i="4"/>
  <c r="BH93" i="4"/>
  <c r="BI93" i="4"/>
  <c r="BJ93" i="4"/>
  <c r="BF94" i="4"/>
  <c r="BG94" i="4"/>
  <c r="BH94" i="4"/>
  <c r="BI94" i="4"/>
  <c r="BJ94" i="4"/>
  <c r="BF95" i="4"/>
  <c r="BG95" i="4"/>
  <c r="BH95" i="4"/>
  <c r="BI95" i="4"/>
  <c r="BJ95" i="4"/>
  <c r="BF96" i="4"/>
  <c r="BG96" i="4"/>
  <c r="BH96" i="4"/>
  <c r="BH98" i="4" s="1"/>
  <c r="BI96" i="4"/>
  <c r="BJ96" i="4"/>
  <c r="BG91" i="4"/>
  <c r="BH91" i="4"/>
  <c r="BI91" i="4"/>
  <c r="BJ91" i="4"/>
  <c r="BF91" i="4"/>
  <c r="BF84" i="4"/>
  <c r="BG84" i="4"/>
  <c r="BH84" i="4"/>
  <c r="BI84" i="4"/>
  <c r="BJ84" i="4"/>
  <c r="BF85" i="4"/>
  <c r="BG85" i="4"/>
  <c r="BH85" i="4"/>
  <c r="BI85" i="4"/>
  <c r="BJ85" i="4"/>
  <c r="BF86" i="4"/>
  <c r="BG86" i="4"/>
  <c r="BG105" i="4" s="1"/>
  <c r="BH86" i="4"/>
  <c r="BI86" i="4"/>
  <c r="BJ86" i="4"/>
  <c r="BF87" i="4"/>
  <c r="BG87" i="4"/>
  <c r="BG106" i="4" s="1"/>
  <c r="BH87" i="4"/>
  <c r="BI87" i="4"/>
  <c r="BJ87" i="4"/>
  <c r="BF88" i="4"/>
  <c r="BF98" i="4" s="1"/>
  <c r="BG88" i="4"/>
  <c r="BH88" i="4"/>
  <c r="BI88" i="4"/>
  <c r="BJ88" i="4"/>
  <c r="BG83" i="4"/>
  <c r="BG102" i="4" s="1"/>
  <c r="BH83" i="4"/>
  <c r="BI83" i="4"/>
  <c r="BJ83" i="4"/>
  <c r="BF83" i="4"/>
  <c r="BA80" i="4"/>
  <c r="AZ80" i="4"/>
  <c r="AY80" i="4"/>
  <c r="AX80" i="4"/>
  <c r="AW80" i="4"/>
  <c r="BA79" i="4"/>
  <c r="AZ79" i="4"/>
  <c r="AY79" i="4"/>
  <c r="AX79" i="4"/>
  <c r="AW79" i="4"/>
  <c r="BA78" i="4"/>
  <c r="AZ78" i="4"/>
  <c r="AY78" i="4"/>
  <c r="AX78" i="4"/>
  <c r="AW78" i="4"/>
  <c r="BA77" i="4"/>
  <c r="AZ77" i="4"/>
  <c r="AY77" i="4"/>
  <c r="AX77" i="4"/>
  <c r="AW77" i="4"/>
  <c r="BA76" i="4"/>
  <c r="AZ76" i="4"/>
  <c r="AY76" i="4"/>
  <c r="AX76" i="4"/>
  <c r="AW76" i="4"/>
  <c r="BA75" i="4"/>
  <c r="AZ75" i="4"/>
  <c r="AY75" i="4"/>
  <c r="AX75" i="4"/>
  <c r="AW75" i="4"/>
  <c r="BA74" i="4"/>
  <c r="AZ74" i="4"/>
  <c r="AY74" i="4"/>
  <c r="AX74" i="4"/>
  <c r="AW74" i="4"/>
  <c r="AW82" i="4" s="1"/>
  <c r="BA73" i="4"/>
  <c r="AZ73" i="4"/>
  <c r="AY73" i="4"/>
  <c r="AX73" i="4"/>
  <c r="AW73" i="4"/>
  <c r="BA70" i="4"/>
  <c r="AZ70" i="4"/>
  <c r="AY70" i="4"/>
  <c r="AX70" i="4"/>
  <c r="AW70" i="4"/>
  <c r="BA69" i="4"/>
  <c r="AZ69" i="4"/>
  <c r="AY69" i="4"/>
  <c r="AX69" i="4"/>
  <c r="AX92" i="4" s="1"/>
  <c r="AW69" i="4"/>
  <c r="BA68" i="4"/>
  <c r="AZ68" i="4"/>
  <c r="AY68" i="4"/>
  <c r="AX68" i="4"/>
  <c r="AW68" i="4"/>
  <c r="BA67" i="4"/>
  <c r="AZ67" i="4"/>
  <c r="AY67" i="4"/>
  <c r="AX67" i="4"/>
  <c r="AW67" i="4"/>
  <c r="BA66" i="4"/>
  <c r="AZ66" i="4"/>
  <c r="AY66" i="4"/>
  <c r="AX66" i="4"/>
  <c r="AW66" i="4"/>
  <c r="BA65" i="4"/>
  <c r="AZ65" i="4"/>
  <c r="AY65" i="4"/>
  <c r="AX65" i="4"/>
  <c r="AX88" i="4" s="1"/>
  <c r="AW65" i="4"/>
  <c r="BA64" i="4"/>
  <c r="AZ64" i="4"/>
  <c r="AY64" i="4"/>
  <c r="AX64" i="4"/>
  <c r="AX87" i="4" s="1"/>
  <c r="AW64" i="4"/>
  <c r="BA63" i="4"/>
  <c r="AZ63" i="4"/>
  <c r="AY63" i="4"/>
  <c r="AX63" i="4"/>
  <c r="AW63" i="4"/>
  <c r="AH82" i="3"/>
  <c r="AI80" i="3"/>
  <c r="AH80" i="3"/>
  <c r="AG80" i="3"/>
  <c r="AF80" i="3"/>
  <c r="AE80" i="3"/>
  <c r="AI79" i="3"/>
  <c r="AH79" i="3"/>
  <c r="AG79" i="3"/>
  <c r="AF79" i="3"/>
  <c r="AE79" i="3"/>
  <c r="AI78" i="3"/>
  <c r="AH78" i="3"/>
  <c r="AG78" i="3"/>
  <c r="AF78" i="3"/>
  <c r="AE78" i="3"/>
  <c r="AI77" i="3"/>
  <c r="AH77" i="3"/>
  <c r="AG77" i="3"/>
  <c r="AF77" i="3"/>
  <c r="AE77" i="3"/>
  <c r="AI76" i="3"/>
  <c r="AH76" i="3"/>
  <c r="AG76" i="3"/>
  <c r="AF76" i="3"/>
  <c r="AE76" i="3"/>
  <c r="AI75" i="3"/>
  <c r="AH75" i="3"/>
  <c r="AG75" i="3"/>
  <c r="AF75" i="3"/>
  <c r="AE75" i="3"/>
  <c r="AI74" i="3"/>
  <c r="AH74" i="3"/>
  <c r="AG74" i="3"/>
  <c r="AF74" i="3"/>
  <c r="AE74" i="3"/>
  <c r="AI73" i="3"/>
  <c r="AH73" i="3"/>
  <c r="AG73" i="3"/>
  <c r="AF73" i="3"/>
  <c r="AE73" i="3"/>
  <c r="AI70" i="3"/>
  <c r="AI82" i="3" s="1"/>
  <c r="AH70" i="3"/>
  <c r="AG70" i="3"/>
  <c r="AF70" i="3"/>
  <c r="AF93" i="3" s="1"/>
  <c r="AE70" i="3"/>
  <c r="AI69" i="3"/>
  <c r="AH69" i="3"/>
  <c r="AG69" i="3"/>
  <c r="AF69" i="3"/>
  <c r="AF92" i="3" s="1"/>
  <c r="AE69" i="3"/>
  <c r="AI68" i="3"/>
  <c r="AH68" i="3"/>
  <c r="AG68" i="3"/>
  <c r="AF68" i="3"/>
  <c r="AE68" i="3"/>
  <c r="AI67" i="3"/>
  <c r="AH67" i="3"/>
  <c r="AG67" i="3"/>
  <c r="AF67" i="3"/>
  <c r="AE67" i="3"/>
  <c r="AI66" i="3"/>
  <c r="AH66" i="3"/>
  <c r="AG66" i="3"/>
  <c r="AF66" i="3"/>
  <c r="AF89" i="3" s="1"/>
  <c r="AE66" i="3"/>
  <c r="AI65" i="3"/>
  <c r="AH65" i="3"/>
  <c r="AG65" i="3"/>
  <c r="AF65" i="3"/>
  <c r="AF88" i="3" s="1"/>
  <c r="AE65" i="3"/>
  <c r="AI64" i="3"/>
  <c r="AH64" i="3"/>
  <c r="AG64" i="3"/>
  <c r="AF64" i="3"/>
  <c r="AF87" i="3" s="1"/>
  <c r="AE64" i="3"/>
  <c r="AI63" i="3"/>
  <c r="AH63" i="3"/>
  <c r="AG63" i="3"/>
  <c r="AF63" i="3"/>
  <c r="AF86" i="3" s="1"/>
  <c r="AE63" i="3"/>
  <c r="W80" i="3"/>
  <c r="X80" i="3"/>
  <c r="X82" i="3" s="1"/>
  <c r="Y80" i="3"/>
  <c r="Y82" i="3" s="1"/>
  <c r="Z80" i="3"/>
  <c r="V74" i="3"/>
  <c r="W74" i="3"/>
  <c r="X74" i="3"/>
  <c r="Y74" i="3"/>
  <c r="Z74" i="3"/>
  <c r="V75" i="3"/>
  <c r="W75" i="3"/>
  <c r="X75" i="3"/>
  <c r="Y75" i="3"/>
  <c r="Z75" i="3"/>
  <c r="V76" i="3"/>
  <c r="W76" i="3"/>
  <c r="X76" i="3"/>
  <c r="Y76" i="3"/>
  <c r="Z76" i="3"/>
  <c r="V77" i="3"/>
  <c r="W77" i="3"/>
  <c r="X77" i="3"/>
  <c r="Y77" i="3"/>
  <c r="Z77" i="3"/>
  <c r="V78" i="3"/>
  <c r="W78" i="3"/>
  <c r="X78" i="3"/>
  <c r="Y78" i="3"/>
  <c r="Z78" i="3"/>
  <c r="V79" i="3"/>
  <c r="W79" i="3"/>
  <c r="X79" i="3"/>
  <c r="Y79" i="3"/>
  <c r="Z79" i="3"/>
  <c r="V80" i="3"/>
  <c r="V82" i="3" s="1"/>
  <c r="W73" i="3"/>
  <c r="X73" i="3"/>
  <c r="Y73" i="3"/>
  <c r="Z73" i="3"/>
  <c r="V73" i="3"/>
  <c r="V64" i="3"/>
  <c r="W64" i="3"/>
  <c r="X64" i="3"/>
  <c r="Y64" i="3"/>
  <c r="Z64" i="3"/>
  <c r="V65" i="3"/>
  <c r="W65" i="3"/>
  <c r="W88" i="3" s="1"/>
  <c r="X65" i="3"/>
  <c r="Y65" i="3"/>
  <c r="Z65" i="3"/>
  <c r="V66" i="3"/>
  <c r="W66" i="3"/>
  <c r="X66" i="3"/>
  <c r="Y66" i="3"/>
  <c r="Z66" i="3"/>
  <c r="V67" i="3"/>
  <c r="W67" i="3"/>
  <c r="X67" i="3"/>
  <c r="Y67" i="3"/>
  <c r="Z67" i="3"/>
  <c r="V68" i="3"/>
  <c r="W68" i="3"/>
  <c r="X68" i="3"/>
  <c r="Y68" i="3"/>
  <c r="Z68" i="3"/>
  <c r="V69" i="3"/>
  <c r="W69" i="3"/>
  <c r="W92" i="3" s="1"/>
  <c r="X69" i="3"/>
  <c r="Y69" i="3"/>
  <c r="Z69" i="3"/>
  <c r="V70" i="3"/>
  <c r="W70" i="3"/>
  <c r="W93" i="3" s="1"/>
  <c r="X70" i="3"/>
  <c r="Y70" i="3"/>
  <c r="Z70" i="3"/>
  <c r="Z82" i="3" s="1"/>
  <c r="W63" i="3"/>
  <c r="W86" i="3" s="1"/>
  <c r="X63" i="3"/>
  <c r="Y63" i="3"/>
  <c r="Z63" i="3"/>
  <c r="V63" i="3"/>
  <c r="G112" i="3"/>
  <c r="H112" i="3"/>
  <c r="D103" i="3"/>
  <c r="E103" i="3"/>
  <c r="F103" i="3"/>
  <c r="G103" i="3"/>
  <c r="H103" i="3"/>
  <c r="D104" i="3"/>
  <c r="E104" i="3"/>
  <c r="F104" i="3"/>
  <c r="G104" i="3"/>
  <c r="H104" i="3"/>
  <c r="D105" i="3"/>
  <c r="E105" i="3"/>
  <c r="F105" i="3"/>
  <c r="G105" i="3"/>
  <c r="H105" i="3"/>
  <c r="D106" i="3"/>
  <c r="E106" i="3"/>
  <c r="F106" i="3"/>
  <c r="G106" i="3"/>
  <c r="H106" i="3"/>
  <c r="D107" i="3"/>
  <c r="E107" i="3"/>
  <c r="F107" i="3"/>
  <c r="G107" i="3"/>
  <c r="H107" i="3"/>
  <c r="D108" i="3"/>
  <c r="E108" i="3"/>
  <c r="F108" i="3"/>
  <c r="G108" i="3"/>
  <c r="H108" i="3"/>
  <c r="D109" i="3"/>
  <c r="E109" i="3"/>
  <c r="F109" i="3"/>
  <c r="G109" i="3"/>
  <c r="H109" i="3"/>
  <c r="D110" i="3"/>
  <c r="D112" i="3" s="1"/>
  <c r="E110" i="3"/>
  <c r="E112" i="3" s="1"/>
  <c r="F110" i="3"/>
  <c r="F112" i="3" s="1"/>
  <c r="G110" i="3"/>
  <c r="H110" i="3"/>
  <c r="E102" i="3"/>
  <c r="F102" i="3"/>
  <c r="G102" i="3"/>
  <c r="H102" i="3"/>
  <c r="D102" i="3"/>
  <c r="D92" i="3"/>
  <c r="E92" i="3"/>
  <c r="F92" i="3"/>
  <c r="G92" i="3"/>
  <c r="H92" i="3"/>
  <c r="D93" i="3"/>
  <c r="E93" i="3"/>
  <c r="F93" i="3"/>
  <c r="G93" i="3"/>
  <c r="H93" i="3"/>
  <c r="D94" i="3"/>
  <c r="E94" i="3"/>
  <c r="F94" i="3"/>
  <c r="G94" i="3"/>
  <c r="H94" i="3"/>
  <c r="D95" i="3"/>
  <c r="E95" i="3"/>
  <c r="F95" i="3"/>
  <c r="G95" i="3"/>
  <c r="H95" i="3"/>
  <c r="D96" i="3"/>
  <c r="E96" i="3"/>
  <c r="F96" i="3"/>
  <c r="G96" i="3"/>
  <c r="H96" i="3"/>
  <c r="D97" i="3"/>
  <c r="E97" i="3"/>
  <c r="F97" i="3"/>
  <c r="G97" i="3"/>
  <c r="H97" i="3"/>
  <c r="D98" i="3"/>
  <c r="E98" i="3"/>
  <c r="F98" i="3"/>
  <c r="G98" i="3"/>
  <c r="H98" i="3"/>
  <c r="D99" i="3"/>
  <c r="E99" i="3"/>
  <c r="E124" i="3" s="1"/>
  <c r="F99" i="3"/>
  <c r="G99" i="3"/>
  <c r="H99" i="3"/>
  <c r="E91" i="3"/>
  <c r="E116" i="3" s="1"/>
  <c r="F91" i="3"/>
  <c r="G91" i="3"/>
  <c r="H91" i="3"/>
  <c r="D91" i="3"/>
  <c r="AY82" i="4" l="1"/>
  <c r="E123" i="3"/>
  <c r="E119" i="3"/>
  <c r="W91" i="3"/>
  <c r="W87" i="3"/>
  <c r="AF90" i="3"/>
  <c r="AG82" i="3"/>
  <c r="AX89" i="4"/>
  <c r="AX93" i="4"/>
  <c r="AZ82" i="4"/>
  <c r="BG104" i="4"/>
  <c r="BJ98" i="4"/>
  <c r="BP89" i="4"/>
  <c r="CH117" i="4"/>
  <c r="CQ103" i="4"/>
  <c r="CZ72" i="4"/>
  <c r="DI109" i="4"/>
  <c r="DR108" i="4"/>
  <c r="DR112" i="4"/>
  <c r="EA105" i="4"/>
  <c r="ES102" i="4"/>
  <c r="FB90" i="4"/>
  <c r="FE82" i="4"/>
  <c r="DR111" i="4"/>
  <c r="FB82" i="4"/>
  <c r="E122" i="3"/>
  <c r="E118" i="3"/>
  <c r="W90" i="3"/>
  <c r="AF91" i="3"/>
  <c r="AX86" i="4"/>
  <c r="AX90" i="4"/>
  <c r="BA82" i="4"/>
  <c r="BG98" i="4"/>
  <c r="BG107" i="4"/>
  <c r="BG103" i="4"/>
  <c r="BI98" i="4"/>
  <c r="BP85" i="4"/>
  <c r="BP92" i="4"/>
  <c r="BP88" i="4"/>
  <c r="CH114" i="4"/>
  <c r="CH120" i="4"/>
  <c r="CH116" i="4"/>
  <c r="CQ106" i="4"/>
  <c r="CZ69" i="4"/>
  <c r="CZ75" i="4"/>
  <c r="CZ71" i="4"/>
  <c r="DI112" i="4"/>
  <c r="DI108" i="4"/>
  <c r="DR109" i="4"/>
  <c r="DR113" i="4"/>
  <c r="EA104" i="4"/>
  <c r="ES100" i="4"/>
  <c r="ES105" i="4"/>
  <c r="ES101" i="4"/>
  <c r="FB86" i="4"/>
  <c r="FB93" i="4"/>
  <c r="FB89" i="4"/>
  <c r="FD82" i="4"/>
  <c r="E120" i="3"/>
  <c r="AF82" i="3"/>
  <c r="E121" i="3"/>
  <c r="E117" i="3"/>
  <c r="W89" i="3"/>
  <c r="W82" i="3"/>
  <c r="AE82" i="3"/>
  <c r="AX91" i="4"/>
  <c r="AX82" i="4"/>
  <c r="BP91" i="4"/>
  <c r="BP87" i="4"/>
  <c r="DI111" i="4"/>
  <c r="DI107" i="4"/>
  <c r="DR106" i="4"/>
  <c r="DR110" i="4"/>
  <c r="EA103" i="4"/>
  <c r="ES104" i="4"/>
  <c r="FB92" i="4"/>
  <c r="FB88" i="4"/>
  <c r="FC82" i="4"/>
  <c r="BX70" i="4"/>
  <c r="BY70" i="4"/>
  <c r="BZ70" i="4"/>
  <c r="CA70" i="4"/>
  <c r="CB70" i="4"/>
  <c r="BX71" i="4"/>
  <c r="BY71" i="4"/>
  <c r="BZ71" i="4"/>
  <c r="CA71" i="4"/>
  <c r="CB71" i="4"/>
  <c r="BX72" i="4"/>
  <c r="BY72" i="4"/>
  <c r="BZ72" i="4"/>
  <c r="CA72" i="4"/>
  <c r="CB72" i="4"/>
  <c r="BY69" i="4"/>
  <c r="BZ69" i="4"/>
  <c r="CA69" i="4"/>
  <c r="CB69" i="4"/>
  <c r="BX69" i="4"/>
  <c r="BX64" i="4"/>
  <c r="BY64" i="4"/>
  <c r="BY79" i="4" s="1"/>
  <c r="BZ64" i="4"/>
  <c r="CA64" i="4"/>
  <c r="CB64" i="4"/>
  <c r="BX65" i="4"/>
  <c r="BY65" i="4"/>
  <c r="BZ65" i="4"/>
  <c r="CA65" i="4"/>
  <c r="CB65" i="4"/>
  <c r="BX66" i="4"/>
  <c r="BY66" i="4"/>
  <c r="BY81" i="4" s="1"/>
  <c r="BZ66" i="4"/>
  <c r="CA66" i="4"/>
  <c r="CB66" i="4"/>
  <c r="BY63" i="4"/>
  <c r="BY78" i="4" s="1"/>
  <c r="BZ63" i="4"/>
  <c r="CA63" i="4"/>
  <c r="CB63" i="4"/>
  <c r="BX63" i="4"/>
  <c r="AR96" i="4"/>
  <c r="AQ96" i="4"/>
  <c r="AP96" i="4"/>
  <c r="AO96" i="4"/>
  <c r="AN96" i="4"/>
  <c r="AR95" i="4"/>
  <c r="AQ95" i="4"/>
  <c r="AP95" i="4"/>
  <c r="AO95" i="4"/>
  <c r="AN95" i="4"/>
  <c r="AR94" i="4"/>
  <c r="AQ94" i="4"/>
  <c r="AP94" i="4"/>
  <c r="AO94" i="4"/>
  <c r="AN94" i="4"/>
  <c r="AR93" i="4"/>
  <c r="AQ93" i="4"/>
  <c r="AP93" i="4"/>
  <c r="AO93" i="4"/>
  <c r="AN93" i="4"/>
  <c r="AR92" i="4"/>
  <c r="AQ92" i="4"/>
  <c r="AP92" i="4"/>
  <c r="AO92" i="4"/>
  <c r="AN92" i="4"/>
  <c r="AR91" i="4"/>
  <c r="AQ91" i="4"/>
  <c r="AP91" i="4"/>
  <c r="AO91" i="4"/>
  <c r="AN91" i="4"/>
  <c r="AR88" i="4"/>
  <c r="AR98" i="4" s="1"/>
  <c r="AQ88" i="4"/>
  <c r="AP88" i="4"/>
  <c r="AO88" i="4"/>
  <c r="AO107" i="4" s="1"/>
  <c r="AN88" i="4"/>
  <c r="AR87" i="4"/>
  <c r="AQ87" i="4"/>
  <c r="AP87" i="4"/>
  <c r="AO87" i="4"/>
  <c r="AN87" i="4"/>
  <c r="AR86" i="4"/>
  <c r="AQ86" i="4"/>
  <c r="AP86" i="4"/>
  <c r="AO86" i="4"/>
  <c r="AN86" i="4"/>
  <c r="AR85" i="4"/>
  <c r="AQ85" i="4"/>
  <c r="AP85" i="4"/>
  <c r="AO85" i="4"/>
  <c r="AN85" i="4"/>
  <c r="AR84" i="4"/>
  <c r="AQ84" i="4"/>
  <c r="AP84" i="4"/>
  <c r="AO84" i="4"/>
  <c r="AO103" i="4" s="1"/>
  <c r="AN84" i="4"/>
  <c r="AR83" i="4"/>
  <c r="AQ83" i="4"/>
  <c r="AP83" i="4"/>
  <c r="AO83" i="4"/>
  <c r="AN83" i="4"/>
  <c r="AE70" i="4"/>
  <c r="AF70" i="4"/>
  <c r="AG70" i="4"/>
  <c r="AH70" i="4"/>
  <c r="AI70" i="4"/>
  <c r="AI74" i="4" s="1"/>
  <c r="AE71" i="4"/>
  <c r="AF71" i="4"/>
  <c r="AG71" i="4"/>
  <c r="AH71" i="4"/>
  <c r="AI71" i="4"/>
  <c r="AE72" i="4"/>
  <c r="AF72" i="4"/>
  <c r="AG72" i="4"/>
  <c r="AH72" i="4"/>
  <c r="AI72" i="4"/>
  <c r="AF69" i="4"/>
  <c r="AG69" i="4"/>
  <c r="AH69" i="4"/>
  <c r="AI69" i="4"/>
  <c r="AE69" i="4"/>
  <c r="AE64" i="4"/>
  <c r="AF64" i="4"/>
  <c r="AF79" i="4" s="1"/>
  <c r="AG64" i="4"/>
  <c r="AH64" i="4"/>
  <c r="AI64" i="4"/>
  <c r="AE65" i="4"/>
  <c r="AF65" i="4"/>
  <c r="AF80" i="4" s="1"/>
  <c r="AG65" i="4"/>
  <c r="AH65" i="4"/>
  <c r="AI65" i="4"/>
  <c r="AE66" i="4"/>
  <c r="AF66" i="4"/>
  <c r="AF81" i="4" s="1"/>
  <c r="AG66" i="4"/>
  <c r="AH66" i="4"/>
  <c r="AI66" i="4"/>
  <c r="AF63" i="4"/>
  <c r="AF78" i="4" s="1"/>
  <c r="AG63" i="4"/>
  <c r="AH63" i="4"/>
  <c r="AI63" i="4"/>
  <c r="AE63" i="4"/>
  <c r="Z108" i="4"/>
  <c r="Y108" i="4"/>
  <c r="X108" i="4"/>
  <c r="W108" i="4"/>
  <c r="V108" i="4"/>
  <c r="Z107" i="4"/>
  <c r="Y107" i="4"/>
  <c r="X107" i="4"/>
  <c r="W107" i="4"/>
  <c r="V107" i="4"/>
  <c r="Z106" i="4"/>
  <c r="Y106" i="4"/>
  <c r="X106" i="4"/>
  <c r="W106" i="4"/>
  <c r="V106" i="4"/>
  <c r="Z105" i="4"/>
  <c r="Y105" i="4"/>
  <c r="X105" i="4"/>
  <c r="W105" i="4"/>
  <c r="V105" i="4"/>
  <c r="Z104" i="4"/>
  <c r="Y104" i="4"/>
  <c r="X104" i="4"/>
  <c r="W104" i="4"/>
  <c r="V104" i="4"/>
  <c r="Z103" i="4"/>
  <c r="Y103" i="4"/>
  <c r="X103" i="4"/>
  <c r="W103" i="4"/>
  <c r="V103" i="4"/>
  <c r="Z102" i="4"/>
  <c r="Y102" i="4"/>
  <c r="X102" i="4"/>
  <c r="W102" i="4"/>
  <c r="V102" i="4"/>
  <c r="Z99" i="4"/>
  <c r="Y99" i="4"/>
  <c r="X99" i="4"/>
  <c r="W99" i="4"/>
  <c r="W120" i="4" s="1"/>
  <c r="V99" i="4"/>
  <c r="Z98" i="4"/>
  <c r="Y98" i="4"/>
  <c r="X98" i="4"/>
  <c r="W98" i="4"/>
  <c r="W119" i="4" s="1"/>
  <c r="V98" i="4"/>
  <c r="Z97" i="4"/>
  <c r="Y97" i="4"/>
  <c r="X97" i="4"/>
  <c r="W97" i="4"/>
  <c r="W118" i="4" s="1"/>
  <c r="V97" i="4"/>
  <c r="Z96" i="4"/>
  <c r="Y96" i="4"/>
  <c r="X96" i="4"/>
  <c r="W96" i="4"/>
  <c r="W117" i="4" s="1"/>
  <c r="V96" i="4"/>
  <c r="Z95" i="4"/>
  <c r="Y95" i="4"/>
  <c r="X95" i="4"/>
  <c r="W95" i="4"/>
  <c r="W116" i="4" s="1"/>
  <c r="V95" i="4"/>
  <c r="Z94" i="4"/>
  <c r="Y94" i="4"/>
  <c r="X94" i="4"/>
  <c r="W94" i="4"/>
  <c r="W115" i="4" s="1"/>
  <c r="V94" i="4"/>
  <c r="Z93" i="4"/>
  <c r="Y93" i="4"/>
  <c r="X93" i="4"/>
  <c r="W93" i="4"/>
  <c r="W114" i="4" s="1"/>
  <c r="V93" i="4"/>
  <c r="Q108" i="4"/>
  <c r="P108" i="4"/>
  <c r="O108" i="4"/>
  <c r="N108" i="4"/>
  <c r="M108" i="4"/>
  <c r="Q107" i="4"/>
  <c r="P107" i="4"/>
  <c r="O107" i="4"/>
  <c r="N107" i="4"/>
  <c r="M107" i="4"/>
  <c r="Q106" i="4"/>
  <c r="P106" i="4"/>
  <c r="O106" i="4"/>
  <c r="N106" i="4"/>
  <c r="M106" i="4"/>
  <c r="Q105" i="4"/>
  <c r="P105" i="4"/>
  <c r="O105" i="4"/>
  <c r="N105" i="4"/>
  <c r="M105" i="4"/>
  <c r="Q104" i="4"/>
  <c r="P104" i="4"/>
  <c r="O104" i="4"/>
  <c r="N104" i="4"/>
  <c r="M104" i="4"/>
  <c r="Q103" i="4"/>
  <c r="P103" i="4"/>
  <c r="O103" i="4"/>
  <c r="N103" i="4"/>
  <c r="M103" i="4"/>
  <c r="Q102" i="4"/>
  <c r="P102" i="4"/>
  <c r="O102" i="4"/>
  <c r="N102" i="4"/>
  <c r="M102" i="4"/>
  <c r="Q99" i="4"/>
  <c r="P99" i="4"/>
  <c r="O99" i="4"/>
  <c r="N99" i="4"/>
  <c r="N120" i="4" s="1"/>
  <c r="M99" i="4"/>
  <c r="Q98" i="4"/>
  <c r="P98" i="4"/>
  <c r="O98" i="4"/>
  <c r="N98" i="4"/>
  <c r="M98" i="4"/>
  <c r="Q97" i="4"/>
  <c r="P97" i="4"/>
  <c r="O97" i="4"/>
  <c r="N97" i="4"/>
  <c r="M97" i="4"/>
  <c r="Q96" i="4"/>
  <c r="P96" i="4"/>
  <c r="O96" i="4"/>
  <c r="N96" i="4"/>
  <c r="M96" i="4"/>
  <c r="Q95" i="4"/>
  <c r="P95" i="4"/>
  <c r="O95" i="4"/>
  <c r="N95" i="4"/>
  <c r="N116" i="4" s="1"/>
  <c r="M95" i="4"/>
  <c r="Q94" i="4"/>
  <c r="P94" i="4"/>
  <c r="O94" i="4"/>
  <c r="N94" i="4"/>
  <c r="N115" i="4" s="1"/>
  <c r="M94" i="4"/>
  <c r="Q93" i="4"/>
  <c r="P93" i="4"/>
  <c r="O93" i="4"/>
  <c r="N93" i="4"/>
  <c r="N114" i="4" s="1"/>
  <c r="M93" i="4"/>
  <c r="G110" i="4"/>
  <c r="H108" i="4"/>
  <c r="G108" i="4"/>
  <c r="F108" i="4"/>
  <c r="E108" i="4"/>
  <c r="E110" i="4" s="1"/>
  <c r="D108" i="4"/>
  <c r="H107" i="4"/>
  <c r="G107" i="4"/>
  <c r="F107" i="4"/>
  <c r="E107" i="4"/>
  <c r="D107" i="4"/>
  <c r="H106" i="4"/>
  <c r="G106" i="4"/>
  <c r="F106" i="4"/>
  <c r="E106" i="4"/>
  <c r="D106" i="4"/>
  <c r="H105" i="4"/>
  <c r="G105" i="4"/>
  <c r="F105" i="4"/>
  <c r="E105" i="4"/>
  <c r="D105" i="4"/>
  <c r="H104" i="4"/>
  <c r="G104" i="4"/>
  <c r="F104" i="4"/>
  <c r="E104" i="4"/>
  <c r="D104" i="4"/>
  <c r="H103" i="4"/>
  <c r="G103" i="4"/>
  <c r="F103" i="4"/>
  <c r="E103" i="4"/>
  <c r="D103" i="4"/>
  <c r="H102" i="4"/>
  <c r="G102" i="4"/>
  <c r="F102" i="4"/>
  <c r="E102" i="4"/>
  <c r="D102" i="4"/>
  <c r="H99" i="4"/>
  <c r="G99" i="4"/>
  <c r="F99" i="4"/>
  <c r="E99" i="4"/>
  <c r="E120" i="4" s="1"/>
  <c r="D99" i="4"/>
  <c r="H98" i="4"/>
  <c r="G98" i="4"/>
  <c r="F98" i="4"/>
  <c r="E98" i="4"/>
  <c r="E119" i="4" s="1"/>
  <c r="D98" i="4"/>
  <c r="H97" i="4"/>
  <c r="G97" i="4"/>
  <c r="F97" i="4"/>
  <c r="E97" i="4"/>
  <c r="E118" i="4" s="1"/>
  <c r="D97" i="4"/>
  <c r="H96" i="4"/>
  <c r="G96" i="4"/>
  <c r="F96" i="4"/>
  <c r="E96" i="4"/>
  <c r="E117" i="4" s="1"/>
  <c r="D96" i="4"/>
  <c r="H95" i="4"/>
  <c r="G95" i="4"/>
  <c r="F95" i="4"/>
  <c r="E95" i="4"/>
  <c r="E116" i="4" s="1"/>
  <c r="D95" i="4"/>
  <c r="H94" i="4"/>
  <c r="G94" i="4"/>
  <c r="F94" i="4"/>
  <c r="E94" i="4"/>
  <c r="E115" i="4" s="1"/>
  <c r="D94" i="4"/>
  <c r="H93" i="4"/>
  <c r="G93" i="4"/>
  <c r="F93" i="4"/>
  <c r="E93" i="4"/>
  <c r="E114" i="4" s="1"/>
  <c r="D93" i="4"/>
  <c r="AE74" i="4" l="1"/>
  <c r="F110" i="4"/>
  <c r="N117" i="4"/>
  <c r="AH74" i="4"/>
  <c r="AO104" i="4"/>
  <c r="BZ74" i="4"/>
  <c r="N118" i="4"/>
  <c r="AG74" i="4"/>
  <c r="AO105" i="4"/>
  <c r="BY74" i="4"/>
  <c r="CA74" i="4"/>
  <c r="D110" i="4"/>
  <c r="H110" i="4"/>
  <c r="N119" i="4"/>
  <c r="AF74" i="4"/>
  <c r="AO102" i="4"/>
  <c r="AO106" i="4"/>
  <c r="BY80" i="4"/>
  <c r="CB74" i="4"/>
  <c r="BX74" i="4"/>
  <c r="AQ98" i="4"/>
  <c r="AN98" i="4"/>
  <c r="AO98" i="4"/>
  <c r="AP98" i="4"/>
  <c r="Z110" i="4"/>
  <c r="Y110" i="4"/>
  <c r="V110" i="4"/>
  <c r="W110" i="4"/>
  <c r="X110" i="4"/>
  <c r="Q110" i="4"/>
  <c r="N110" i="4"/>
  <c r="M110" i="4"/>
  <c r="P110" i="4"/>
  <c r="O110" i="4"/>
  <c r="AW92" i="2"/>
  <c r="AX92" i="2"/>
  <c r="AY92" i="2"/>
  <c r="AZ92" i="2"/>
  <c r="BA92" i="2"/>
  <c r="AW93" i="2"/>
  <c r="AX93" i="2"/>
  <c r="AY93" i="2"/>
  <c r="AZ93" i="2"/>
  <c r="BA93" i="2"/>
  <c r="AW94" i="2"/>
  <c r="AX94" i="2"/>
  <c r="AY94" i="2"/>
  <c r="AZ94" i="2"/>
  <c r="BA94" i="2"/>
  <c r="AW95" i="2"/>
  <c r="AX95" i="2"/>
  <c r="AY95" i="2"/>
  <c r="AZ95" i="2"/>
  <c r="BA95" i="2"/>
  <c r="AW96" i="2"/>
  <c r="AX96" i="2"/>
  <c r="AY96" i="2"/>
  <c r="AZ96" i="2"/>
  <c r="BA96" i="2"/>
  <c r="AX91" i="2"/>
  <c r="AY91" i="2"/>
  <c r="AZ91" i="2"/>
  <c r="BA91" i="2"/>
  <c r="AW91" i="2"/>
  <c r="AW84" i="2"/>
  <c r="AX84" i="2"/>
  <c r="AY84" i="2"/>
  <c r="AZ84" i="2"/>
  <c r="BA84" i="2"/>
  <c r="AW85" i="2"/>
  <c r="AX85" i="2"/>
  <c r="AY85" i="2"/>
  <c r="AZ85" i="2"/>
  <c r="BA85" i="2"/>
  <c r="AW86" i="2"/>
  <c r="AX86" i="2"/>
  <c r="AX103" i="2" s="1"/>
  <c r="AY86" i="2"/>
  <c r="AZ86" i="2"/>
  <c r="BA86" i="2"/>
  <c r="AW87" i="2"/>
  <c r="AX87" i="2"/>
  <c r="AY87" i="2"/>
  <c r="AZ87" i="2"/>
  <c r="BA87" i="2"/>
  <c r="AW88" i="2"/>
  <c r="AX88" i="2"/>
  <c r="AY88" i="2"/>
  <c r="AZ88" i="2"/>
  <c r="BA88" i="2"/>
  <c r="AX83" i="2"/>
  <c r="AX100" i="2" s="1"/>
  <c r="AY83" i="2"/>
  <c r="AZ83" i="2"/>
  <c r="BA83" i="2"/>
  <c r="AW83" i="2"/>
  <c r="AP86" i="2"/>
  <c r="AN81" i="2"/>
  <c r="AO81" i="2"/>
  <c r="AP81" i="2"/>
  <c r="AQ81" i="2"/>
  <c r="AR81" i="2"/>
  <c r="AN82" i="2"/>
  <c r="AO82" i="2"/>
  <c r="AP82" i="2"/>
  <c r="AQ82" i="2"/>
  <c r="AR82" i="2"/>
  <c r="AN83" i="2"/>
  <c r="AO83" i="2"/>
  <c r="AP83" i="2"/>
  <c r="AQ83" i="2"/>
  <c r="AR83" i="2"/>
  <c r="AN84" i="2"/>
  <c r="AN86" i="2" s="1"/>
  <c r="AO84" i="2"/>
  <c r="AO86" i="2" s="1"/>
  <c r="AP84" i="2"/>
  <c r="AQ84" i="2"/>
  <c r="AQ86" i="2" s="1"/>
  <c r="AR84" i="2"/>
  <c r="AR86" i="2" s="1"/>
  <c r="AO80" i="2"/>
  <c r="AP80" i="2"/>
  <c r="AQ80" i="2"/>
  <c r="AR80" i="2"/>
  <c r="AN80" i="2"/>
  <c r="AN74" i="2"/>
  <c r="AO74" i="2"/>
  <c r="AP74" i="2"/>
  <c r="AQ74" i="2"/>
  <c r="AR74" i="2"/>
  <c r="AN75" i="2"/>
  <c r="AO75" i="2"/>
  <c r="AP75" i="2"/>
  <c r="AQ75" i="2"/>
  <c r="AR75" i="2"/>
  <c r="AN76" i="2"/>
  <c r="AO76" i="2"/>
  <c r="AO93" i="2" s="1"/>
  <c r="AP76" i="2"/>
  <c r="AQ76" i="2"/>
  <c r="AR76" i="2"/>
  <c r="AN77" i="2"/>
  <c r="AO77" i="2"/>
  <c r="AO94" i="2" s="1"/>
  <c r="AP77" i="2"/>
  <c r="AQ77" i="2"/>
  <c r="AR77" i="2"/>
  <c r="AO73" i="2"/>
  <c r="AO90" i="2" s="1"/>
  <c r="AP73" i="2"/>
  <c r="AQ73" i="2"/>
  <c r="AR73" i="2"/>
  <c r="AN73" i="2"/>
  <c r="AI96" i="2"/>
  <c r="AH96" i="2"/>
  <c r="AG96" i="2"/>
  <c r="AF96" i="2"/>
  <c r="AE96" i="2"/>
  <c r="AI95" i="2"/>
  <c r="AH95" i="2"/>
  <c r="AG95" i="2"/>
  <c r="AF95" i="2"/>
  <c r="AE95" i="2"/>
  <c r="AI94" i="2"/>
  <c r="AH94" i="2"/>
  <c r="AG94" i="2"/>
  <c r="AF94" i="2"/>
  <c r="AE94" i="2"/>
  <c r="AI93" i="2"/>
  <c r="AH93" i="2"/>
  <c r="AG93" i="2"/>
  <c r="AF93" i="2"/>
  <c r="AE93" i="2"/>
  <c r="AI92" i="2"/>
  <c r="AH92" i="2"/>
  <c r="AG92" i="2"/>
  <c r="AF92" i="2"/>
  <c r="AE92" i="2"/>
  <c r="AI91" i="2"/>
  <c r="AH91" i="2"/>
  <c r="AH98" i="2" s="1"/>
  <c r="AG91" i="2"/>
  <c r="AF91" i="2"/>
  <c r="AE91" i="2"/>
  <c r="AI88" i="2"/>
  <c r="AH88" i="2"/>
  <c r="AG88" i="2"/>
  <c r="AF88" i="2"/>
  <c r="AE88" i="2"/>
  <c r="AI87" i="2"/>
  <c r="AH87" i="2"/>
  <c r="AG87" i="2"/>
  <c r="AF87" i="2"/>
  <c r="AE87" i="2"/>
  <c r="AI86" i="2"/>
  <c r="AH86" i="2"/>
  <c r="AG86" i="2"/>
  <c r="AF86" i="2"/>
  <c r="AE86" i="2"/>
  <c r="AI85" i="2"/>
  <c r="AH85" i="2"/>
  <c r="AG85" i="2"/>
  <c r="AF85" i="2"/>
  <c r="AE85" i="2"/>
  <c r="AI84" i="2"/>
  <c r="AH84" i="2"/>
  <c r="AG84" i="2"/>
  <c r="AF84" i="2"/>
  <c r="AE84" i="2"/>
  <c r="AI83" i="2"/>
  <c r="AH83" i="2"/>
  <c r="AG83" i="2"/>
  <c r="AF83" i="2"/>
  <c r="AF102" i="2" s="1"/>
  <c r="AE83" i="2"/>
  <c r="Z96" i="2"/>
  <c r="Z98" i="2" s="1"/>
  <c r="Y96" i="2"/>
  <c r="Y98" i="2" s="1"/>
  <c r="X96" i="2"/>
  <c r="W96" i="2"/>
  <c r="V96" i="2"/>
  <c r="Z95" i="2"/>
  <c r="Y95" i="2"/>
  <c r="X95" i="2"/>
  <c r="W95" i="2"/>
  <c r="V95" i="2"/>
  <c r="Z94" i="2"/>
  <c r="Y94" i="2"/>
  <c r="X94" i="2"/>
  <c r="W94" i="2"/>
  <c r="V94" i="2"/>
  <c r="Z93" i="2"/>
  <c r="Y93" i="2"/>
  <c r="X93" i="2"/>
  <c r="W93" i="2"/>
  <c r="V93" i="2"/>
  <c r="Z92" i="2"/>
  <c r="Y92" i="2"/>
  <c r="X92" i="2"/>
  <c r="W92" i="2"/>
  <c r="V92" i="2"/>
  <c r="Z91" i="2"/>
  <c r="Y91" i="2"/>
  <c r="X91" i="2"/>
  <c r="W91" i="2"/>
  <c r="V91" i="2"/>
  <c r="Z88" i="2"/>
  <c r="Y88" i="2"/>
  <c r="X88" i="2"/>
  <c r="W88" i="2"/>
  <c r="W107" i="2" s="1"/>
  <c r="V88" i="2"/>
  <c r="Z87" i="2"/>
  <c r="Y87" i="2"/>
  <c r="X87" i="2"/>
  <c r="W87" i="2"/>
  <c r="V87" i="2"/>
  <c r="Z86" i="2"/>
  <c r="Y86" i="2"/>
  <c r="X86" i="2"/>
  <c r="W86" i="2"/>
  <c r="V86" i="2"/>
  <c r="Z85" i="2"/>
  <c r="Y85" i="2"/>
  <c r="X85" i="2"/>
  <c r="W85" i="2"/>
  <c r="V85" i="2"/>
  <c r="Z84" i="2"/>
  <c r="Y84" i="2"/>
  <c r="X84" i="2"/>
  <c r="W84" i="2"/>
  <c r="W103" i="2" s="1"/>
  <c r="V84" i="2"/>
  <c r="Z83" i="2"/>
  <c r="Y83" i="2"/>
  <c r="X83" i="2"/>
  <c r="W83" i="2"/>
  <c r="V83" i="2"/>
  <c r="D92" i="2"/>
  <c r="E92" i="2"/>
  <c r="F92" i="2"/>
  <c r="G92" i="2"/>
  <c r="H92" i="2"/>
  <c r="D93" i="2"/>
  <c r="E93" i="2"/>
  <c r="F93" i="2"/>
  <c r="G93" i="2"/>
  <c r="H93" i="2"/>
  <c r="D94" i="2"/>
  <c r="E94" i="2"/>
  <c r="F94" i="2"/>
  <c r="G94" i="2"/>
  <c r="H94" i="2"/>
  <c r="D95" i="2"/>
  <c r="E95" i="2"/>
  <c r="F95" i="2"/>
  <c r="G95" i="2"/>
  <c r="H95" i="2"/>
  <c r="D96" i="2"/>
  <c r="D98" i="2" s="1"/>
  <c r="E96" i="2"/>
  <c r="E98" i="2" s="1"/>
  <c r="F96" i="2"/>
  <c r="G96" i="2"/>
  <c r="G98" i="2" s="1"/>
  <c r="H96" i="2"/>
  <c r="H98" i="2" s="1"/>
  <c r="E91" i="2"/>
  <c r="F91" i="2"/>
  <c r="G91" i="2"/>
  <c r="H91" i="2"/>
  <c r="D91" i="2"/>
  <c r="D84" i="2"/>
  <c r="E84" i="2"/>
  <c r="F84" i="2"/>
  <c r="G84" i="2"/>
  <c r="H84" i="2"/>
  <c r="D85" i="2"/>
  <c r="E85" i="2"/>
  <c r="E104" i="2" s="1"/>
  <c r="F85" i="2"/>
  <c r="G85" i="2"/>
  <c r="H85" i="2"/>
  <c r="D86" i="2"/>
  <c r="E86" i="2"/>
  <c r="F86" i="2"/>
  <c r="G86" i="2"/>
  <c r="H86" i="2"/>
  <c r="D87" i="2"/>
  <c r="E87" i="2"/>
  <c r="F87" i="2"/>
  <c r="G87" i="2"/>
  <c r="H87" i="2"/>
  <c r="D88" i="2"/>
  <c r="E88" i="2"/>
  <c r="E107" i="2" s="1"/>
  <c r="F88" i="2"/>
  <c r="F98" i="2" s="1"/>
  <c r="G88" i="2"/>
  <c r="H88" i="2"/>
  <c r="E83" i="2"/>
  <c r="E102" i="2" s="1"/>
  <c r="F83" i="2"/>
  <c r="G83" i="2"/>
  <c r="H83" i="2"/>
  <c r="D83" i="2"/>
  <c r="AO110" i="1"/>
  <c r="AN103" i="1"/>
  <c r="AO103" i="1"/>
  <c r="AP103" i="1"/>
  <c r="AP110" i="1" s="1"/>
  <c r="AQ103" i="1"/>
  <c r="AQ110" i="1" s="1"/>
  <c r="AR103" i="1"/>
  <c r="AR110" i="1" s="1"/>
  <c r="AN104" i="1"/>
  <c r="AO104" i="1"/>
  <c r="AP104" i="1"/>
  <c r="AQ104" i="1"/>
  <c r="AR104" i="1"/>
  <c r="AN105" i="1"/>
  <c r="AO105" i="1"/>
  <c r="AP105" i="1"/>
  <c r="AQ105" i="1"/>
  <c r="AR105" i="1"/>
  <c r="AN106" i="1"/>
  <c r="AO106" i="1"/>
  <c r="AP106" i="1"/>
  <c r="AQ106" i="1"/>
  <c r="AR106" i="1"/>
  <c r="AN107" i="1"/>
  <c r="AO107" i="1"/>
  <c r="AP107" i="1"/>
  <c r="AQ107" i="1"/>
  <c r="AR107" i="1"/>
  <c r="AN108" i="1"/>
  <c r="AO108" i="1"/>
  <c r="AP108" i="1"/>
  <c r="AQ108" i="1"/>
  <c r="AR108" i="1"/>
  <c r="AO102" i="1"/>
  <c r="AP102" i="1"/>
  <c r="AQ102" i="1"/>
  <c r="AR102" i="1"/>
  <c r="AN102" i="1"/>
  <c r="AN94" i="1"/>
  <c r="AN110" i="1" s="1"/>
  <c r="AO94" i="1"/>
  <c r="AO115" i="1" s="1"/>
  <c r="AP94" i="1"/>
  <c r="AQ94" i="1"/>
  <c r="AR94" i="1"/>
  <c r="AN95" i="1"/>
  <c r="AO95" i="1"/>
  <c r="AO116" i="1" s="1"/>
  <c r="AP95" i="1"/>
  <c r="AQ95" i="1"/>
  <c r="AR95" i="1"/>
  <c r="AN96" i="1"/>
  <c r="AO96" i="1"/>
  <c r="AO117" i="1" s="1"/>
  <c r="AP96" i="1"/>
  <c r="AQ96" i="1"/>
  <c r="AR96" i="1"/>
  <c r="AN97" i="1"/>
  <c r="AO97" i="1"/>
  <c r="AO118" i="1" s="1"/>
  <c r="AP97" i="1"/>
  <c r="AQ97" i="1"/>
  <c r="AR97" i="1"/>
  <c r="AN98" i="1"/>
  <c r="AO98" i="1"/>
  <c r="AO119" i="1" s="1"/>
  <c r="AP98" i="1"/>
  <c r="AQ98" i="1"/>
  <c r="AR98" i="1"/>
  <c r="AN99" i="1"/>
  <c r="AO99" i="1"/>
  <c r="AO120" i="1" s="1"/>
  <c r="AP99" i="1"/>
  <c r="AQ99" i="1"/>
  <c r="AR99" i="1"/>
  <c r="AO93" i="1"/>
  <c r="AO114" i="1" s="1"/>
  <c r="AP93" i="1"/>
  <c r="AQ93" i="1"/>
  <c r="AR93" i="1"/>
  <c r="AN93" i="1"/>
  <c r="AI96" i="1"/>
  <c r="AH96" i="1"/>
  <c r="AH98" i="1" s="1"/>
  <c r="AG96" i="1"/>
  <c r="AF96" i="1"/>
  <c r="AE96" i="1"/>
  <c r="AI95" i="1"/>
  <c r="AH95" i="1"/>
  <c r="AG95" i="1"/>
  <c r="AF95" i="1"/>
  <c r="AE95" i="1"/>
  <c r="AI94" i="1"/>
  <c r="AH94" i="1"/>
  <c r="AG94" i="1"/>
  <c r="AF94" i="1"/>
  <c r="AE94" i="1"/>
  <c r="AI93" i="1"/>
  <c r="AH93" i="1"/>
  <c r="AG93" i="1"/>
  <c r="AF93" i="1"/>
  <c r="AE93" i="1"/>
  <c r="AI92" i="1"/>
  <c r="AH92" i="1"/>
  <c r="AG92" i="1"/>
  <c r="AF92" i="1"/>
  <c r="AE92" i="1"/>
  <c r="AI91" i="1"/>
  <c r="AH91" i="1"/>
  <c r="AG91" i="1"/>
  <c r="AF91" i="1"/>
  <c r="AE91" i="1"/>
  <c r="AI88" i="1"/>
  <c r="AH88" i="1"/>
  <c r="AG88" i="1"/>
  <c r="AF88" i="1"/>
  <c r="AF107" i="1" s="1"/>
  <c r="AE88" i="1"/>
  <c r="AE98" i="1" s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F103" i="1" s="1"/>
  <c r="AE84" i="1"/>
  <c r="AI83" i="1"/>
  <c r="AH83" i="1"/>
  <c r="AG83" i="1"/>
  <c r="AF83" i="1"/>
  <c r="AE83" i="1"/>
  <c r="M92" i="1"/>
  <c r="N92" i="1"/>
  <c r="O92" i="1"/>
  <c r="P92" i="1"/>
  <c r="Q92" i="1"/>
  <c r="M93" i="1"/>
  <c r="N93" i="1"/>
  <c r="O93" i="1"/>
  <c r="P93" i="1"/>
  <c r="Q93" i="1"/>
  <c r="M94" i="1"/>
  <c r="N94" i="1"/>
  <c r="O94" i="1"/>
  <c r="P94" i="1"/>
  <c r="Q94" i="1"/>
  <c r="M95" i="1"/>
  <c r="N95" i="1"/>
  <c r="O95" i="1"/>
  <c r="P95" i="1"/>
  <c r="Q95" i="1"/>
  <c r="M96" i="1"/>
  <c r="M98" i="1" s="1"/>
  <c r="N96" i="1"/>
  <c r="N98" i="1" s="1"/>
  <c r="O96" i="1"/>
  <c r="P96" i="1"/>
  <c r="P98" i="1" s="1"/>
  <c r="Q96" i="1"/>
  <c r="Q98" i="1" s="1"/>
  <c r="N91" i="1"/>
  <c r="O91" i="1"/>
  <c r="P91" i="1"/>
  <c r="Q91" i="1"/>
  <c r="M91" i="1"/>
  <c r="M84" i="1"/>
  <c r="N84" i="1"/>
  <c r="O84" i="1"/>
  <c r="P84" i="1"/>
  <c r="Q84" i="1"/>
  <c r="M85" i="1"/>
  <c r="N85" i="1"/>
  <c r="N104" i="1" s="1"/>
  <c r="O85" i="1"/>
  <c r="P85" i="1"/>
  <c r="Q85" i="1"/>
  <c r="M86" i="1"/>
  <c r="N86" i="1"/>
  <c r="O86" i="1"/>
  <c r="P86" i="1"/>
  <c r="Q86" i="1"/>
  <c r="M87" i="1"/>
  <c r="N87" i="1"/>
  <c r="O87" i="1"/>
  <c r="P87" i="1"/>
  <c r="Q87" i="1"/>
  <c r="M88" i="1"/>
  <c r="N88" i="1"/>
  <c r="N107" i="1" s="1"/>
  <c r="O88" i="1"/>
  <c r="O98" i="1" s="1"/>
  <c r="P88" i="1"/>
  <c r="Q88" i="1"/>
  <c r="N83" i="1"/>
  <c r="N102" i="1" s="1"/>
  <c r="O83" i="1"/>
  <c r="P83" i="1"/>
  <c r="Q83" i="1"/>
  <c r="M83" i="1"/>
  <c r="D125" i="1"/>
  <c r="E125" i="1"/>
  <c r="F125" i="1"/>
  <c r="G125" i="1"/>
  <c r="H125" i="1"/>
  <c r="D126" i="1"/>
  <c r="E126" i="1"/>
  <c r="F126" i="1"/>
  <c r="G126" i="1"/>
  <c r="H126" i="1"/>
  <c r="D127" i="1"/>
  <c r="E127" i="1"/>
  <c r="E134" i="1" s="1"/>
  <c r="F127" i="1"/>
  <c r="F134" i="1" s="1"/>
  <c r="G127" i="1"/>
  <c r="G134" i="1" s="1"/>
  <c r="H127" i="1"/>
  <c r="H134" i="1" s="1"/>
  <c r="D128" i="1"/>
  <c r="E128" i="1"/>
  <c r="F128" i="1"/>
  <c r="G128" i="1"/>
  <c r="H128" i="1"/>
  <c r="D129" i="1"/>
  <c r="E129" i="1"/>
  <c r="F129" i="1"/>
  <c r="G129" i="1"/>
  <c r="H129" i="1"/>
  <c r="D130" i="1"/>
  <c r="E130" i="1"/>
  <c r="F130" i="1"/>
  <c r="G130" i="1"/>
  <c r="H130" i="1"/>
  <c r="D131" i="1"/>
  <c r="E131" i="1"/>
  <c r="F131" i="1"/>
  <c r="G131" i="1"/>
  <c r="H131" i="1"/>
  <c r="D132" i="1"/>
  <c r="E132" i="1"/>
  <c r="F132" i="1"/>
  <c r="G132" i="1"/>
  <c r="H132" i="1"/>
  <c r="E124" i="1"/>
  <c r="F124" i="1"/>
  <c r="G124" i="1"/>
  <c r="H124" i="1"/>
  <c r="D124" i="1"/>
  <c r="D114" i="1"/>
  <c r="E114" i="1"/>
  <c r="F114" i="1"/>
  <c r="G114" i="1"/>
  <c r="H114" i="1"/>
  <c r="D115" i="1"/>
  <c r="E115" i="1"/>
  <c r="E140" i="1" s="1"/>
  <c r="F115" i="1"/>
  <c r="G115" i="1"/>
  <c r="H115" i="1"/>
  <c r="D116" i="1"/>
  <c r="D134" i="1" s="1"/>
  <c r="E116" i="1"/>
  <c r="E141" i="1" s="1"/>
  <c r="F116" i="1"/>
  <c r="G116" i="1"/>
  <c r="H116" i="1"/>
  <c r="D117" i="1"/>
  <c r="E117" i="1"/>
  <c r="E142" i="1" s="1"/>
  <c r="F117" i="1"/>
  <c r="G117" i="1"/>
  <c r="H117" i="1"/>
  <c r="D118" i="1"/>
  <c r="E118" i="1"/>
  <c r="E143" i="1" s="1"/>
  <c r="F118" i="1"/>
  <c r="G118" i="1"/>
  <c r="H118" i="1"/>
  <c r="D119" i="1"/>
  <c r="E119" i="1"/>
  <c r="E144" i="1" s="1"/>
  <c r="F119" i="1"/>
  <c r="G119" i="1"/>
  <c r="H119" i="1"/>
  <c r="D120" i="1"/>
  <c r="E120" i="1"/>
  <c r="E145" i="1" s="1"/>
  <c r="F120" i="1"/>
  <c r="G120" i="1"/>
  <c r="H120" i="1"/>
  <c r="D121" i="1"/>
  <c r="E121" i="1"/>
  <c r="E146" i="1" s="1"/>
  <c r="F121" i="1"/>
  <c r="G121" i="1"/>
  <c r="H121" i="1"/>
  <c r="E113" i="1"/>
  <c r="E138" i="1" s="1"/>
  <c r="F113" i="1"/>
  <c r="G113" i="1"/>
  <c r="H113" i="1"/>
  <c r="D113" i="1"/>
  <c r="E139" i="1" l="1"/>
  <c r="N103" i="1"/>
  <c r="AF104" i="1"/>
  <c r="AI98" i="1"/>
  <c r="E103" i="2"/>
  <c r="W104" i="2"/>
  <c r="V98" i="2"/>
  <c r="AF103" i="2"/>
  <c r="AF107" i="2"/>
  <c r="AE98" i="2"/>
  <c r="AI98" i="2"/>
  <c r="AO92" i="2"/>
  <c r="AX102" i="2"/>
  <c r="AF106" i="2"/>
  <c r="N106" i="1"/>
  <c r="AF105" i="1"/>
  <c r="AF98" i="1"/>
  <c r="E106" i="2"/>
  <c r="W105" i="2"/>
  <c r="W98" i="2"/>
  <c r="AF104" i="2"/>
  <c r="AF98" i="2"/>
  <c r="AO91" i="2"/>
  <c r="AX105" i="2"/>
  <c r="AX101" i="2"/>
  <c r="N105" i="1"/>
  <c r="AF102" i="1"/>
  <c r="AF106" i="1"/>
  <c r="AG98" i="1"/>
  <c r="E105" i="2"/>
  <c r="W102" i="2"/>
  <c r="W106" i="2"/>
  <c r="X98" i="2"/>
  <c r="AF105" i="2"/>
  <c r="AG98" i="2"/>
  <c r="AX104" i="2"/>
</calcChain>
</file>

<file path=xl/sharedStrings.xml><?xml version="1.0" encoding="utf-8"?>
<sst xmlns="http://schemas.openxmlformats.org/spreadsheetml/2006/main" count="5078" uniqueCount="281">
  <si>
    <t>Peak #</t>
  </si>
  <si>
    <t>Peak Type</t>
  </si>
  <si>
    <t>Center X</t>
  </si>
  <si>
    <t>Height</t>
  </si>
  <si>
    <t>FWHH</t>
  </si>
  <si>
    <t>Other</t>
  </si>
  <si>
    <t>Area</t>
  </si>
  <si>
    <t>Gaussian/Lorentzian</t>
  </si>
  <si>
    <t>percentage</t>
  </si>
  <si>
    <t>precentage</t>
  </si>
  <si>
    <t>Sp1</t>
  </si>
  <si>
    <t>normalized intensities</t>
  </si>
  <si>
    <t>nomralized intensities</t>
  </si>
  <si>
    <t>Sp2</t>
  </si>
  <si>
    <t>Sp3</t>
  </si>
  <si>
    <t>Sp4</t>
  </si>
  <si>
    <t>Sp5</t>
  </si>
  <si>
    <t>Sp6</t>
  </si>
  <si>
    <t>Sp7</t>
  </si>
  <si>
    <t>Sp17</t>
  </si>
  <si>
    <t>notes:</t>
  </si>
  <si>
    <t>micrite</t>
  </si>
  <si>
    <t>Sp8</t>
  </si>
  <si>
    <t>Sp9</t>
  </si>
  <si>
    <t>Sp10</t>
  </si>
  <si>
    <t>Sp11</t>
  </si>
  <si>
    <t>Sp12</t>
  </si>
  <si>
    <t>Sp13</t>
  </si>
  <si>
    <t>Sp14</t>
  </si>
  <si>
    <t>Sp15</t>
  </si>
  <si>
    <t>Sp16</t>
  </si>
  <si>
    <t>280 (0.17)</t>
  </si>
  <si>
    <t>885 (0.19)</t>
  </si>
  <si>
    <t>970 (0.25)</t>
  </si>
  <si>
    <t>1086 (1.00)</t>
  </si>
  <si>
    <t>1241 (0.20)</t>
  </si>
  <si>
    <t>1346 (0.23)</t>
  </si>
  <si>
    <t>1429 (0.20)</t>
  </si>
  <si>
    <t>1627 (0.13)</t>
  </si>
  <si>
    <t>1745 (0.33)</t>
  </si>
  <si>
    <t>148 (0.10)</t>
  </si>
  <si>
    <t>280 (0.23)</t>
  </si>
  <si>
    <t>886 (0.14)</t>
  </si>
  <si>
    <t>970 (0.18)</t>
  </si>
  <si>
    <t>1073 (0.17)</t>
  </si>
  <si>
    <t>1233 (0.05)</t>
  </si>
  <si>
    <t>1343 (0.21)</t>
  </si>
  <si>
    <t>1441 (0.12)</t>
  </si>
  <si>
    <t>1634 (0.22)</t>
  </si>
  <si>
    <t>1741 (0.46)</t>
  </si>
  <si>
    <t>153 (0.06)</t>
  </si>
  <si>
    <t>281 (0.17)</t>
  </si>
  <si>
    <t>887 (0.07)</t>
  </si>
  <si>
    <t>973 (0.10)</t>
  </si>
  <si>
    <t>1066 (0.08)</t>
  </si>
  <si>
    <t>1241 (0.11)</t>
  </si>
  <si>
    <t>1339 (0.12)</t>
  </si>
  <si>
    <t>1430 (0.06)</t>
  </si>
  <si>
    <t>1625 (0.13)</t>
  </si>
  <si>
    <t>1738 (0.14)</t>
  </si>
  <si>
    <t>242 (0.07)</t>
  </si>
  <si>
    <t>283 (0.21)</t>
  </si>
  <si>
    <t>887 (0.24)</t>
  </si>
  <si>
    <t>972 (0.36)</t>
  </si>
  <si>
    <t>1065 (0.15)</t>
  </si>
  <si>
    <t>156 (0.08)</t>
  </si>
  <si>
    <t>282 (0.17)</t>
  </si>
  <si>
    <t>887 (0.05)</t>
  </si>
  <si>
    <t>971 (0.07)</t>
  </si>
  <si>
    <t>1075 (0.09)</t>
  </si>
  <si>
    <t>1242 (0.18)</t>
  </si>
  <si>
    <t>1342 (0.21)</t>
  </si>
  <si>
    <t>1430 (0.13)</t>
  </si>
  <si>
    <t>1634 (0.24)</t>
  </si>
  <si>
    <t>1740 (0.27)</t>
  </si>
  <si>
    <t>157 (0.05)</t>
  </si>
  <si>
    <t>283 (0.16)</t>
  </si>
  <si>
    <t>891 (0.09)</t>
  </si>
  <si>
    <t>970 (0.11)</t>
  </si>
  <si>
    <t>1087 (1.00)</t>
  </si>
  <si>
    <t>1246 (0.05)</t>
  </si>
  <si>
    <t>1348 (0.08)</t>
  </si>
  <si>
    <t>1432 (0.11)</t>
  </si>
  <si>
    <t>1735 (0.25)</t>
  </si>
  <si>
    <t>206 (1.57)</t>
  </si>
  <si>
    <t>264 (0.43)</t>
  </si>
  <si>
    <t>465 (6.80)</t>
  </si>
  <si>
    <t>652 (0.27)</t>
  </si>
  <si>
    <t>776 (0.25)</t>
  </si>
  <si>
    <t>887 (0.36)</t>
  </si>
  <si>
    <t>974 (0.44)</t>
  </si>
  <si>
    <t>1075 (0.60)</t>
  </si>
  <si>
    <t>158 (0.19)</t>
  </si>
  <si>
    <t>282 (0.34)</t>
  </si>
  <si>
    <t>652 (0.26)</t>
  </si>
  <si>
    <t>769 (0.31)</t>
  </si>
  <si>
    <t>884 (0.33)</t>
  </si>
  <si>
    <t>976 (0.41)</t>
  </si>
  <si>
    <t>1075 (0.61)</t>
  </si>
  <si>
    <t>1238 (0.61)</t>
  </si>
  <si>
    <t>1337 (0.73)</t>
  </si>
  <si>
    <t>1430 (0.42)</t>
  </si>
  <si>
    <t>1645 (1.79)</t>
  </si>
  <si>
    <t>1742 (2.26)</t>
  </si>
  <si>
    <t>1814 (0.84)</t>
  </si>
  <si>
    <t>144 (0.09)</t>
  </si>
  <si>
    <t>251 (0.05)</t>
  </si>
  <si>
    <t xml:space="preserve"> 281 (0.18)</t>
  </si>
  <si>
    <t>883 (0.10)</t>
  </si>
  <si>
    <t>971 (0.15)</t>
  </si>
  <si>
    <t>1075 (0.11)</t>
  </si>
  <si>
    <t>1239 (0.13)</t>
  </si>
  <si>
    <t>1336 (0.13)</t>
  </si>
  <si>
    <t>1433 (0.14)</t>
  </si>
  <si>
    <t>1628 (0.26)</t>
  </si>
  <si>
    <t>1740 (0.24)</t>
  </si>
  <si>
    <t>155 (0.05)</t>
  </si>
  <si>
    <t>255 (0.05)</t>
  </si>
  <si>
    <t>281 (0.18)</t>
  </si>
  <si>
    <t>885 (0.10)</t>
  </si>
  <si>
    <t>973 (0.14)</t>
  </si>
  <si>
    <t>1073 (0.15)</t>
  </si>
  <si>
    <t>1627 (0.20)</t>
  </si>
  <si>
    <t>1739 (0.13)</t>
  </si>
  <si>
    <t>258 (0.06)</t>
  </si>
  <si>
    <t>281 (0.19)</t>
  </si>
  <si>
    <t>883 (0.15)</t>
  </si>
  <si>
    <t>972 (0.22)</t>
  </si>
  <si>
    <t>1075 (0.19)</t>
  </si>
  <si>
    <t>1240 (0.18)</t>
  </si>
  <si>
    <t>1336 (0.21)</t>
  </si>
  <si>
    <t>1435 (0.10)</t>
  </si>
  <si>
    <t>1552 (0.17)</t>
  </si>
  <si>
    <t>1626 (0.27)</t>
  </si>
  <si>
    <t>1740 (0.21)</t>
  </si>
  <si>
    <t>156 (0.07)</t>
  </si>
  <si>
    <t>281 (0.13)</t>
  </si>
  <si>
    <t>887 (0.20)</t>
  </si>
  <si>
    <t>972 (0.30)</t>
  </si>
  <si>
    <t>1068 (0.20)</t>
  </si>
  <si>
    <t>1239 (0.26)</t>
  </si>
  <si>
    <t>1342 (0.25)</t>
  </si>
  <si>
    <t>1436 (0.28)</t>
  </si>
  <si>
    <t>1543 (0.16)</t>
  </si>
  <si>
    <t>1633 (0.47)</t>
  </si>
  <si>
    <t>1736 (0.43)</t>
  </si>
  <si>
    <t>882 (0.29)</t>
  </si>
  <si>
    <t>975 (0.38)</t>
  </si>
  <si>
    <t>1071 (0.56)</t>
  </si>
  <si>
    <t>1231 (0.51)</t>
  </si>
  <si>
    <t>1338 (0.60)</t>
  </si>
  <si>
    <t>1428 (0.22)</t>
  </si>
  <si>
    <t>1634 (0.77)</t>
  </si>
  <si>
    <t>1785 (0.27)</t>
  </si>
  <si>
    <t>246 (0.08)</t>
  </si>
  <si>
    <t>282 (0.20)</t>
  </si>
  <si>
    <t>887 (0.27)</t>
  </si>
  <si>
    <t>970 (0.33)</t>
  </si>
  <si>
    <t>1065 (0.17)</t>
  </si>
  <si>
    <t>1239 (0.19)</t>
  </si>
  <si>
    <t>1347 (0.23)</t>
  </si>
  <si>
    <t>1434 (0.28)</t>
  </si>
  <si>
    <t>1630 (0.36)</t>
  </si>
  <si>
    <t>1744 (0.34)</t>
  </si>
  <si>
    <t>157 (0.06)</t>
  </si>
  <si>
    <t>283 (0.18)</t>
  </si>
  <si>
    <t>652 (0.08)</t>
  </si>
  <si>
    <t>770 (0.08)</t>
  </si>
  <si>
    <t>882 (0.09)</t>
  </si>
  <si>
    <t>975 (0.14)</t>
  </si>
  <si>
    <t>1077 (0.20)</t>
  </si>
  <si>
    <t>1236 (0.23)</t>
  </si>
  <si>
    <t>1341 (0.18)</t>
  </si>
  <si>
    <t>1436 (0.21)</t>
  </si>
  <si>
    <t>1543 (0.30)</t>
  </si>
  <si>
    <t>1639 (0.99)</t>
  </si>
  <si>
    <t>1739 (1.25)</t>
  </si>
  <si>
    <t>254 (0.06)</t>
  </si>
  <si>
    <t>281 (0.16)</t>
  </si>
  <si>
    <t>884 (0.14)</t>
  </si>
  <si>
    <t>974 (0.21)</t>
  </si>
  <si>
    <t>1072 (0.16)</t>
  </si>
  <si>
    <t>1236 (0.12)</t>
  </si>
  <si>
    <t>1654 (0.26)</t>
  </si>
  <si>
    <t>157 (0.09)</t>
  </si>
  <si>
    <t>283 (0.14)</t>
  </si>
  <si>
    <t>654 (0.10)</t>
  </si>
  <si>
    <t>762 (0.10)</t>
  </si>
  <si>
    <t>884 (0.11)</t>
  </si>
  <si>
    <t>978 (0.16)</t>
  </si>
  <si>
    <t>1077 (0.27)</t>
  </si>
  <si>
    <t>1236 (0.78)</t>
  </si>
  <si>
    <t>1345 (0.57)</t>
  </si>
  <si>
    <t>1428 (0.32)</t>
  </si>
  <si>
    <t>1650 (0.90)</t>
  </si>
  <si>
    <t>1742 (1.16)</t>
  </si>
  <si>
    <t>1814 (0.28)</t>
  </si>
  <si>
    <t>T mode</t>
  </si>
  <si>
    <t>L mode</t>
  </si>
  <si>
    <t>modes</t>
  </si>
  <si>
    <t>T mode - translational lattice mode</t>
  </si>
  <si>
    <t>L mode - librational mode</t>
  </si>
  <si>
    <t>D1</t>
  </si>
  <si>
    <t>D2</t>
  </si>
  <si>
    <t>D4</t>
  </si>
  <si>
    <t>G/D3</t>
  </si>
  <si>
    <t>overtone</t>
  </si>
  <si>
    <r>
      <t xml:space="preserve">intensities in brackets are normalized to primary Raman band </t>
    </r>
    <r>
      <rPr>
        <i/>
        <sz val="10"/>
        <color theme="1"/>
        <rFont val="Times New Roman"/>
        <family val="1"/>
      </rPr>
      <t>v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(CO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) symmetric stretching band (marked in </t>
    </r>
    <r>
      <rPr>
        <b/>
        <sz val="10"/>
        <color theme="1"/>
        <rFont val="Times New Roman"/>
        <family val="1"/>
      </rPr>
      <t>bold</t>
    </r>
    <r>
      <rPr>
        <sz val="10"/>
        <color theme="1"/>
        <rFont val="Times New Roman"/>
        <family val="1"/>
      </rPr>
      <t>); only bands with an intensity of ≥ 0.05 are displayed</t>
    </r>
  </si>
  <si>
    <r>
      <rPr>
        <i/>
        <sz val="10"/>
        <color theme="1"/>
        <rFont val="Times New Roman"/>
        <family val="1"/>
      </rPr>
      <t>v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- in-plane bending mode</t>
    </r>
  </si>
  <si>
    <r>
      <t>D4 - disordered graphite lattice (A</t>
    </r>
    <r>
      <rPr>
        <vertAlign val="subscript"/>
        <sz val="10"/>
        <color theme="1"/>
        <rFont val="Times New Roman"/>
        <family val="1"/>
      </rPr>
      <t>1g</t>
    </r>
    <r>
      <rPr>
        <sz val="10"/>
        <color theme="1"/>
        <rFont val="Times New Roman"/>
        <family val="1"/>
      </rPr>
      <t xml:space="preserve"> symmetry)</t>
    </r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</si>
  <si>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vibrational</t>
    </r>
  </si>
  <si>
    <r>
      <t>v</t>
    </r>
    <r>
      <rPr>
        <i/>
        <vertAlign val="subscript"/>
        <sz val="12"/>
        <color theme="1"/>
        <rFont val="Times New Roman"/>
        <family val="1"/>
      </rPr>
      <t>4</t>
    </r>
  </si>
  <si>
    <r>
      <rPr>
        <b/>
        <i/>
        <sz val="12"/>
        <color theme="1"/>
        <rFont val="Times New Roman"/>
        <family val="1"/>
      </rPr>
      <t>v</t>
    </r>
    <r>
      <rPr>
        <b/>
        <vertAlign val="subscript"/>
        <sz val="12"/>
        <color theme="1"/>
        <rFont val="Times New Roman"/>
        <family val="1"/>
      </rPr>
      <t>1</t>
    </r>
  </si>
  <si>
    <r>
      <t>v</t>
    </r>
    <r>
      <rPr>
        <vertAlign val="subscript"/>
        <sz val="12"/>
        <color theme="1"/>
        <rFont val="Times New Roman"/>
        <family val="1"/>
      </rPr>
      <t>4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</si>
  <si>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- vibrational modes derived from the literature (Sadezky et al. 2005; Wehrmeister et al. 2010; De La Pierre et al. 2014; Borromeo et al. 2017) </t>
    </r>
  </si>
  <si>
    <r>
      <rPr>
        <i/>
        <sz val="10"/>
        <color theme="1"/>
        <rFont val="Times New Roman"/>
        <family val="1"/>
      </rPr>
      <t>v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- symmetric stretching mode</t>
    </r>
  </si>
  <si>
    <t>Sp3_140-1150</t>
  </si>
  <si>
    <t>Sp3_1000-1800</t>
  </si>
  <si>
    <t>Sp1_140-1800</t>
  </si>
  <si>
    <t>Sp2_140-1150</t>
  </si>
  <si>
    <t>Sp2_1000-1800</t>
  </si>
  <si>
    <t>Sp4_matrix_140-1150</t>
  </si>
  <si>
    <t>Sp4_matrix_1000-1800</t>
  </si>
  <si>
    <t>Sp5_matrix_140-1150 (eventuel redeconv)</t>
  </si>
  <si>
    <t>Sp5_matrix_140-1150</t>
  </si>
  <si>
    <t>Sp6_matrix_140-1150</t>
  </si>
  <si>
    <t>Sp6_matrix_1000-1800</t>
  </si>
  <si>
    <t>Sp7_140-1150</t>
  </si>
  <si>
    <t>Sp7_1000-1800</t>
  </si>
  <si>
    <t>Sp17_140-1150</t>
  </si>
  <si>
    <t>Sp17_1000-1800</t>
  </si>
  <si>
    <t>Sp8_micrite_140-1150</t>
  </si>
  <si>
    <t>Sp8_micrite_1000-1800</t>
  </si>
  <si>
    <t>Spetcra</t>
  </si>
  <si>
    <t>position (cm-1)</t>
  </si>
  <si>
    <t>FWHM (cm-1)</t>
  </si>
  <si>
    <t>texture</t>
  </si>
  <si>
    <t>from calcite and a transect through a tubular structure.</t>
  </si>
  <si>
    <t>References:</t>
  </si>
  <si>
    <r>
      <t>Allwood</t>
    </r>
    <r>
      <rPr>
        <sz val="10"/>
        <color theme="1"/>
        <rFont val="Times New Roman"/>
        <family val="1"/>
      </rPr>
      <t xml:space="preserve">, A.C., </t>
    </r>
    <r>
      <rPr>
        <b/>
        <sz val="10"/>
        <color theme="1"/>
        <rFont val="Times New Roman"/>
        <family val="1"/>
      </rPr>
      <t>Walter</t>
    </r>
    <r>
      <rPr>
        <sz val="10"/>
        <color theme="1"/>
        <rFont val="Times New Roman"/>
        <family val="1"/>
      </rPr>
      <t xml:space="preserve">, M.R., </t>
    </r>
    <r>
      <rPr>
        <b/>
        <sz val="10"/>
        <color theme="1"/>
        <rFont val="Times New Roman"/>
        <family val="1"/>
      </rPr>
      <t xml:space="preserve">Marshall </t>
    </r>
    <r>
      <rPr>
        <sz val="10"/>
        <color theme="1"/>
        <rFont val="Times New Roman"/>
        <family val="1"/>
      </rPr>
      <t xml:space="preserve">C.P. (2006) Raman spectroscopy reveals thermal palaeoenvironments of c.3.5 billion-year-old organic matter. </t>
    </r>
    <r>
      <rPr>
        <i/>
        <sz val="10"/>
        <color theme="1"/>
        <rFont val="Times New Roman"/>
        <family val="1"/>
      </rPr>
      <t>Vibrational Spectroscopy</t>
    </r>
    <r>
      <rPr>
        <sz val="10"/>
        <color theme="1"/>
        <rFont val="Times New Roman"/>
        <family val="1"/>
      </rPr>
      <t xml:space="preserve">, 41, 190-197. </t>
    </r>
  </si>
  <si>
    <r>
      <rPr>
        <b/>
        <sz val="10"/>
        <color theme="1"/>
        <rFont val="Times New Roman"/>
        <family val="1"/>
      </rPr>
      <t>Beny-Bassez</t>
    </r>
    <r>
      <rPr>
        <sz val="10"/>
        <color theme="1"/>
        <rFont val="Times New Roman"/>
        <family val="1"/>
      </rPr>
      <t xml:space="preserve">, C., </t>
    </r>
    <r>
      <rPr>
        <b/>
        <sz val="10"/>
        <color theme="1"/>
        <rFont val="Times New Roman"/>
        <family val="1"/>
      </rPr>
      <t>Rouzaud</t>
    </r>
    <r>
      <rPr>
        <sz val="10"/>
        <color theme="1"/>
        <rFont val="Times New Roman"/>
        <family val="1"/>
      </rPr>
      <t xml:space="preserve">, J., N. (1985) Characterization of Carbonaceous Materials By Correlated Electron and Optical Microscopy and Raman Microspectroscopy. </t>
    </r>
    <r>
      <rPr>
        <i/>
        <sz val="10"/>
        <color theme="1"/>
        <rFont val="Times New Roman"/>
        <family val="1"/>
      </rPr>
      <t>Scanning Electron Microscopy</t>
    </r>
    <r>
      <rPr>
        <sz val="10"/>
        <color theme="1"/>
        <rFont val="Times New Roman"/>
        <family val="1"/>
      </rPr>
      <t>, 1985, 119-132, available at https://digitalcommons.usu.edu/electron/vol1985/iss1/11</t>
    </r>
  </si>
  <si>
    <r>
      <rPr>
        <b/>
        <sz val="10"/>
        <color theme="1"/>
        <rFont val="Times New Roman"/>
        <family val="1"/>
      </rPr>
      <t>Borromeo</t>
    </r>
    <r>
      <rPr>
        <sz val="10"/>
        <color theme="1"/>
        <rFont val="Times New Roman"/>
        <family val="1"/>
      </rPr>
      <t xml:space="preserve">, L., </t>
    </r>
    <r>
      <rPr>
        <b/>
        <sz val="10"/>
        <color theme="1"/>
        <rFont val="Times New Roman"/>
        <family val="1"/>
      </rPr>
      <t>Zimmermann</t>
    </r>
    <r>
      <rPr>
        <sz val="10"/>
        <color theme="1"/>
        <rFont val="Times New Roman"/>
        <family val="1"/>
      </rPr>
      <t xml:space="preserve">, U., </t>
    </r>
    <r>
      <rPr>
        <b/>
        <sz val="10"/>
        <color theme="1"/>
        <rFont val="Times New Roman"/>
        <family val="1"/>
      </rPr>
      <t>Andò</t>
    </r>
    <r>
      <rPr>
        <sz val="10"/>
        <color theme="1"/>
        <rFont val="Times New Roman"/>
        <family val="1"/>
      </rPr>
      <t xml:space="preserve">, S., </t>
    </r>
    <r>
      <rPr>
        <b/>
        <sz val="10"/>
        <color theme="1"/>
        <rFont val="Times New Roman"/>
        <family val="1"/>
      </rPr>
      <t>Coletti</t>
    </r>
    <r>
      <rPr>
        <sz val="10"/>
        <color theme="1"/>
        <rFont val="Times New Roman"/>
        <family val="1"/>
      </rPr>
      <t xml:space="preserve">, G., </t>
    </r>
    <r>
      <rPr>
        <b/>
        <sz val="10"/>
        <color theme="1"/>
        <rFont val="Times New Roman"/>
        <family val="1"/>
      </rPr>
      <t>Bersani</t>
    </r>
    <r>
      <rPr>
        <sz val="10"/>
        <color theme="1"/>
        <rFont val="Times New Roman"/>
        <family val="1"/>
      </rPr>
      <t xml:space="preserve">, D., </t>
    </r>
    <r>
      <rPr>
        <b/>
        <sz val="10"/>
        <color theme="1"/>
        <rFont val="Times New Roman"/>
        <family val="1"/>
      </rPr>
      <t>Basso</t>
    </r>
    <r>
      <rPr>
        <sz val="10"/>
        <color theme="1"/>
        <rFont val="Times New Roman"/>
        <family val="1"/>
      </rPr>
      <t xml:space="preserve">, D., </t>
    </r>
    <r>
      <rPr>
        <b/>
        <sz val="10"/>
        <color theme="1"/>
        <rFont val="Times New Roman"/>
        <family val="1"/>
      </rPr>
      <t>Gentile</t>
    </r>
    <r>
      <rPr>
        <sz val="10"/>
        <color theme="1"/>
        <rFont val="Times New Roman"/>
        <family val="1"/>
      </rPr>
      <t xml:space="preserve">, P., </t>
    </r>
    <r>
      <rPr>
        <b/>
        <sz val="10"/>
        <color theme="1"/>
        <rFont val="Times New Roman"/>
        <family val="1"/>
      </rPr>
      <t>Schulz</t>
    </r>
    <r>
      <rPr>
        <sz val="10"/>
        <color theme="1"/>
        <rFont val="Times New Roman"/>
        <family val="1"/>
      </rPr>
      <t xml:space="preserve">, B., </t>
    </r>
    <r>
      <rPr>
        <b/>
        <sz val="10"/>
        <color theme="1"/>
        <rFont val="Times New Roman"/>
        <family val="1"/>
      </rPr>
      <t>Garzanti</t>
    </r>
    <r>
      <rPr>
        <sz val="10"/>
        <color theme="1"/>
        <rFont val="Times New Roman"/>
        <family val="1"/>
      </rPr>
      <t xml:space="preserve">, E. (2017) Raman spectroscopy as a tool for magnesium estimation in Mg-calcite. </t>
    </r>
    <r>
      <rPr>
        <i/>
        <sz val="10"/>
        <color theme="1"/>
        <rFont val="Times New Roman"/>
        <family val="1"/>
      </rPr>
      <t>Journal of Raman Spectroscopy</t>
    </r>
    <r>
      <rPr>
        <sz val="10"/>
        <color theme="1"/>
        <rFont val="Times New Roman"/>
        <family val="1"/>
      </rPr>
      <t>, 7, 963-992, 10.1002/jrs.5156</t>
    </r>
  </si>
  <si>
    <r>
      <rPr>
        <b/>
        <sz val="10"/>
        <color theme="1"/>
        <rFont val="Times New Roman"/>
        <family val="1"/>
      </rPr>
      <t>De la Pierre</t>
    </r>
    <r>
      <rPr>
        <sz val="10"/>
        <color theme="1"/>
        <rFont val="Times New Roman"/>
        <family val="1"/>
      </rPr>
      <t xml:space="preserve">, M., </t>
    </r>
    <r>
      <rPr>
        <b/>
        <sz val="10"/>
        <color theme="1"/>
        <rFont val="Times New Roman"/>
        <family val="1"/>
      </rPr>
      <t>Carteret</t>
    </r>
    <r>
      <rPr>
        <sz val="10"/>
        <color theme="1"/>
        <rFont val="Times New Roman"/>
        <family val="1"/>
      </rPr>
      <t xml:space="preserve">, C., </t>
    </r>
    <r>
      <rPr>
        <b/>
        <sz val="10"/>
        <color theme="1"/>
        <rFont val="Times New Roman"/>
        <family val="1"/>
      </rPr>
      <t>Machino</t>
    </r>
    <r>
      <rPr>
        <sz val="10"/>
        <color theme="1"/>
        <rFont val="Times New Roman"/>
        <family val="1"/>
      </rPr>
      <t xml:space="preserve">, L., </t>
    </r>
    <r>
      <rPr>
        <b/>
        <sz val="10"/>
        <color theme="1"/>
        <rFont val="Times New Roman"/>
        <family val="1"/>
      </rPr>
      <t>André</t>
    </r>
    <r>
      <rPr>
        <sz val="10"/>
        <color theme="1"/>
        <rFont val="Times New Roman"/>
        <family val="1"/>
      </rPr>
      <t xml:space="preserve">, E., </t>
    </r>
    <r>
      <rPr>
        <b/>
        <sz val="10"/>
        <color theme="1"/>
        <rFont val="Times New Roman"/>
        <family val="1"/>
      </rPr>
      <t>Orlando</t>
    </r>
    <r>
      <rPr>
        <sz val="10"/>
        <color theme="1"/>
        <rFont val="Times New Roman"/>
        <family val="1"/>
      </rPr>
      <t xml:space="preserve">, R., </t>
    </r>
    <r>
      <rPr>
        <b/>
        <sz val="10"/>
        <color theme="1"/>
        <rFont val="Times New Roman"/>
        <family val="1"/>
      </rPr>
      <t>Dovesi</t>
    </r>
    <r>
      <rPr>
        <sz val="10"/>
        <color theme="1"/>
        <rFont val="Times New Roman"/>
        <family val="1"/>
      </rPr>
      <t>, R. (2014) The Raman spectrum of CaCO3 polymorphs calcite and aragonite: A combined experimental and computational study. Journal of Chemical Physics, 140, 164509,  10.1063/1.4871900</t>
    </r>
  </si>
  <si>
    <r>
      <rPr>
        <b/>
        <sz val="10"/>
        <color theme="1"/>
        <rFont val="Times New Roman"/>
        <family val="1"/>
      </rPr>
      <t>Sadezky</t>
    </r>
    <r>
      <rPr>
        <sz val="10"/>
        <color theme="1"/>
        <rFont val="Times New Roman"/>
        <family val="1"/>
      </rPr>
      <t xml:space="preserve">, A., </t>
    </r>
    <r>
      <rPr>
        <b/>
        <sz val="10"/>
        <color theme="1"/>
        <rFont val="Times New Roman"/>
        <family val="1"/>
      </rPr>
      <t>Muckenhuber</t>
    </r>
    <r>
      <rPr>
        <sz val="10"/>
        <color theme="1"/>
        <rFont val="Times New Roman"/>
        <family val="1"/>
      </rPr>
      <t xml:space="preserve">, H., </t>
    </r>
    <r>
      <rPr>
        <b/>
        <sz val="10"/>
        <color theme="1"/>
        <rFont val="Times New Roman"/>
        <family val="1"/>
      </rPr>
      <t>Grothe</t>
    </r>
    <r>
      <rPr>
        <sz val="10"/>
        <color theme="1"/>
        <rFont val="Times New Roman"/>
        <family val="1"/>
      </rPr>
      <t xml:space="preserve">, H., </t>
    </r>
    <r>
      <rPr>
        <b/>
        <sz val="10"/>
        <color theme="1"/>
        <rFont val="Times New Roman"/>
        <family val="1"/>
      </rPr>
      <t>Niessner</t>
    </r>
    <r>
      <rPr>
        <sz val="10"/>
        <color theme="1"/>
        <rFont val="Times New Roman"/>
        <family val="1"/>
      </rPr>
      <t xml:space="preserve">, R., and </t>
    </r>
    <r>
      <rPr>
        <b/>
        <sz val="10"/>
        <color theme="1"/>
        <rFont val="Times New Roman"/>
        <family val="1"/>
      </rPr>
      <t>Pöschl</t>
    </r>
    <r>
      <rPr>
        <sz val="10"/>
        <color theme="1"/>
        <rFont val="Times New Roman"/>
        <family val="1"/>
      </rPr>
      <t xml:space="preserve">, U. (2005) Raman microspectroscopy of soot and related carbonaceous materials: Spectral analysis and structural information. </t>
    </r>
    <r>
      <rPr>
        <i/>
        <sz val="10"/>
        <color theme="1"/>
        <rFont val="Times New Roman"/>
        <family val="1"/>
      </rPr>
      <t>Carbon</t>
    </r>
    <r>
      <rPr>
        <sz val="10"/>
        <color theme="1"/>
        <rFont val="Times New Roman"/>
        <family val="1"/>
      </rPr>
      <t>, 8, 1731-1742, 10.1016/j.carbon.2005.02.018</t>
    </r>
  </si>
  <si>
    <r>
      <rPr>
        <b/>
        <sz val="10"/>
        <color theme="1"/>
        <rFont val="Times New Roman"/>
        <family val="1"/>
      </rPr>
      <t>Wehrmeister</t>
    </r>
    <r>
      <rPr>
        <sz val="10"/>
        <color theme="1"/>
        <rFont val="Times New Roman"/>
        <family val="1"/>
      </rPr>
      <t xml:space="preserve">, U., </t>
    </r>
    <r>
      <rPr>
        <b/>
        <sz val="10"/>
        <color theme="1"/>
        <rFont val="Times New Roman"/>
        <family val="1"/>
      </rPr>
      <t>Soldati</t>
    </r>
    <r>
      <rPr>
        <sz val="10"/>
        <color theme="1"/>
        <rFont val="Times New Roman"/>
        <family val="1"/>
      </rPr>
      <t xml:space="preserve">, A., L., </t>
    </r>
    <r>
      <rPr>
        <b/>
        <sz val="10"/>
        <color theme="1"/>
        <rFont val="Times New Roman"/>
        <family val="1"/>
      </rPr>
      <t>Jaco</t>
    </r>
    <r>
      <rPr>
        <sz val="10"/>
        <color theme="1"/>
        <rFont val="Times New Roman"/>
        <family val="1"/>
      </rPr>
      <t xml:space="preserve">b, D., E., </t>
    </r>
    <r>
      <rPr>
        <b/>
        <sz val="10"/>
        <color theme="1"/>
        <rFont val="Times New Roman"/>
        <family val="1"/>
      </rPr>
      <t>Häger</t>
    </r>
    <r>
      <rPr>
        <sz val="10"/>
        <color theme="1"/>
        <rFont val="Times New Roman"/>
        <family val="1"/>
      </rPr>
      <t xml:space="preserve">, T., and </t>
    </r>
    <r>
      <rPr>
        <b/>
        <sz val="10"/>
        <color theme="1"/>
        <rFont val="Times New Roman"/>
        <family val="1"/>
      </rPr>
      <t>Hofmeister</t>
    </r>
    <r>
      <rPr>
        <sz val="10"/>
        <color theme="1"/>
        <rFont val="Times New Roman"/>
        <family val="1"/>
      </rPr>
      <t xml:space="preserve">, W. (2010) Raman spectroscopy of synthetic, geological and biological vaterite: A Raman spectroscopic study. </t>
    </r>
    <r>
      <rPr>
        <i/>
        <sz val="10"/>
        <color theme="1"/>
        <rFont val="Times New Roman"/>
        <family val="1"/>
      </rPr>
      <t>Jounral of Raman Spectroscopy</t>
    </r>
    <r>
      <rPr>
        <sz val="10"/>
        <color theme="1"/>
        <rFont val="Times New Roman"/>
        <family val="1"/>
      </rPr>
      <t>, 2, 193-201, 10.1002/jrs.2438</t>
    </r>
  </si>
  <si>
    <r>
      <rPr>
        <b/>
        <sz val="10"/>
        <color theme="1"/>
        <rFont val="Times New Roman"/>
        <family val="1"/>
      </rPr>
      <t xml:space="preserve">Romero-Sarmiento, </t>
    </r>
    <r>
      <rPr>
        <sz val="10"/>
        <color theme="1"/>
        <rFont val="Times New Roman"/>
        <family val="1"/>
      </rPr>
      <t>M.-F.</t>
    </r>
    <r>
      <rPr>
        <b/>
        <sz val="10"/>
        <color theme="1"/>
        <rFont val="Times New Roman"/>
        <family val="1"/>
      </rPr>
      <t xml:space="preserve">,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Rouzaud, </t>
    </r>
    <r>
      <rPr>
        <sz val="10"/>
        <color theme="1"/>
        <rFont val="Times New Roman"/>
        <family val="1"/>
      </rPr>
      <t xml:space="preserve">J.-N., </t>
    </r>
    <r>
      <rPr>
        <b/>
        <sz val="10"/>
        <color theme="1"/>
        <rFont val="Times New Roman"/>
        <family val="1"/>
      </rPr>
      <t xml:space="preserve">Bernard, </t>
    </r>
    <r>
      <rPr>
        <sz val="10"/>
        <color theme="1"/>
        <rFont val="Times New Roman"/>
        <family val="1"/>
      </rPr>
      <t>S.</t>
    </r>
    <r>
      <rPr>
        <b/>
        <sz val="10"/>
        <color theme="1"/>
        <rFont val="Times New Roman"/>
        <family val="1"/>
      </rPr>
      <t xml:space="preserve">, Deldicque, </t>
    </r>
    <r>
      <rPr>
        <sz val="10"/>
        <color theme="1"/>
        <rFont val="Times New Roman"/>
        <family val="1"/>
      </rPr>
      <t>D.</t>
    </r>
    <r>
      <rPr>
        <b/>
        <sz val="10"/>
        <color theme="1"/>
        <rFont val="Times New Roman"/>
        <family val="1"/>
      </rPr>
      <t xml:space="preserve">, Thomas, </t>
    </r>
    <r>
      <rPr>
        <sz val="10"/>
        <color theme="1"/>
        <rFont val="Times New Roman"/>
        <family val="1"/>
      </rPr>
      <t>M.</t>
    </r>
    <r>
      <rPr>
        <b/>
        <sz val="10"/>
        <color theme="1"/>
        <rFont val="Times New Roman"/>
        <family val="1"/>
      </rPr>
      <t xml:space="preserve">, Littke, </t>
    </r>
    <r>
      <rPr>
        <sz val="10"/>
        <color theme="1"/>
        <rFont val="Times New Roman"/>
        <family val="1"/>
      </rPr>
      <t>R.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(2014) Evolution of Barnett Shale organic carbon structure and nanostructure with increasing maturation. </t>
    </r>
    <r>
      <rPr>
        <i/>
        <sz val="10"/>
        <color theme="1"/>
        <rFont val="Times New Roman"/>
        <family val="1"/>
      </rPr>
      <t>Organic Geochemistry</t>
    </r>
    <r>
      <rPr>
        <sz val="10"/>
        <color theme="1"/>
        <rFont val="Times New Roman"/>
        <family val="1"/>
      </rPr>
      <t>,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71, 7-16</t>
    </r>
    <r>
      <rPr>
        <i/>
        <sz val="10"/>
        <color theme="1"/>
        <rFont val="Times New Roman"/>
        <family val="1"/>
      </rPr>
      <t xml:space="preserve">. </t>
    </r>
  </si>
  <si>
    <r>
      <rPr>
        <b/>
        <sz val="10"/>
        <color theme="1"/>
        <rFont val="Times New Roman"/>
        <family val="1"/>
      </rPr>
      <t>Henry</t>
    </r>
    <r>
      <rPr>
        <sz val="10"/>
        <color theme="1"/>
        <rFont val="Times New Roman"/>
        <family val="1"/>
      </rPr>
      <t xml:space="preserve">, G.H., </t>
    </r>
    <r>
      <rPr>
        <b/>
        <sz val="10"/>
        <color theme="1"/>
        <rFont val="Times New Roman"/>
        <family val="1"/>
      </rPr>
      <t>Jarvis</t>
    </r>
    <r>
      <rPr>
        <sz val="10"/>
        <color theme="1"/>
        <rFont val="Times New Roman"/>
        <family val="1"/>
      </rPr>
      <t xml:space="preserve"> I., </t>
    </r>
    <r>
      <rPr>
        <b/>
        <sz val="10"/>
        <color theme="1"/>
        <rFont val="Times New Roman"/>
        <family val="1"/>
      </rPr>
      <t>Gillmore,</t>
    </r>
    <r>
      <rPr>
        <sz val="10"/>
        <color theme="1"/>
        <rFont val="Times New Roman"/>
        <family val="1"/>
      </rPr>
      <t xml:space="preserve"> G., </t>
    </r>
    <r>
      <rPr>
        <b/>
        <sz val="10"/>
        <color theme="1"/>
        <rFont val="Times New Roman"/>
        <family val="1"/>
      </rPr>
      <t>Stephenson,</t>
    </r>
    <r>
      <rPr>
        <sz val="10"/>
        <color theme="1"/>
        <rFont val="Times New Roman"/>
        <family val="1"/>
      </rPr>
      <t xml:space="preserve"> M. (2019) Raman spectroscopy as a tool to determine the thermal maturity of organic matter: Application to sedimentary, metamorphic and structural geology. </t>
    </r>
    <r>
      <rPr>
        <i/>
        <sz val="10"/>
        <color theme="1"/>
        <rFont val="Times New Roman"/>
        <family val="1"/>
      </rPr>
      <t>Earth-Science Reviews</t>
    </r>
    <r>
      <rPr>
        <sz val="10"/>
        <color theme="1"/>
        <rFont val="Times New Roman"/>
        <family val="1"/>
      </rPr>
      <t>, 198, 102936.</t>
    </r>
  </si>
  <si>
    <t>D1 - in-plane defects (Beny-Bassez and Rouzaud, 1985)</t>
  </si>
  <si>
    <t>D3- out-plane defects (Beny-Bassez and Rouzaud, 1985)</t>
  </si>
  <si>
    <t>D5/D6 - related to hydrocarbons trapped in micropores of organic matter (Romero-Sarmiento et al. 2014; Henry et al. 2019)</t>
  </si>
  <si>
    <r>
      <t xml:space="preserve">D2 - shoulder of G band in low ordered organic matter up to a combination band of G+D2 (Allwood </t>
    </r>
    <r>
      <rPr>
        <i/>
        <sz val="10"/>
        <color theme="1"/>
        <rFont val="Times New Roman"/>
        <family val="1"/>
      </rPr>
      <t>et al.,</t>
    </r>
    <r>
      <rPr>
        <sz val="10"/>
        <color theme="1"/>
        <rFont val="Times New Roman"/>
        <family val="1"/>
      </rPr>
      <t xml:space="preserve"> 2006)</t>
    </r>
  </si>
  <si>
    <t>D5/D6</t>
  </si>
  <si>
    <r>
      <t>G - graphite band (E</t>
    </r>
    <r>
      <rPr>
        <vertAlign val="subscript"/>
        <sz val="10"/>
        <color theme="1"/>
        <rFont val="Times New Roman"/>
        <family val="1"/>
      </rPr>
      <t>2g2</t>
    </r>
    <r>
      <rPr>
        <sz val="10"/>
        <color theme="1"/>
        <rFont val="Times New Roman"/>
        <family val="1"/>
      </rPr>
      <t>) in-plane vibration of the aromatic carbons in the graphite structure (D</t>
    </r>
    <r>
      <rPr>
        <vertAlign val="superscript"/>
        <sz val="10"/>
        <color theme="1"/>
        <rFont val="Times New Roman"/>
        <family val="1"/>
      </rPr>
      <t>4</t>
    </r>
    <r>
      <rPr>
        <vertAlign val="subscript"/>
        <sz val="10"/>
        <color theme="1"/>
        <rFont val="Times New Roman"/>
        <family val="1"/>
      </rPr>
      <t>6h</t>
    </r>
    <r>
      <rPr>
        <sz val="10"/>
        <color theme="1"/>
        <rFont val="Times New Roman"/>
        <family val="1"/>
      </rPr>
      <t>) (Beny-Bassez and Rouzaud, 1985)</t>
    </r>
  </si>
  <si>
    <t>sheaf crystals</t>
  </si>
  <si>
    <t>outer lamina</t>
  </si>
  <si>
    <t>spar</t>
  </si>
  <si>
    <t>D5/6</t>
  </si>
  <si>
    <t>micrite lamina</t>
  </si>
  <si>
    <t>Spectral data of a transect from the rim into the centre of a tube (sample SV-5).</t>
  </si>
  <si>
    <t xml:space="preserve">blocky </t>
  </si>
  <si>
    <t>cavities</t>
  </si>
  <si>
    <t>conduit</t>
  </si>
  <si>
    <t>Spectral data of calcite from various domains in sample SV-5.</t>
  </si>
  <si>
    <t>Sp9_micrite_140-1150</t>
  </si>
  <si>
    <t>Sp9_micrite_1000-1800</t>
  </si>
  <si>
    <t>Sp10_outer lamina_140-1150</t>
  </si>
  <si>
    <t>Sp10_outer lamina_1000-1800</t>
  </si>
  <si>
    <t>Sp11_outer lamina_140-1150</t>
  </si>
  <si>
    <t>Sp11_outer lamina_1000-1800</t>
  </si>
  <si>
    <t>Sp12_micrite lamina_140-1150</t>
  </si>
  <si>
    <t>Sp12_micrite lamina_1000-1850</t>
  </si>
  <si>
    <t>Sp13_micrite lamina_140-1150</t>
  </si>
  <si>
    <t>Sp13_micrite lamina_1000-1800</t>
  </si>
  <si>
    <t>Sp14_spar_140-1150</t>
  </si>
  <si>
    <t>Sp14_spar_1000-1800</t>
  </si>
  <si>
    <t>Sp15_spar_140-1150</t>
  </si>
  <si>
    <t>Sp15_spar_1000-1800</t>
  </si>
  <si>
    <t>Sp16_blocky calcite_140-1000</t>
  </si>
  <si>
    <t>Sp16_blocky calcite_1000-1850</t>
  </si>
  <si>
    <t>blocky calcite</t>
  </si>
  <si>
    <r>
      <t xml:space="preserve">FWHM values of the </t>
    </r>
    <r>
      <rPr>
        <b/>
        <i/>
        <sz val="12"/>
        <color theme="1"/>
        <rFont val="Times New Roman"/>
        <family val="1"/>
      </rPr>
      <t>v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(CO</t>
    </r>
    <r>
      <rPr>
        <b/>
        <vertAlign val="sub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 xml:space="preserve">) symmetric stretching band of spectra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</si>
</sst>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3" fillId="0" borderId="2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0" xfId="0" applyFont="1"/>
    <xf numFmtId="0" fontId="9" fillId="0" borderId="3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" fontId="9" fillId="0" borderId="0" xfId="0" applyNumberFormat="1" applyFont="1"/>
    <xf numFmtId="0" fontId="16" fillId="0" borderId="1" xfId="0" applyFont="1" applyBorder="1"/>
    <xf numFmtId="0" fontId="17" fillId="0" borderId="1" xfId="0" applyFont="1" applyBorder="1"/>
    <xf numFmtId="0" fontId="17" fillId="0" borderId="0" xfId="0" applyFont="1"/>
    <xf numFmtId="0" fontId="18" fillId="0" borderId="1" xfId="0" applyFont="1" applyBorder="1"/>
    <xf numFmtId="0" fontId="19" fillId="0" borderId="1" xfId="0" applyFont="1" applyBorder="1"/>
    <xf numFmtId="1" fontId="17" fillId="0" borderId="0" xfId="0" applyNumberFormat="1" applyFont="1"/>
    <xf numFmtId="164" fontId="17" fillId="0" borderId="0" xfId="0" applyNumberFormat="1" applyFont="1"/>
    <xf numFmtId="2" fontId="17" fillId="0" borderId="0" xfId="0" applyNumberFormat="1" applyFont="1"/>
    <xf numFmtId="0" fontId="16" fillId="0" borderId="0" xfId="0" applyFont="1"/>
    <xf numFmtId="1" fontId="16" fillId="0" borderId="0" xfId="0" applyNumberFormat="1" applyFont="1"/>
    <xf numFmtId="164" fontId="16" fillId="0" borderId="0" xfId="0" applyNumberFormat="1" applyFont="1"/>
    <xf numFmtId="2" fontId="16" fillId="0" borderId="0" xfId="0" applyNumberFormat="1" applyFont="1"/>
    <xf numFmtId="0" fontId="20" fillId="0" borderId="0" xfId="0" applyFont="1"/>
    <xf numFmtId="0" fontId="21" fillId="0" borderId="0" xfId="0" applyFont="1"/>
    <xf numFmtId="165" fontId="21" fillId="0" borderId="0" xfId="0" applyNumberFormat="1" applyFont="1"/>
    <xf numFmtId="165" fontId="20" fillId="0" borderId="0" xfId="0" applyNumberFormat="1" applyFont="1"/>
    <xf numFmtId="166" fontId="20" fillId="0" borderId="0" xfId="1" applyNumberFormat="1" applyFont="1"/>
    <xf numFmtId="1" fontId="20" fillId="0" borderId="0" xfId="0" applyNumberFormat="1" applyFont="1"/>
    <xf numFmtId="164" fontId="20" fillId="0" borderId="0" xfId="0" applyNumberFormat="1" applyFont="1"/>
    <xf numFmtId="2" fontId="20" fillId="0" borderId="0" xfId="0" applyNumberFormat="1" applyFont="1"/>
    <xf numFmtId="10" fontId="20" fillId="0" borderId="0" xfId="1" applyNumberFormat="1" applyFont="1"/>
    <xf numFmtId="0" fontId="22" fillId="0" borderId="1" xfId="0" applyFont="1" applyBorder="1"/>
    <xf numFmtId="0" fontId="23" fillId="0" borderId="0" xfId="0" applyFont="1"/>
    <xf numFmtId="165" fontId="16" fillId="0" borderId="0" xfId="0" applyNumberFormat="1" applyFont="1"/>
    <xf numFmtId="165" fontId="17" fillId="0" borderId="0" xfId="0" applyNumberFormat="1" applyFont="1"/>
    <xf numFmtId="1" fontId="21" fillId="0" borderId="0" xfId="0" applyNumberFormat="1" applyFont="1"/>
    <xf numFmtId="165" fontId="24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4" fontId="9" fillId="0" borderId="0" xfId="0" applyNumberFormat="1" applyFont="1"/>
    <xf numFmtId="0" fontId="3" fillId="0" borderId="0" xfId="0" applyFont="1" applyBorder="1"/>
    <xf numFmtId="0" fontId="25" fillId="0" borderId="0" xfId="0" applyFont="1"/>
    <xf numFmtId="1" fontId="25" fillId="0" borderId="0" xfId="0" applyNumberFormat="1" applyFont="1"/>
    <xf numFmtId="164" fontId="25" fillId="0" borderId="0" xfId="0" applyNumberFormat="1" applyFont="1"/>
    <xf numFmtId="2" fontId="25" fillId="0" borderId="0" xfId="0" applyNumberFormat="1" applyFont="1"/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1" fontId="2" fillId="0" borderId="4" xfId="0" applyNumberFormat="1" applyFont="1" applyBorder="1"/>
    <xf numFmtId="164" fontId="2" fillId="0" borderId="4" xfId="0" applyNumberFormat="1" applyFont="1" applyBorder="1"/>
    <xf numFmtId="0" fontId="4" fillId="0" borderId="0" xfId="0" applyFont="1" applyAlignme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21981627296584"/>
          <c:y val="0.14596615505706415"/>
          <c:w val="0.7545579615048118"/>
          <c:h val="0.65648064653075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strRef>
              <c:f>'FWHM values'!$A$12:$A$20</c:f>
              <c:strCache>
                <c:ptCount val="9"/>
                <c:pt idx="0">
                  <c:v>Sp8</c:v>
                </c:pt>
                <c:pt idx="1">
                  <c:v>Sp9</c:v>
                </c:pt>
                <c:pt idx="2">
                  <c:v>Sp10</c:v>
                </c:pt>
                <c:pt idx="3">
                  <c:v>Sp11</c:v>
                </c:pt>
                <c:pt idx="4">
                  <c:v>Sp12</c:v>
                </c:pt>
                <c:pt idx="5">
                  <c:v>Sp13</c:v>
                </c:pt>
                <c:pt idx="6">
                  <c:v>Sp14</c:v>
                </c:pt>
                <c:pt idx="7">
                  <c:v>Sp15</c:v>
                </c:pt>
                <c:pt idx="8">
                  <c:v>Sp16</c:v>
                </c:pt>
              </c:strCache>
            </c:strRef>
          </c:xVal>
          <c:yVal>
            <c:numRef>
              <c:f>'FWHM values'!$D$12:$D$20</c:f>
              <c:numCache>
                <c:formatCode>0.0</c:formatCode>
                <c:ptCount val="9"/>
                <c:pt idx="0">
                  <c:v>6.3052699999999993</c:v>
                </c:pt>
                <c:pt idx="1">
                  <c:v>6.2807399999999998</c:v>
                </c:pt>
                <c:pt idx="2">
                  <c:v>6.1132333333333326</c:v>
                </c:pt>
                <c:pt idx="3">
                  <c:v>7.3592333333333331</c:v>
                </c:pt>
                <c:pt idx="4">
                  <c:v>6.7075999999999993</c:v>
                </c:pt>
                <c:pt idx="5">
                  <c:v>6.8000200000000008</c:v>
                </c:pt>
                <c:pt idx="6">
                  <c:v>7.1126250000000004</c:v>
                </c:pt>
                <c:pt idx="7">
                  <c:v>6.2054428571428568</c:v>
                </c:pt>
                <c:pt idx="8">
                  <c:v>6.8726333333333329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67-4716-8D1D-524E20CF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02896"/>
        <c:axId val="1460303728"/>
      </c:scatterChart>
      <c:valAx>
        <c:axId val="1460302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Spectra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303728"/>
        <c:crosses val="autoZero"/>
        <c:crossBetween val="midCat"/>
        <c:majorUnit val="1"/>
        <c:minorUnit val="1"/>
      </c:valAx>
      <c:valAx>
        <c:axId val="1460303728"/>
        <c:scaling>
          <c:orientation val="minMax"/>
          <c:max val="10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FWHM</a:t>
                </a:r>
                <a:r>
                  <a:rPr lang="en-GB" baseline="0"/>
                  <a:t> (cm-1)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30289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21981627296584"/>
          <c:y val="0.14596615505706415"/>
          <c:w val="0.7545579615048118"/>
          <c:h val="0.65648064653075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strRef>
              <c:f>'FWHM values'!$A$4:$A$11</c:f>
              <c:strCache>
                <c:ptCount val="8"/>
                <c:pt idx="0">
                  <c:v>Sp1</c:v>
                </c:pt>
                <c:pt idx="1">
                  <c:v>Sp2</c:v>
                </c:pt>
                <c:pt idx="2">
                  <c:v>Sp3</c:v>
                </c:pt>
                <c:pt idx="3">
                  <c:v>Sp4</c:v>
                </c:pt>
                <c:pt idx="4">
                  <c:v>Sp5</c:v>
                </c:pt>
                <c:pt idx="5">
                  <c:v>Sp6</c:v>
                </c:pt>
                <c:pt idx="6">
                  <c:v>Sp7</c:v>
                </c:pt>
                <c:pt idx="7">
                  <c:v>Sp17</c:v>
                </c:pt>
              </c:strCache>
            </c:strRef>
          </c:xVal>
          <c:yVal>
            <c:numRef>
              <c:f>'FWHM values'!$D$4:$D$11</c:f>
              <c:numCache>
                <c:formatCode>0.0</c:formatCode>
                <c:ptCount val="8"/>
                <c:pt idx="0">
                  <c:v>6.3052699999999993</c:v>
                </c:pt>
                <c:pt idx="1">
                  <c:v>6.1362333333333332</c:v>
                </c:pt>
                <c:pt idx="2">
                  <c:v>6.7145200000000003</c:v>
                </c:pt>
                <c:pt idx="3">
                  <c:v>7.7130499999999982</c:v>
                </c:pt>
                <c:pt idx="4">
                  <c:v>6.8524100000000008</c:v>
                </c:pt>
                <c:pt idx="5">
                  <c:v>7.4778000000000002</c:v>
                </c:pt>
                <c:pt idx="6">
                  <c:v>6.6573333333333347</c:v>
                </c:pt>
                <c:pt idx="7">
                  <c:v>8.0360833333333339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C9-44AE-B882-0094BA6F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02896"/>
        <c:axId val="1460303728"/>
      </c:scatterChart>
      <c:valAx>
        <c:axId val="1460302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Spectra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303728"/>
        <c:crosses val="autoZero"/>
        <c:crossBetween val="midCat"/>
        <c:majorUnit val="1"/>
        <c:minorUnit val="1"/>
      </c:valAx>
      <c:valAx>
        <c:axId val="1460303728"/>
        <c:scaling>
          <c:orientation val="minMax"/>
          <c:max val="10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FWHM</a:t>
                </a:r>
                <a:r>
                  <a:rPr lang="en-GB" baseline="0"/>
                  <a:t> (cm-1)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30289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441960</xdr:colOff>
      <xdr:row>2</xdr:row>
      <xdr:rowOff>110490</xdr:rowOff>
    </xdr:from>
    <xdr:to>
      <xdr:col>13</xdr:col>
      <xdr:colOff>137160</xdr:colOff>
      <xdr:row>18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480060</xdr:colOff>
      <xdr:row>19</xdr:row>
      <xdr:rowOff>114300</xdr:rowOff>
    </xdr:from>
    <xdr:to>
      <xdr:col>13</xdr:col>
      <xdr:colOff>175260</xdr:colOff>
      <xdr:row>35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/>
  </sheetViews>
  <sheetFormatPr defaultRowHeight="14.4" x14ac:dyDescent="0.3"/>
  <cols>
    <col min="1" max="1" width="11.6640625" customWidth="1"/>
    <col min="2" max="2" width="3.109375" customWidth="1"/>
    <col min="3" max="3" width="11.6640625" customWidth="1"/>
    <col min="4" max="4" width="3" customWidth="1"/>
    <col min="5" max="6" width="11.6640625" customWidth="1"/>
    <col min="7" max="7" width="2.88671875" customWidth="1"/>
    <col min="8" max="9" width="11.6640625" customWidth="1"/>
    <col min="10" max="10" width="3.33203125" customWidth="1"/>
    <col min="11" max="12" width="11.6640625" style="1" customWidth="1"/>
    <col min="13" max="13" width="2.6640625" customWidth="1"/>
    <col min="14" max="14" width="11.6640625" style="1" customWidth="1"/>
    <col min="15" max="15" width="3.33203125" customWidth="1"/>
    <col min="16" max="16" width="11.6640625" customWidth="1"/>
  </cols>
  <sheetData>
    <row r="1" spans="1:16" s="10" customFormat="1" ht="16.2" thickBot="1" x14ac:dyDescent="0.35">
      <c r="A1" s="7" t="s">
        <v>258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8"/>
      <c r="N1" s="9"/>
      <c r="O1" s="8"/>
      <c r="P1" s="8"/>
    </row>
    <row r="2" spans="1:16" s="10" customFormat="1" ht="18.600000000000001" x14ac:dyDescent="0.3">
      <c r="A2" s="11" t="s">
        <v>21</v>
      </c>
      <c r="C2" s="11" t="s">
        <v>21</v>
      </c>
      <c r="E2" s="11" t="s">
        <v>254</v>
      </c>
      <c r="F2" s="11"/>
      <c r="H2" s="11" t="s">
        <v>257</v>
      </c>
      <c r="I2" s="11"/>
      <c r="K2" s="12" t="s">
        <v>255</v>
      </c>
      <c r="L2" s="13"/>
      <c r="N2" s="12" t="s">
        <v>259</v>
      </c>
      <c r="P2" s="14" t="s">
        <v>210</v>
      </c>
    </row>
    <row r="3" spans="1:16" s="10" customFormat="1" ht="15.6" x14ac:dyDescent="0.3">
      <c r="A3" s="15" t="s">
        <v>22</v>
      </c>
      <c r="C3" s="15" t="s">
        <v>23</v>
      </c>
      <c r="E3" s="15" t="s">
        <v>24</v>
      </c>
      <c r="F3" s="15" t="s">
        <v>25</v>
      </c>
      <c r="H3" s="15" t="s">
        <v>26</v>
      </c>
      <c r="I3" s="15" t="s">
        <v>27</v>
      </c>
      <c r="K3" s="15" t="s">
        <v>28</v>
      </c>
      <c r="L3" s="15" t="s">
        <v>29</v>
      </c>
      <c r="N3" s="15" t="s">
        <v>30</v>
      </c>
      <c r="P3" s="15" t="s">
        <v>199</v>
      </c>
    </row>
    <row r="4" spans="1:16" s="10" customFormat="1" ht="15.6" x14ac:dyDescent="0.3">
      <c r="A4" s="16" t="s">
        <v>105</v>
      </c>
      <c r="C4" s="16" t="s">
        <v>116</v>
      </c>
      <c r="E4" s="13"/>
      <c r="F4" s="16" t="s">
        <v>135</v>
      </c>
      <c r="H4" s="13"/>
      <c r="I4" s="13"/>
      <c r="K4" s="16" t="s">
        <v>164</v>
      </c>
      <c r="L4" s="13"/>
      <c r="N4" s="16" t="s">
        <v>184</v>
      </c>
      <c r="P4" s="14" t="s">
        <v>197</v>
      </c>
    </row>
    <row r="5" spans="1:16" s="10" customFormat="1" ht="15.6" x14ac:dyDescent="0.3">
      <c r="A5" s="16" t="s">
        <v>106</v>
      </c>
      <c r="C5" s="16" t="s">
        <v>117</v>
      </c>
      <c r="E5" s="16" t="s">
        <v>124</v>
      </c>
      <c r="F5" s="16"/>
      <c r="H5" s="13"/>
      <c r="I5" s="16" t="s">
        <v>154</v>
      </c>
      <c r="K5" s="13"/>
      <c r="L5" s="16" t="s">
        <v>177</v>
      </c>
      <c r="N5" s="13"/>
      <c r="P5" s="14"/>
    </row>
    <row r="6" spans="1:16" s="10" customFormat="1" ht="15.6" x14ac:dyDescent="0.3">
      <c r="A6" s="16" t="s">
        <v>107</v>
      </c>
      <c r="C6" s="16" t="s">
        <v>118</v>
      </c>
      <c r="E6" s="16" t="s">
        <v>125</v>
      </c>
      <c r="F6" s="16" t="s">
        <v>136</v>
      </c>
      <c r="H6" s="13"/>
      <c r="I6" s="16" t="s">
        <v>155</v>
      </c>
      <c r="K6" s="16" t="s">
        <v>165</v>
      </c>
      <c r="L6" s="16" t="s">
        <v>178</v>
      </c>
      <c r="N6" s="16" t="s">
        <v>185</v>
      </c>
      <c r="P6" s="17" t="s">
        <v>198</v>
      </c>
    </row>
    <row r="7" spans="1:16" s="10" customFormat="1" ht="15.6" x14ac:dyDescent="0.3">
      <c r="A7" s="13"/>
      <c r="C7" s="13"/>
      <c r="E7" s="13"/>
      <c r="F7" s="16"/>
      <c r="H7" s="13"/>
      <c r="I7" s="13"/>
      <c r="K7" s="16" t="s">
        <v>166</v>
      </c>
      <c r="L7" s="13"/>
      <c r="N7" s="16" t="s">
        <v>186</v>
      </c>
      <c r="P7" s="14"/>
    </row>
    <row r="8" spans="1:16" s="10" customFormat="1" ht="18" x14ac:dyDescent="0.4">
      <c r="A8" s="13"/>
      <c r="C8" s="13"/>
      <c r="E8" s="13"/>
      <c r="F8" s="16"/>
      <c r="H8" s="13"/>
      <c r="I8" s="13"/>
      <c r="K8" s="16" t="s">
        <v>167</v>
      </c>
      <c r="L8" s="13"/>
      <c r="N8" s="16" t="s">
        <v>187</v>
      </c>
      <c r="P8" s="18" t="s">
        <v>213</v>
      </c>
    </row>
    <row r="9" spans="1:16" s="10" customFormat="1" ht="15.6" x14ac:dyDescent="0.3">
      <c r="A9" s="16" t="s">
        <v>108</v>
      </c>
      <c r="C9" s="16" t="s">
        <v>119</v>
      </c>
      <c r="E9" s="16" t="s">
        <v>126</v>
      </c>
      <c r="F9" s="16" t="s">
        <v>137</v>
      </c>
      <c r="H9" s="16" t="s">
        <v>146</v>
      </c>
      <c r="I9" s="16" t="s">
        <v>156</v>
      </c>
      <c r="K9" s="16" t="s">
        <v>168</v>
      </c>
      <c r="L9" s="16" t="s">
        <v>179</v>
      </c>
      <c r="N9" s="16" t="s">
        <v>188</v>
      </c>
      <c r="P9" s="14"/>
    </row>
    <row r="10" spans="1:16" s="10" customFormat="1" ht="15.6" x14ac:dyDescent="0.3">
      <c r="A10" s="16" t="s">
        <v>109</v>
      </c>
      <c r="C10" s="16" t="s">
        <v>120</v>
      </c>
      <c r="E10" s="16" t="s">
        <v>127</v>
      </c>
      <c r="F10" s="16" t="s">
        <v>138</v>
      </c>
      <c r="H10" s="16" t="s">
        <v>147</v>
      </c>
      <c r="I10" s="16" t="s">
        <v>157</v>
      </c>
      <c r="K10" s="16" t="s">
        <v>169</v>
      </c>
      <c r="L10" s="16" t="s">
        <v>180</v>
      </c>
      <c r="N10" s="16" t="s">
        <v>189</v>
      </c>
      <c r="P10" s="14"/>
    </row>
    <row r="11" spans="1:16" s="10" customFormat="1" ht="15.6" x14ac:dyDescent="0.3">
      <c r="A11" s="16" t="s">
        <v>110</v>
      </c>
      <c r="C11" s="16" t="s">
        <v>121</v>
      </c>
      <c r="E11" s="16" t="s">
        <v>128</v>
      </c>
      <c r="F11" s="16" t="s">
        <v>139</v>
      </c>
      <c r="H11" s="16" t="s">
        <v>148</v>
      </c>
      <c r="I11" s="16" t="s">
        <v>158</v>
      </c>
      <c r="K11" s="16" t="s">
        <v>170</v>
      </c>
      <c r="L11" s="16" t="s">
        <v>181</v>
      </c>
      <c r="N11" s="16" t="s">
        <v>190</v>
      </c>
      <c r="P11" s="14"/>
    </row>
    <row r="12" spans="1:16" s="10" customFormat="1" ht="18" x14ac:dyDescent="0.4">
      <c r="A12" s="19" t="s">
        <v>34</v>
      </c>
      <c r="C12" s="19" t="s">
        <v>34</v>
      </c>
      <c r="E12" s="19" t="s">
        <v>34</v>
      </c>
      <c r="F12" s="19" t="s">
        <v>34</v>
      </c>
      <c r="H12" s="19" t="s">
        <v>34</v>
      </c>
      <c r="I12" s="19" t="s">
        <v>34</v>
      </c>
      <c r="K12" s="19" t="s">
        <v>79</v>
      </c>
      <c r="L12" s="19" t="s">
        <v>34</v>
      </c>
      <c r="N12" s="19" t="s">
        <v>34</v>
      </c>
      <c r="P12" s="20" t="s">
        <v>212</v>
      </c>
    </row>
    <row r="13" spans="1:16" s="10" customFormat="1" ht="15.6" x14ac:dyDescent="0.3">
      <c r="A13" s="16" t="s">
        <v>111</v>
      </c>
      <c r="C13" s="13"/>
      <c r="E13" s="16" t="s">
        <v>129</v>
      </c>
      <c r="F13" s="16" t="s">
        <v>140</v>
      </c>
      <c r="H13" s="16" t="s">
        <v>149</v>
      </c>
      <c r="I13" s="16" t="s">
        <v>159</v>
      </c>
      <c r="K13" s="16" t="s">
        <v>171</v>
      </c>
      <c r="L13" s="16" t="s">
        <v>182</v>
      </c>
      <c r="N13" s="16" t="s">
        <v>191</v>
      </c>
      <c r="P13" s="14" t="s">
        <v>204</v>
      </c>
    </row>
    <row r="14" spans="1:16" s="10" customFormat="1" ht="15.6" x14ac:dyDescent="0.3">
      <c r="A14" s="16" t="s">
        <v>112</v>
      </c>
      <c r="C14" s="13"/>
      <c r="E14" s="16" t="s">
        <v>130</v>
      </c>
      <c r="F14" s="16" t="s">
        <v>141</v>
      </c>
      <c r="H14" s="16" t="s">
        <v>150</v>
      </c>
      <c r="I14" s="16" t="s">
        <v>160</v>
      </c>
      <c r="K14" s="16" t="s">
        <v>172</v>
      </c>
      <c r="L14" s="16" t="s">
        <v>130</v>
      </c>
      <c r="N14" s="16" t="s">
        <v>192</v>
      </c>
      <c r="P14" s="14" t="s">
        <v>202</v>
      </c>
    </row>
    <row r="15" spans="1:16" s="10" customFormat="1" ht="15.6" x14ac:dyDescent="0.3">
      <c r="A15" s="16" t="s">
        <v>113</v>
      </c>
      <c r="C15" s="13"/>
      <c r="E15" s="16" t="s">
        <v>131</v>
      </c>
      <c r="F15" s="16" t="s">
        <v>142</v>
      </c>
      <c r="H15" s="16" t="s">
        <v>151</v>
      </c>
      <c r="I15" s="16" t="s">
        <v>161</v>
      </c>
      <c r="K15" s="16" t="s">
        <v>173</v>
      </c>
      <c r="L15" s="13"/>
      <c r="N15" s="16" t="s">
        <v>193</v>
      </c>
      <c r="P15" s="14" t="s">
        <v>251</v>
      </c>
    </row>
    <row r="16" spans="1:16" s="10" customFormat="1" ht="15.6" x14ac:dyDescent="0.3">
      <c r="A16" s="13"/>
      <c r="C16" s="13"/>
      <c r="E16" s="16" t="s">
        <v>132</v>
      </c>
      <c r="F16" s="16" t="s">
        <v>143</v>
      </c>
      <c r="H16" s="13"/>
      <c r="I16" s="13"/>
      <c r="K16" s="16" t="s">
        <v>174</v>
      </c>
      <c r="L16" s="13"/>
      <c r="N16" s="13"/>
      <c r="P16" s="14" t="s">
        <v>205</v>
      </c>
    </row>
    <row r="17" spans="1:16" s="10" customFormat="1" ht="15.6" x14ac:dyDescent="0.3">
      <c r="A17" s="16" t="s">
        <v>114</v>
      </c>
      <c r="C17" s="16" t="s">
        <v>122</v>
      </c>
      <c r="E17" s="16" t="s">
        <v>133</v>
      </c>
      <c r="F17" s="16" t="s">
        <v>144</v>
      </c>
      <c r="H17" s="16" t="s">
        <v>152</v>
      </c>
      <c r="I17" s="16" t="s">
        <v>162</v>
      </c>
      <c r="K17" s="16" t="s">
        <v>175</v>
      </c>
      <c r="L17" s="16" t="s">
        <v>183</v>
      </c>
      <c r="N17" s="16" t="s">
        <v>194</v>
      </c>
      <c r="P17" s="14" t="s">
        <v>203</v>
      </c>
    </row>
    <row r="18" spans="1:16" s="10" customFormat="1" ht="15.6" x14ac:dyDescent="0.3">
      <c r="A18" s="21" t="s">
        <v>115</v>
      </c>
      <c r="B18" s="22"/>
      <c r="C18" s="21" t="s">
        <v>123</v>
      </c>
      <c r="D18" s="22"/>
      <c r="E18" s="21" t="s">
        <v>134</v>
      </c>
      <c r="F18" s="21" t="s">
        <v>145</v>
      </c>
      <c r="G18" s="22"/>
      <c r="H18" s="21" t="s">
        <v>153</v>
      </c>
      <c r="I18" s="21" t="s">
        <v>163</v>
      </c>
      <c r="J18" s="22"/>
      <c r="K18" s="21" t="s">
        <v>176</v>
      </c>
      <c r="L18" s="13"/>
      <c r="N18" s="16" t="s">
        <v>195</v>
      </c>
      <c r="P18" s="14" t="s">
        <v>206</v>
      </c>
    </row>
    <row r="19" spans="1:16" s="10" customFormat="1" ht="15.6" x14ac:dyDescent="0.3">
      <c r="A19" s="23"/>
      <c r="B19" s="23"/>
      <c r="C19" s="23"/>
      <c r="D19" s="23"/>
      <c r="E19" s="23"/>
      <c r="F19" s="23"/>
      <c r="G19" s="23"/>
      <c r="H19" s="24"/>
      <c r="I19" s="24"/>
      <c r="J19" s="23"/>
      <c r="K19" s="24"/>
      <c r="L19" s="24"/>
      <c r="M19" s="23"/>
      <c r="N19" s="25" t="s">
        <v>196</v>
      </c>
      <c r="O19" s="23"/>
      <c r="P19" s="15"/>
    </row>
    <row r="20" spans="1:16" x14ac:dyDescent="0.3">
      <c r="A20" s="6" t="s">
        <v>20</v>
      </c>
      <c r="B20" s="2"/>
      <c r="C20" s="2"/>
      <c r="D20" s="2"/>
      <c r="E20" s="2"/>
      <c r="F20" s="2"/>
      <c r="G20" s="2"/>
      <c r="H20" s="2"/>
      <c r="I20" s="2"/>
      <c r="J20" s="2"/>
      <c r="K20" s="3"/>
      <c r="L20" s="3"/>
      <c r="M20" s="2"/>
      <c r="N20" s="3"/>
      <c r="O20" s="2"/>
      <c r="P20" s="2"/>
    </row>
    <row r="21" spans="1:16" ht="15.6" x14ac:dyDescent="0.35">
      <c r="A21" s="5" t="s">
        <v>207</v>
      </c>
      <c r="B21" s="2"/>
      <c r="C21" s="2"/>
      <c r="D21" s="2"/>
      <c r="E21" s="2"/>
      <c r="F21" s="2"/>
      <c r="G21" s="2"/>
      <c r="H21" s="2"/>
      <c r="I21" s="2"/>
      <c r="J21" s="2"/>
      <c r="K21" s="3"/>
      <c r="L21" s="3"/>
      <c r="M21" s="2"/>
      <c r="N21" s="3"/>
      <c r="O21" s="2"/>
      <c r="P21" s="2"/>
    </row>
    <row r="22" spans="1:16" ht="16.2" x14ac:dyDescent="0.3">
      <c r="A22" s="5" t="s">
        <v>214</v>
      </c>
      <c r="B22" s="2"/>
      <c r="C22" s="2"/>
      <c r="D22" s="2"/>
      <c r="E22" s="2"/>
      <c r="F22" s="2"/>
      <c r="G22" s="2"/>
      <c r="H22" s="2"/>
      <c r="I22" s="2"/>
      <c r="J22" s="2"/>
      <c r="K22" s="3"/>
      <c r="L22" s="3"/>
      <c r="M22" s="2"/>
      <c r="N22" s="3"/>
      <c r="O22" s="2"/>
      <c r="P22" s="2"/>
    </row>
    <row r="23" spans="1:16" x14ac:dyDescent="0.3">
      <c r="A23" s="5" t="s">
        <v>200</v>
      </c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2"/>
      <c r="N23" s="3"/>
      <c r="O23" s="2"/>
      <c r="P23" s="2"/>
    </row>
    <row r="24" spans="1:16" x14ac:dyDescent="0.3">
      <c r="A24" s="5" t="s">
        <v>201</v>
      </c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2"/>
      <c r="N24" s="3"/>
      <c r="O24" s="2"/>
      <c r="P24" s="2"/>
    </row>
    <row r="25" spans="1:16" ht="15.6" x14ac:dyDescent="0.35">
      <c r="A25" s="5" t="s">
        <v>208</v>
      </c>
    </row>
    <row r="26" spans="1:16" ht="15.6" x14ac:dyDescent="0.35">
      <c r="A26" s="5" t="s">
        <v>215</v>
      </c>
    </row>
    <row r="27" spans="1:16" x14ac:dyDescent="0.3">
      <c r="A27" s="5" t="s">
        <v>247</v>
      </c>
    </row>
    <row r="28" spans="1:16" x14ac:dyDescent="0.3">
      <c r="A28" s="5" t="s">
        <v>250</v>
      </c>
    </row>
    <row r="29" spans="1:16" x14ac:dyDescent="0.3">
      <c r="A29" s="5" t="s">
        <v>248</v>
      </c>
    </row>
    <row r="30" spans="1:16" ht="15.6" x14ac:dyDescent="0.35">
      <c r="A30" s="5" t="s">
        <v>209</v>
      </c>
    </row>
    <row r="31" spans="1:16" x14ac:dyDescent="0.3">
      <c r="A31" s="5" t="s">
        <v>249</v>
      </c>
    </row>
    <row r="32" spans="1:16" ht="16.8" x14ac:dyDescent="0.35">
      <c r="A32" s="5" t="s">
        <v>252</v>
      </c>
    </row>
    <row r="33" spans="1:1" x14ac:dyDescent="0.3">
      <c r="A33" s="6" t="s">
        <v>238</v>
      </c>
    </row>
    <row r="34" spans="1:1" x14ac:dyDescent="0.3">
      <c r="A34" s="6" t="s">
        <v>239</v>
      </c>
    </row>
    <row r="35" spans="1:1" x14ac:dyDescent="0.3">
      <c r="A35" s="5" t="s">
        <v>240</v>
      </c>
    </row>
    <row r="36" spans="1:1" x14ac:dyDescent="0.3">
      <c r="A36" s="5" t="s">
        <v>241</v>
      </c>
    </row>
    <row r="37" spans="1:1" x14ac:dyDescent="0.3">
      <c r="A37" s="5" t="s">
        <v>242</v>
      </c>
    </row>
    <row r="38" spans="1:1" x14ac:dyDescent="0.3">
      <c r="A38" s="5" t="s">
        <v>243</v>
      </c>
    </row>
    <row r="39" spans="1:1" x14ac:dyDescent="0.3">
      <c r="A39" s="5" t="s">
        <v>244</v>
      </c>
    </row>
    <row r="40" spans="1:1" x14ac:dyDescent="0.3">
      <c r="A40" s="5" t="s">
        <v>245</v>
      </c>
    </row>
    <row r="41" spans="1:1" x14ac:dyDescent="0.3">
      <c r="A41" s="69" t="s">
        <v>246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4.4" x14ac:dyDescent="0.3"/>
  <cols>
    <col min="1" max="3" width="11.6640625" style="1" customWidth="1"/>
    <col min="4" max="4" width="3.33203125" customWidth="1"/>
    <col min="5" max="7" width="11.6640625" customWidth="1"/>
    <col min="8" max="8" width="3.33203125" customWidth="1"/>
    <col min="9" max="10" width="11.6640625" customWidth="1"/>
    <col min="11" max="11" width="3.33203125" customWidth="1"/>
    <col min="12" max="12" width="11.6640625" customWidth="1"/>
  </cols>
  <sheetData>
    <row r="1" spans="1:12" s="10" customFormat="1" ht="16.2" thickBot="1" x14ac:dyDescent="0.35">
      <c r="A1" s="4" t="s">
        <v>262</v>
      </c>
      <c r="B1" s="9"/>
      <c r="C1" s="9"/>
      <c r="D1" s="8"/>
      <c r="E1" s="8"/>
      <c r="F1" s="8"/>
      <c r="G1" s="8"/>
      <c r="H1" s="8"/>
      <c r="I1" s="8"/>
      <c r="J1" s="8"/>
      <c r="K1" s="8"/>
      <c r="L1" s="8"/>
    </row>
    <row r="2" spans="1:12" s="10" customFormat="1" ht="18.600000000000001" x14ac:dyDescent="0.3">
      <c r="A2" s="26" t="s">
        <v>21</v>
      </c>
      <c r="B2" s="27"/>
      <c r="C2" s="27"/>
      <c r="E2" s="22" t="s">
        <v>260</v>
      </c>
      <c r="F2" s="22"/>
      <c r="G2" s="22"/>
      <c r="I2" s="22" t="s">
        <v>261</v>
      </c>
      <c r="J2" s="22"/>
      <c r="L2" s="14" t="s">
        <v>210</v>
      </c>
    </row>
    <row r="3" spans="1:12" s="10" customFormat="1" ht="15.6" x14ac:dyDescent="0.3">
      <c r="A3" s="15" t="s">
        <v>10</v>
      </c>
      <c r="B3" s="15" t="s">
        <v>13</v>
      </c>
      <c r="C3" s="15" t="s">
        <v>14</v>
      </c>
      <c r="E3" s="15" t="s">
        <v>15</v>
      </c>
      <c r="F3" s="15" t="s">
        <v>16</v>
      </c>
      <c r="G3" s="15" t="s">
        <v>17</v>
      </c>
      <c r="I3" s="15" t="s">
        <v>18</v>
      </c>
      <c r="J3" s="15" t="s">
        <v>19</v>
      </c>
      <c r="L3" s="15" t="s">
        <v>199</v>
      </c>
    </row>
    <row r="4" spans="1:12" s="10" customFormat="1" ht="15.6" x14ac:dyDescent="0.3">
      <c r="A4" s="27"/>
      <c r="B4" s="16" t="s">
        <v>40</v>
      </c>
      <c r="C4" s="16" t="s">
        <v>50</v>
      </c>
      <c r="E4" s="27"/>
      <c r="F4" s="16" t="s">
        <v>65</v>
      </c>
      <c r="G4" s="16" t="s">
        <v>75</v>
      </c>
      <c r="J4" s="16" t="s">
        <v>92</v>
      </c>
      <c r="L4" s="14" t="s">
        <v>197</v>
      </c>
    </row>
    <row r="5" spans="1:12" s="10" customFormat="1" ht="15.6" x14ac:dyDescent="0.3">
      <c r="A5" s="27"/>
      <c r="B5" s="16"/>
      <c r="C5" s="16"/>
      <c r="E5" s="27"/>
      <c r="F5" s="16"/>
      <c r="G5" s="16"/>
      <c r="I5" s="16" t="s">
        <v>84</v>
      </c>
      <c r="J5" s="16"/>
      <c r="L5" s="14"/>
    </row>
    <row r="6" spans="1:12" s="10" customFormat="1" ht="15.6" x14ac:dyDescent="0.3">
      <c r="A6" s="13"/>
      <c r="B6" s="13"/>
      <c r="C6" s="13"/>
      <c r="E6" s="16" t="s">
        <v>60</v>
      </c>
      <c r="F6" s="13"/>
      <c r="G6" s="13"/>
      <c r="I6" s="16" t="s">
        <v>85</v>
      </c>
      <c r="J6" s="13"/>
      <c r="L6" s="14"/>
    </row>
    <row r="7" spans="1:12" s="10" customFormat="1" ht="15.6" x14ac:dyDescent="0.3">
      <c r="A7" s="16" t="s">
        <v>31</v>
      </c>
      <c r="B7" s="16" t="s">
        <v>41</v>
      </c>
      <c r="C7" s="16" t="s">
        <v>51</v>
      </c>
      <c r="E7" s="16" t="s">
        <v>61</v>
      </c>
      <c r="F7" s="16" t="s">
        <v>66</v>
      </c>
      <c r="G7" s="16" t="s">
        <v>76</v>
      </c>
      <c r="J7" s="16" t="s">
        <v>93</v>
      </c>
      <c r="L7" s="17" t="s">
        <v>198</v>
      </c>
    </row>
    <row r="8" spans="1:12" s="10" customFormat="1" ht="15.6" x14ac:dyDescent="0.3">
      <c r="A8" s="13"/>
      <c r="B8" s="13"/>
      <c r="C8" s="13"/>
      <c r="E8" s="13"/>
      <c r="F8" s="13"/>
      <c r="G8" s="13"/>
      <c r="I8" s="16" t="s">
        <v>86</v>
      </c>
      <c r="J8" s="13"/>
      <c r="L8" s="14"/>
    </row>
    <row r="9" spans="1:12" s="10" customFormat="1" ht="18" x14ac:dyDescent="0.4">
      <c r="A9" s="16"/>
      <c r="B9" s="16"/>
      <c r="C9" s="16"/>
      <c r="E9" s="16"/>
      <c r="F9" s="16"/>
      <c r="G9" s="16"/>
      <c r="I9" s="16" t="s">
        <v>87</v>
      </c>
      <c r="J9" s="16" t="s">
        <v>94</v>
      </c>
      <c r="L9" s="18" t="s">
        <v>211</v>
      </c>
    </row>
    <row r="10" spans="1:12" s="10" customFormat="1" ht="15.6" x14ac:dyDescent="0.3">
      <c r="A10" s="13"/>
      <c r="B10" s="13"/>
      <c r="C10" s="13"/>
      <c r="E10" s="13"/>
      <c r="F10" s="13"/>
      <c r="G10" s="13"/>
      <c r="I10" s="16" t="s">
        <v>88</v>
      </c>
      <c r="J10" s="16" t="s">
        <v>95</v>
      </c>
      <c r="L10" s="14"/>
    </row>
    <row r="11" spans="1:12" s="10" customFormat="1" ht="15.6" x14ac:dyDescent="0.3">
      <c r="A11" s="16" t="s">
        <v>32</v>
      </c>
      <c r="B11" s="16" t="s">
        <v>42</v>
      </c>
      <c r="C11" s="16" t="s">
        <v>52</v>
      </c>
      <c r="E11" s="16" t="s">
        <v>62</v>
      </c>
      <c r="F11" s="16" t="s">
        <v>67</v>
      </c>
      <c r="G11" s="16" t="s">
        <v>77</v>
      </c>
      <c r="I11" s="16" t="s">
        <v>89</v>
      </c>
      <c r="J11" s="16" t="s">
        <v>96</v>
      </c>
      <c r="L11" s="14"/>
    </row>
    <row r="12" spans="1:12" s="10" customFormat="1" ht="15.6" x14ac:dyDescent="0.3">
      <c r="A12" s="16" t="s">
        <v>33</v>
      </c>
      <c r="B12" s="16" t="s">
        <v>43</v>
      </c>
      <c r="C12" s="16" t="s">
        <v>53</v>
      </c>
      <c r="E12" s="16" t="s">
        <v>63</v>
      </c>
      <c r="F12" s="16" t="s">
        <v>68</v>
      </c>
      <c r="G12" s="16" t="s">
        <v>78</v>
      </c>
      <c r="I12" s="16" t="s">
        <v>90</v>
      </c>
      <c r="J12" s="16" t="s">
        <v>97</v>
      </c>
      <c r="L12" s="14"/>
    </row>
    <row r="13" spans="1:12" s="10" customFormat="1" ht="18" x14ac:dyDescent="0.4">
      <c r="A13" s="13"/>
      <c r="B13" s="16" t="s">
        <v>44</v>
      </c>
      <c r="C13" s="16" t="s">
        <v>54</v>
      </c>
      <c r="E13" s="16" t="s">
        <v>64</v>
      </c>
      <c r="F13" s="16" t="s">
        <v>69</v>
      </c>
      <c r="G13" s="16"/>
      <c r="H13" s="28"/>
      <c r="I13" s="16" t="s">
        <v>91</v>
      </c>
      <c r="J13" s="16" t="s">
        <v>98</v>
      </c>
      <c r="L13" s="20" t="s">
        <v>212</v>
      </c>
    </row>
    <row r="14" spans="1:12" s="10" customFormat="1" ht="15.6" x14ac:dyDescent="0.3">
      <c r="A14" s="19" t="s">
        <v>34</v>
      </c>
      <c r="B14" s="19" t="s">
        <v>34</v>
      </c>
      <c r="C14" s="19" t="s">
        <v>34</v>
      </c>
      <c r="E14" s="19" t="s">
        <v>34</v>
      </c>
      <c r="F14" s="19" t="s">
        <v>34</v>
      </c>
      <c r="G14" s="19" t="s">
        <v>79</v>
      </c>
      <c r="H14" s="28"/>
      <c r="I14" s="19" t="s">
        <v>34</v>
      </c>
      <c r="J14" s="19" t="s">
        <v>79</v>
      </c>
      <c r="L14" s="14"/>
    </row>
    <row r="15" spans="1:12" s="10" customFormat="1" ht="15.6" x14ac:dyDescent="0.3">
      <c r="A15" s="16" t="s">
        <v>35</v>
      </c>
      <c r="B15" s="16" t="s">
        <v>45</v>
      </c>
      <c r="C15" s="16" t="s">
        <v>55</v>
      </c>
      <c r="E15" s="13"/>
      <c r="F15" s="16" t="s">
        <v>70</v>
      </c>
      <c r="G15" s="16" t="s">
        <v>80</v>
      </c>
      <c r="H15" s="28"/>
      <c r="I15" s="13"/>
      <c r="J15" s="16" t="s">
        <v>99</v>
      </c>
      <c r="L15" s="14" t="s">
        <v>204</v>
      </c>
    </row>
    <row r="16" spans="1:12" s="10" customFormat="1" ht="15.6" x14ac:dyDescent="0.3">
      <c r="A16" s="16" t="s">
        <v>36</v>
      </c>
      <c r="B16" s="16" t="s">
        <v>46</v>
      </c>
      <c r="C16" s="16" t="s">
        <v>56</v>
      </c>
      <c r="E16" s="13"/>
      <c r="F16" s="16" t="s">
        <v>71</v>
      </c>
      <c r="G16" s="16" t="s">
        <v>81</v>
      </c>
      <c r="H16" s="28"/>
      <c r="I16" s="13"/>
      <c r="J16" s="16" t="s">
        <v>100</v>
      </c>
      <c r="L16" s="14" t="s">
        <v>202</v>
      </c>
    </row>
    <row r="17" spans="1:12" s="10" customFormat="1" ht="15.6" x14ac:dyDescent="0.3">
      <c r="A17" s="16" t="s">
        <v>37</v>
      </c>
      <c r="B17" s="16" t="s">
        <v>47</v>
      </c>
      <c r="C17" s="16" t="s">
        <v>57</v>
      </c>
      <c r="E17" s="13"/>
      <c r="F17" s="16" t="s">
        <v>72</v>
      </c>
      <c r="G17" s="16" t="s">
        <v>82</v>
      </c>
      <c r="H17" s="28"/>
      <c r="I17" s="13"/>
      <c r="J17" s="16" t="s">
        <v>101</v>
      </c>
      <c r="L17" s="14" t="s">
        <v>256</v>
      </c>
    </row>
    <row r="18" spans="1:12" s="10" customFormat="1" ht="15.6" x14ac:dyDescent="0.3">
      <c r="A18" s="16"/>
      <c r="B18" s="16"/>
      <c r="C18" s="16"/>
      <c r="E18" s="13"/>
      <c r="F18" s="16"/>
      <c r="G18" s="16"/>
      <c r="H18" s="28"/>
      <c r="I18" s="13"/>
      <c r="J18" s="16"/>
      <c r="L18" s="14" t="s">
        <v>205</v>
      </c>
    </row>
    <row r="19" spans="1:12" s="10" customFormat="1" ht="15.6" x14ac:dyDescent="0.3">
      <c r="A19" s="16" t="s">
        <v>38</v>
      </c>
      <c r="B19" s="16" t="s">
        <v>48</v>
      </c>
      <c r="C19" s="16" t="s">
        <v>58</v>
      </c>
      <c r="E19" s="13"/>
      <c r="F19" s="16" t="s">
        <v>73</v>
      </c>
      <c r="G19" s="16" t="s">
        <v>83</v>
      </c>
      <c r="I19" s="13"/>
      <c r="J19" s="16" t="s">
        <v>102</v>
      </c>
      <c r="L19" s="14" t="s">
        <v>203</v>
      </c>
    </row>
    <row r="20" spans="1:12" s="10" customFormat="1" ht="15.6" x14ac:dyDescent="0.3">
      <c r="A20" s="16" t="s">
        <v>39</v>
      </c>
      <c r="B20" s="16" t="s">
        <v>49</v>
      </c>
      <c r="C20" s="16" t="s">
        <v>59</v>
      </c>
      <c r="E20" s="13"/>
      <c r="F20" s="16" t="s">
        <v>74</v>
      </c>
      <c r="G20" s="13"/>
      <c r="I20" s="13"/>
      <c r="J20" s="16" t="s">
        <v>103</v>
      </c>
      <c r="L20" s="14" t="s">
        <v>206</v>
      </c>
    </row>
    <row r="21" spans="1:12" s="10" customFormat="1" ht="15.6" x14ac:dyDescent="0.3">
      <c r="A21" s="24"/>
      <c r="B21" s="24"/>
      <c r="C21" s="24"/>
      <c r="D21" s="23"/>
      <c r="E21" s="23"/>
      <c r="F21" s="23"/>
      <c r="G21" s="23"/>
      <c r="H21" s="23"/>
      <c r="I21" s="24"/>
      <c r="J21" s="25" t="s">
        <v>104</v>
      </c>
      <c r="K21" s="23"/>
      <c r="L21" s="15"/>
    </row>
    <row r="22" spans="1:12" x14ac:dyDescent="0.3">
      <c r="A22" s="6" t="s">
        <v>20</v>
      </c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</row>
    <row r="23" spans="1:12" ht="15.6" x14ac:dyDescent="0.35">
      <c r="A23" s="5" t="s">
        <v>207</v>
      </c>
      <c r="B23" s="3"/>
      <c r="C23" s="3"/>
      <c r="D23" s="2"/>
      <c r="E23" s="2"/>
      <c r="F23" s="2"/>
      <c r="G23" s="2"/>
      <c r="H23" s="2"/>
      <c r="I23" s="2"/>
      <c r="J23" s="2"/>
      <c r="K23" s="2"/>
      <c r="L23" s="2"/>
    </row>
    <row r="24" spans="1:12" ht="16.2" x14ac:dyDescent="0.3">
      <c r="A24" s="5" t="s">
        <v>214</v>
      </c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3">
      <c r="A25" s="5" t="s">
        <v>200</v>
      </c>
      <c r="B25" s="3"/>
      <c r="C25" s="3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">
      <c r="A26" s="5" t="s">
        <v>201</v>
      </c>
      <c r="B26" s="3"/>
      <c r="C26" s="3"/>
      <c r="D26" s="2"/>
      <c r="E26" s="2"/>
      <c r="F26" s="2"/>
      <c r="G26" s="2"/>
      <c r="H26" s="2"/>
      <c r="I26" s="2"/>
      <c r="J26" s="2"/>
      <c r="K26" s="2"/>
      <c r="L26" s="2"/>
    </row>
    <row r="27" spans="1:12" ht="15.6" x14ac:dyDescent="0.35">
      <c r="A27" s="5" t="s">
        <v>208</v>
      </c>
      <c r="B27" s="3"/>
      <c r="C27" s="3"/>
      <c r="D27" s="2"/>
      <c r="E27" s="2"/>
      <c r="F27" s="2"/>
      <c r="G27" s="2"/>
      <c r="H27" s="2"/>
      <c r="I27" s="2"/>
      <c r="J27" s="2"/>
      <c r="K27" s="2"/>
      <c r="L27" s="2"/>
    </row>
    <row r="28" spans="1:12" ht="15.6" x14ac:dyDescent="0.35">
      <c r="A28" s="5" t="s">
        <v>215</v>
      </c>
    </row>
    <row r="29" spans="1:12" x14ac:dyDescent="0.3">
      <c r="A29" s="5" t="s">
        <v>247</v>
      </c>
    </row>
    <row r="30" spans="1:12" x14ac:dyDescent="0.3">
      <c r="A30" s="5" t="s">
        <v>250</v>
      </c>
    </row>
    <row r="31" spans="1:12" x14ac:dyDescent="0.3">
      <c r="A31" s="5" t="s">
        <v>248</v>
      </c>
    </row>
    <row r="32" spans="1:12" ht="15.6" x14ac:dyDescent="0.35">
      <c r="A32" s="5" t="s">
        <v>209</v>
      </c>
    </row>
    <row r="33" spans="1:1" x14ac:dyDescent="0.3">
      <c r="A33" s="5" t="s">
        <v>249</v>
      </c>
    </row>
    <row r="34" spans="1:1" ht="16.8" x14ac:dyDescent="0.35">
      <c r="A34" s="5" t="s">
        <v>252</v>
      </c>
    </row>
    <row r="35" spans="1:1" x14ac:dyDescent="0.3">
      <c r="A35" s="6" t="s">
        <v>238</v>
      </c>
    </row>
    <row r="36" spans="1:1" x14ac:dyDescent="0.3">
      <c r="A36" s="6" t="s">
        <v>239</v>
      </c>
    </row>
    <row r="37" spans="1:1" x14ac:dyDescent="0.3">
      <c r="A37" s="5" t="s">
        <v>240</v>
      </c>
    </row>
    <row r="38" spans="1:1" x14ac:dyDescent="0.3">
      <c r="A38" s="5" t="s">
        <v>241</v>
      </c>
    </row>
    <row r="39" spans="1:1" x14ac:dyDescent="0.3">
      <c r="A39" s="5" t="s">
        <v>242</v>
      </c>
    </row>
    <row r="40" spans="1:1" x14ac:dyDescent="0.3">
      <c r="A40" s="5" t="s">
        <v>243</v>
      </c>
    </row>
    <row r="41" spans="1:1" x14ac:dyDescent="0.3">
      <c r="A41" s="5" t="s">
        <v>244</v>
      </c>
    </row>
    <row r="42" spans="1:1" x14ac:dyDescent="0.3">
      <c r="A42" s="5" t="s">
        <v>245</v>
      </c>
    </row>
    <row r="43" spans="1:1" x14ac:dyDescent="0.3">
      <c r="A43" s="69" t="s">
        <v>246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6"/>
  <sheetViews>
    <sheetView workbookViewId="0">
      <pane ySplit="1" topLeftCell="A2" activePane="bottomLeft" state="frozen"/>
      <selection activeCell="K1" sqref="K1"/>
      <selection pane="bottomLeft"/>
    </sheetView>
  </sheetViews>
  <sheetFormatPr defaultColWidth="9.109375" defaultRowHeight="13.8" x14ac:dyDescent="0.25"/>
  <cols>
    <col min="1" max="1" width="9.109375" style="31"/>
    <col min="2" max="2" width="9.33203125" style="31" bestFit="1" customWidth="1"/>
    <col min="3" max="3" width="9.109375" style="31"/>
    <col min="4" max="7" width="9.109375" style="31" bestFit="1" customWidth="1"/>
    <col min="8" max="8" width="11.33203125" style="31" bestFit="1" customWidth="1"/>
    <col min="9" max="9" width="3.88671875" style="31" customWidth="1"/>
    <col min="10" max="10" width="9.109375" style="31"/>
    <col min="11" max="11" width="9.33203125" style="31" bestFit="1" customWidth="1"/>
    <col min="12" max="12" width="9.109375" style="31"/>
    <col min="13" max="13" width="9.109375" style="31" bestFit="1" customWidth="1"/>
    <col min="14" max="14" width="9.6640625" style="31" bestFit="1" customWidth="1"/>
    <col min="15" max="15" width="9.109375" style="31" bestFit="1" customWidth="1"/>
    <col min="16" max="16" width="9.44140625" style="31" bestFit="1" customWidth="1"/>
    <col min="17" max="17" width="11.33203125" style="31" bestFit="1" customWidth="1"/>
    <col min="18" max="18" width="3.5546875" style="31" customWidth="1"/>
    <col min="19" max="19" width="9.109375" style="31"/>
    <col min="20" max="20" width="9.33203125" style="31" bestFit="1" customWidth="1"/>
    <col min="21" max="21" width="9.109375" style="31"/>
    <col min="22" max="22" width="8.44140625" style="31" customWidth="1"/>
    <col min="23" max="23" width="9.33203125" style="31" bestFit="1" customWidth="1"/>
    <col min="24" max="24" width="8.6640625" style="31" customWidth="1"/>
    <col min="25" max="25" width="8.109375" style="31" customWidth="1"/>
    <col min="26" max="26" width="11.33203125" style="31" bestFit="1" customWidth="1"/>
    <col min="27" max="27" width="3.88671875" style="31" customWidth="1"/>
    <col min="28" max="28" width="9.109375" style="31"/>
    <col min="29" max="29" width="9.33203125" style="31" bestFit="1" customWidth="1"/>
    <col min="30" max="30" width="9.109375" style="31"/>
    <col min="31" max="34" width="9.33203125" style="31" bestFit="1" customWidth="1"/>
    <col min="35" max="35" width="10.109375" style="31" bestFit="1" customWidth="1"/>
    <col min="36" max="36" width="4.44140625" style="31" customWidth="1"/>
    <col min="37" max="37" width="9.109375" style="31"/>
    <col min="38" max="38" width="9.33203125" style="31" bestFit="1" customWidth="1"/>
    <col min="39" max="39" width="9.109375" style="31"/>
    <col min="40" max="43" width="9.109375" style="31" bestFit="1" customWidth="1"/>
    <col min="44" max="44" width="10.109375" style="31" bestFit="1" customWidth="1"/>
    <col min="45" max="45" width="4.33203125" style="31" customWidth="1"/>
    <col min="46" max="53" width="9.109375" style="31"/>
    <col min="54" max="54" width="4.109375" style="31" customWidth="1"/>
    <col min="55" max="16384" width="9.109375" style="31"/>
  </cols>
  <sheetData>
    <row r="1" spans="1:44" x14ac:dyDescent="0.25">
      <c r="A1" s="29" t="s">
        <v>218</v>
      </c>
      <c r="B1" s="30"/>
      <c r="C1" s="30"/>
      <c r="D1" s="30"/>
      <c r="E1" s="30"/>
      <c r="F1" s="30"/>
      <c r="G1" s="30"/>
      <c r="H1" s="30"/>
      <c r="J1" s="29" t="s">
        <v>219</v>
      </c>
      <c r="K1" s="30"/>
      <c r="L1" s="30"/>
      <c r="M1" s="30"/>
      <c r="N1" s="30"/>
      <c r="O1" s="30"/>
      <c r="P1" s="30"/>
      <c r="Q1" s="30"/>
      <c r="S1" s="32" t="s">
        <v>220</v>
      </c>
      <c r="T1" s="33"/>
      <c r="U1" s="33"/>
      <c r="V1" s="33"/>
      <c r="W1" s="33"/>
      <c r="X1" s="33"/>
      <c r="Y1" s="33"/>
      <c r="Z1" s="33"/>
      <c r="AB1" s="29" t="s">
        <v>216</v>
      </c>
      <c r="AC1" s="30"/>
      <c r="AD1" s="30"/>
      <c r="AE1" s="30"/>
      <c r="AF1" s="30"/>
      <c r="AG1" s="30"/>
      <c r="AH1" s="30"/>
      <c r="AI1" s="30"/>
      <c r="AK1" s="29" t="s">
        <v>217</v>
      </c>
      <c r="AL1" s="30"/>
      <c r="AM1" s="30"/>
      <c r="AN1" s="30"/>
      <c r="AO1" s="30"/>
      <c r="AP1" s="30"/>
      <c r="AQ1" s="30"/>
      <c r="AR1" s="30"/>
    </row>
    <row r="2" spans="1:44" x14ac:dyDescent="0.25"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K2" s="31" t="s">
        <v>0</v>
      </c>
      <c r="L2" s="31" t="s">
        <v>1</v>
      </c>
      <c r="M2" s="31" t="s">
        <v>2</v>
      </c>
      <c r="N2" s="31" t="s">
        <v>3</v>
      </c>
      <c r="O2" s="31" t="s">
        <v>4</v>
      </c>
      <c r="P2" s="31" t="s">
        <v>5</v>
      </c>
      <c r="Q2" s="31" t="s">
        <v>6</v>
      </c>
      <c r="T2" s="31" t="s">
        <v>0</v>
      </c>
      <c r="U2" s="31" t="s">
        <v>1</v>
      </c>
      <c r="V2" s="31" t="s">
        <v>2</v>
      </c>
      <c r="W2" s="31" t="s">
        <v>3</v>
      </c>
      <c r="X2" s="31" t="s">
        <v>4</v>
      </c>
      <c r="Y2" s="31" t="s">
        <v>5</v>
      </c>
      <c r="Z2" s="31" t="s">
        <v>6</v>
      </c>
      <c r="AC2" s="31" t="s">
        <v>0</v>
      </c>
      <c r="AD2" s="31" t="s">
        <v>1</v>
      </c>
      <c r="AE2" s="31" t="s">
        <v>2</v>
      </c>
      <c r="AF2" s="31" t="s">
        <v>3</v>
      </c>
      <c r="AG2" s="31" t="s">
        <v>4</v>
      </c>
      <c r="AH2" s="31" t="s">
        <v>5</v>
      </c>
      <c r="AI2" s="31" t="s">
        <v>6</v>
      </c>
      <c r="AL2" s="31" t="s">
        <v>0</v>
      </c>
      <c r="AM2" s="31" t="s">
        <v>1</v>
      </c>
      <c r="AN2" s="31" t="s">
        <v>2</v>
      </c>
      <c r="AO2" s="31" t="s">
        <v>3</v>
      </c>
      <c r="AP2" s="31" t="s">
        <v>4</v>
      </c>
      <c r="AQ2" s="31" t="s">
        <v>5</v>
      </c>
      <c r="AR2" s="31" t="s">
        <v>6</v>
      </c>
    </row>
    <row r="3" spans="1:44" x14ac:dyDescent="0.25">
      <c r="B3" s="31">
        <v>1</v>
      </c>
      <c r="C3" s="31" t="s">
        <v>7</v>
      </c>
      <c r="D3" s="34">
        <v>280.41199999999998</v>
      </c>
      <c r="E3" s="34">
        <v>10718.043</v>
      </c>
      <c r="F3" s="35">
        <v>20.894300000000001</v>
      </c>
      <c r="G3" s="36">
        <v>0.46510000000000001</v>
      </c>
      <c r="H3" s="34">
        <v>298743.40629999997</v>
      </c>
      <c r="K3" s="31">
        <v>1</v>
      </c>
      <c r="L3" s="31" t="s">
        <v>7</v>
      </c>
      <c r="M3" s="31">
        <v>148</v>
      </c>
      <c r="N3" s="31">
        <v>1851.8378</v>
      </c>
      <c r="O3" s="31">
        <v>15.153499999999999</v>
      </c>
      <c r="P3" s="31">
        <v>0.50780000000000003</v>
      </c>
      <c r="Q3" s="31">
        <v>36821.652300000002</v>
      </c>
      <c r="T3" s="31">
        <v>1</v>
      </c>
      <c r="U3" s="31" t="s">
        <v>7</v>
      </c>
      <c r="V3" s="31">
        <v>1069.1120000000001</v>
      </c>
      <c r="W3" s="31">
        <v>2900.9683</v>
      </c>
      <c r="X3" s="31">
        <v>29.157800000000002</v>
      </c>
      <c r="Y3" s="31">
        <v>0.56220000000000003</v>
      </c>
      <c r="Z3" s="31">
        <v>108642.57030000001</v>
      </c>
      <c r="AC3" s="31">
        <v>1</v>
      </c>
      <c r="AD3" s="31" t="s">
        <v>7</v>
      </c>
      <c r="AE3" s="31">
        <v>152.58199999999999</v>
      </c>
      <c r="AF3" s="31">
        <v>1805.2273</v>
      </c>
      <c r="AG3" s="31">
        <v>13.5296</v>
      </c>
      <c r="AH3" s="31">
        <v>0.50190000000000001</v>
      </c>
      <c r="AI3" s="31">
        <v>32125.252</v>
      </c>
      <c r="AL3" s="31">
        <v>1</v>
      </c>
      <c r="AM3" s="31" t="s">
        <v>7</v>
      </c>
      <c r="AN3" s="31">
        <v>1068.7739999999999</v>
      </c>
      <c r="AO3" s="31">
        <v>2409.0173</v>
      </c>
      <c r="AP3" s="31">
        <v>35.787100000000002</v>
      </c>
      <c r="AQ3" s="31">
        <v>0.55279999999999996</v>
      </c>
      <c r="AR3" s="31">
        <v>111123.2656</v>
      </c>
    </row>
    <row r="4" spans="1:44" x14ac:dyDescent="0.25">
      <c r="B4" s="31">
        <v>2</v>
      </c>
      <c r="C4" s="31" t="s">
        <v>7</v>
      </c>
      <c r="D4" s="34">
        <v>885.16600000000005</v>
      </c>
      <c r="E4" s="34">
        <v>11822.3359</v>
      </c>
      <c r="F4" s="35">
        <v>50.220199999999998</v>
      </c>
      <c r="G4" s="36">
        <v>0.44259999999999999</v>
      </c>
      <c r="H4" s="34">
        <v>797669</v>
      </c>
      <c r="K4" s="31">
        <v>2</v>
      </c>
      <c r="L4" s="31" t="s">
        <v>7</v>
      </c>
      <c r="M4" s="31">
        <v>280.02199999999999</v>
      </c>
      <c r="N4" s="31">
        <v>4127.9272000000001</v>
      </c>
      <c r="O4" s="31">
        <v>19.889199999999999</v>
      </c>
      <c r="P4" s="31">
        <v>0.44450000000000001</v>
      </c>
      <c r="Q4" s="31">
        <v>110305.7813</v>
      </c>
      <c r="T4" s="31">
        <v>2</v>
      </c>
      <c r="U4" s="31" t="s">
        <v>7</v>
      </c>
      <c r="V4" s="31">
        <v>1086.0139999999999</v>
      </c>
      <c r="W4" s="31">
        <v>19054.664100000002</v>
      </c>
      <c r="X4" s="31">
        <v>6.3689</v>
      </c>
      <c r="Y4" s="31">
        <v>0.57479999999999998</v>
      </c>
      <c r="Z4" s="31">
        <v>155265.64060000001</v>
      </c>
      <c r="AC4" s="31">
        <v>2</v>
      </c>
      <c r="AD4" s="31" t="s">
        <v>7</v>
      </c>
      <c r="AE4" s="31">
        <v>280.64600000000002</v>
      </c>
      <c r="AF4" s="31">
        <v>5672.3285999999998</v>
      </c>
      <c r="AG4" s="31">
        <v>20.258800000000001</v>
      </c>
      <c r="AH4" s="31">
        <v>0.47610000000000002</v>
      </c>
      <c r="AI4" s="31">
        <v>152560.2813</v>
      </c>
      <c r="AL4" s="31">
        <v>2</v>
      </c>
      <c r="AM4" s="31" t="s">
        <v>7</v>
      </c>
      <c r="AN4" s="31">
        <v>1086.2670000000001</v>
      </c>
      <c r="AO4" s="31">
        <v>32652.529299999998</v>
      </c>
      <c r="AP4" s="31">
        <v>6.6101999999999999</v>
      </c>
      <c r="AQ4" s="31">
        <v>0.70289999999999997</v>
      </c>
      <c r="AR4" s="31">
        <v>262174.28129999997</v>
      </c>
    </row>
    <row r="5" spans="1:44" x14ac:dyDescent="0.25">
      <c r="B5" s="31">
        <v>3</v>
      </c>
      <c r="C5" s="31" t="s">
        <v>7</v>
      </c>
      <c r="D5" s="34">
        <v>970.18299999999999</v>
      </c>
      <c r="E5" s="34">
        <v>15840.7822</v>
      </c>
      <c r="F5" s="35">
        <v>42.090499999999999</v>
      </c>
      <c r="G5" s="36">
        <v>0.48430000000000001</v>
      </c>
      <c r="H5" s="34">
        <v>882185.0625</v>
      </c>
      <c r="K5" s="31">
        <v>3</v>
      </c>
      <c r="L5" s="31" t="s">
        <v>7</v>
      </c>
      <c r="M5" s="31">
        <v>885.94299999999998</v>
      </c>
      <c r="N5" s="31">
        <v>2507.127</v>
      </c>
      <c r="O5" s="31">
        <v>41.021900000000002</v>
      </c>
      <c r="P5" s="31">
        <v>0.55020000000000002</v>
      </c>
      <c r="Q5" s="31">
        <v>132525.20310000001</v>
      </c>
      <c r="T5" s="31">
        <v>3</v>
      </c>
      <c r="U5" s="31" t="s">
        <v>7</v>
      </c>
      <c r="V5" s="31">
        <v>1233.2090000000001</v>
      </c>
      <c r="W5" s="31">
        <v>3620.1073999999999</v>
      </c>
      <c r="X5" s="31">
        <v>56.530200000000001</v>
      </c>
      <c r="Y5" s="31">
        <v>0.70009999999999994</v>
      </c>
      <c r="Z5" s="31">
        <v>248449.35939999999</v>
      </c>
      <c r="AC5" s="31">
        <v>3</v>
      </c>
      <c r="AD5" s="31" t="s">
        <v>7</v>
      </c>
      <c r="AE5" s="31">
        <v>886.34299999999996</v>
      </c>
      <c r="AF5" s="31">
        <v>2249.3818000000001</v>
      </c>
      <c r="AG5" s="31">
        <v>40.467500000000001</v>
      </c>
      <c r="AH5" s="31">
        <v>0.50009999999999999</v>
      </c>
      <c r="AI5" s="31">
        <v>119566.41409999999</v>
      </c>
      <c r="AL5" s="31">
        <v>3</v>
      </c>
      <c r="AM5" s="31" t="s">
        <v>7</v>
      </c>
      <c r="AN5" s="31">
        <v>1241.057</v>
      </c>
      <c r="AO5" s="31">
        <v>3507.9607000000001</v>
      </c>
      <c r="AP5" s="31">
        <v>52.313099999999999</v>
      </c>
      <c r="AQ5" s="31">
        <v>0.60919999999999996</v>
      </c>
      <c r="AR5" s="31">
        <v>231203.5938</v>
      </c>
    </row>
    <row r="6" spans="1:44" x14ac:dyDescent="0.25">
      <c r="B6" s="31">
        <v>4</v>
      </c>
      <c r="C6" s="31" t="s">
        <v>7</v>
      </c>
      <c r="D6" s="34">
        <v>1086.02</v>
      </c>
      <c r="E6" s="34">
        <v>62229.339800000002</v>
      </c>
      <c r="F6" s="35">
        <v>7.3465999999999996</v>
      </c>
      <c r="G6" s="36">
        <v>0.3745</v>
      </c>
      <c r="H6" s="34">
        <v>631206.75</v>
      </c>
      <c r="K6" s="31">
        <v>4</v>
      </c>
      <c r="L6" s="31" t="s">
        <v>7</v>
      </c>
      <c r="M6" s="31">
        <v>969.73900000000003</v>
      </c>
      <c r="N6" s="31">
        <v>3299.5542</v>
      </c>
      <c r="O6" s="31">
        <v>34.571100000000001</v>
      </c>
      <c r="P6" s="31">
        <v>0.56179999999999997</v>
      </c>
      <c r="Q6" s="31">
        <v>146390.26560000001</v>
      </c>
      <c r="T6" s="31">
        <v>4</v>
      </c>
      <c r="U6" s="31" t="s">
        <v>7</v>
      </c>
      <c r="V6" s="31">
        <v>1343.5550000000001</v>
      </c>
      <c r="W6" s="31">
        <v>5530.8828000000003</v>
      </c>
      <c r="X6" s="31">
        <v>40.924799999999998</v>
      </c>
      <c r="Y6" s="31">
        <v>0.57250000000000001</v>
      </c>
      <c r="Z6" s="31">
        <v>289413.03129999997</v>
      </c>
      <c r="AC6" s="31">
        <v>4</v>
      </c>
      <c r="AD6" s="31" t="s">
        <v>7</v>
      </c>
      <c r="AE6" s="31">
        <v>972.44</v>
      </c>
      <c r="AF6" s="31">
        <v>3409.7521999999999</v>
      </c>
      <c r="AG6" s="31">
        <v>35.655000000000001</v>
      </c>
      <c r="AH6" s="31">
        <v>0.5171</v>
      </c>
      <c r="AI6" s="31">
        <v>158717.6563</v>
      </c>
      <c r="AL6" s="31">
        <v>4</v>
      </c>
      <c r="AM6" s="31" t="s">
        <v>7</v>
      </c>
      <c r="AN6" s="31">
        <v>1339.1859999999999</v>
      </c>
      <c r="AO6" s="31">
        <v>4055.6779999999999</v>
      </c>
      <c r="AP6" s="31">
        <v>47.19</v>
      </c>
      <c r="AQ6" s="31">
        <v>0.57969999999999999</v>
      </c>
      <c r="AR6" s="31">
        <v>243998.76560000001</v>
      </c>
    </row>
    <row r="7" spans="1:44" x14ac:dyDescent="0.25">
      <c r="B7" s="31">
        <v>5</v>
      </c>
      <c r="C7" s="31" t="s">
        <v>7</v>
      </c>
      <c r="D7" s="34">
        <v>1240.373</v>
      </c>
      <c r="E7" s="34">
        <v>12576.6855</v>
      </c>
      <c r="F7" s="35">
        <v>58.277700000000003</v>
      </c>
      <c r="G7" s="36">
        <v>0.44740000000000002</v>
      </c>
      <c r="H7" s="34">
        <v>982571.3125</v>
      </c>
      <c r="K7" s="31">
        <v>5</v>
      </c>
      <c r="L7" s="31" t="s">
        <v>7</v>
      </c>
      <c r="M7" s="31">
        <v>1070.5029999999999</v>
      </c>
      <c r="N7" s="31">
        <v>2864.4142999999999</v>
      </c>
      <c r="O7" s="31">
        <v>32.147599999999997</v>
      </c>
      <c r="P7" s="31">
        <v>0.56389999999999996</v>
      </c>
      <c r="Q7" s="31">
        <v>118092.5156</v>
      </c>
      <c r="T7" s="31">
        <v>5</v>
      </c>
      <c r="U7" s="31" t="s">
        <v>7</v>
      </c>
      <c r="V7" s="31">
        <v>1442.3430000000001</v>
      </c>
      <c r="W7" s="31">
        <v>3343.7791000000002</v>
      </c>
      <c r="X7" s="31">
        <v>44.671100000000003</v>
      </c>
      <c r="Y7" s="31">
        <v>0.33229999999999998</v>
      </c>
      <c r="Z7" s="31">
        <v>208904.6563</v>
      </c>
      <c r="AC7" s="31">
        <v>5</v>
      </c>
      <c r="AD7" s="31" t="s">
        <v>7</v>
      </c>
      <c r="AE7" s="31">
        <v>1066.7629999999999</v>
      </c>
      <c r="AF7" s="31">
        <v>2265.1963000000001</v>
      </c>
      <c r="AG7" s="31">
        <v>30.859200000000001</v>
      </c>
      <c r="AH7" s="31">
        <v>0.51459999999999995</v>
      </c>
      <c r="AI7" s="31">
        <v>91377.164099999995</v>
      </c>
      <c r="AL7" s="31">
        <v>5</v>
      </c>
      <c r="AM7" s="31" t="s">
        <v>7</v>
      </c>
      <c r="AN7" s="31">
        <v>1429.5070000000001</v>
      </c>
      <c r="AO7" s="31">
        <v>1803.4919</v>
      </c>
      <c r="AP7" s="31">
        <v>72.312799999999996</v>
      </c>
      <c r="AQ7" s="31">
        <v>0.49180000000000001</v>
      </c>
      <c r="AR7" s="31">
        <v>171803.6563</v>
      </c>
    </row>
    <row r="8" spans="1:44" x14ac:dyDescent="0.25">
      <c r="B8" s="31">
        <v>6</v>
      </c>
      <c r="C8" s="31" t="s">
        <v>7</v>
      </c>
      <c r="D8" s="34">
        <v>1345.769</v>
      </c>
      <c r="E8" s="34">
        <v>14545.1162</v>
      </c>
      <c r="F8" s="35">
        <v>57.358400000000003</v>
      </c>
      <c r="G8" s="36">
        <v>0.52139999999999997</v>
      </c>
      <c r="H8" s="34">
        <v>1087642.5</v>
      </c>
      <c r="K8" s="31">
        <v>6</v>
      </c>
      <c r="L8" s="31" t="s">
        <v>7</v>
      </c>
      <c r="M8" s="31">
        <v>1086.01</v>
      </c>
      <c r="N8" s="31">
        <v>18850.1934</v>
      </c>
      <c r="O8" s="31">
        <v>6.2365000000000004</v>
      </c>
      <c r="P8" s="31">
        <v>0.57550000000000001</v>
      </c>
      <c r="Q8" s="31">
        <v>150343.5938</v>
      </c>
      <c r="T8" s="31">
        <v>6</v>
      </c>
      <c r="U8" s="31" t="s">
        <v>7</v>
      </c>
      <c r="V8" s="31">
        <v>1634.559</v>
      </c>
      <c r="W8" s="31">
        <v>4179.9717000000001</v>
      </c>
      <c r="X8" s="31">
        <v>66.790899999999993</v>
      </c>
      <c r="Y8" s="31">
        <v>0.22420000000000001</v>
      </c>
      <c r="Z8" s="31">
        <v>404909.625</v>
      </c>
      <c r="AC8" s="31">
        <v>6</v>
      </c>
      <c r="AD8" s="31" t="s">
        <v>7</v>
      </c>
      <c r="AE8" s="31">
        <v>1086.261</v>
      </c>
      <c r="AF8" s="31">
        <v>33313.382799999999</v>
      </c>
      <c r="AG8" s="31">
        <v>6.5880999999999998</v>
      </c>
      <c r="AH8" s="31">
        <v>0.56759999999999999</v>
      </c>
      <c r="AI8" s="31">
        <v>281548.3125</v>
      </c>
      <c r="AL8" s="31">
        <v>6</v>
      </c>
      <c r="AM8" s="31" t="s">
        <v>7</v>
      </c>
      <c r="AN8" s="31">
        <v>1625.0930000000001</v>
      </c>
      <c r="AO8" s="31">
        <v>4349.2665999999999</v>
      </c>
      <c r="AP8" s="31">
        <v>75.011700000000005</v>
      </c>
      <c r="AQ8" s="31">
        <v>0.45240000000000002</v>
      </c>
      <c r="AR8" s="31">
        <v>436114.25</v>
      </c>
    </row>
    <row r="9" spans="1:44" x14ac:dyDescent="0.25">
      <c r="B9" s="31">
        <v>7</v>
      </c>
      <c r="C9" s="31" t="s">
        <v>7</v>
      </c>
      <c r="D9" s="34">
        <v>1428.75</v>
      </c>
      <c r="E9" s="34">
        <v>12742.5908</v>
      </c>
      <c r="F9" s="35">
        <v>48.677799999999998</v>
      </c>
      <c r="G9" s="36">
        <v>0.5504</v>
      </c>
      <c r="H9" s="34">
        <v>799913.375</v>
      </c>
      <c r="T9" s="31">
        <v>7</v>
      </c>
      <c r="U9" s="31" t="s">
        <v>7</v>
      </c>
      <c r="V9" s="31">
        <v>1741.212</v>
      </c>
      <c r="W9" s="31">
        <v>4639.5443999999998</v>
      </c>
      <c r="X9" s="31">
        <v>30.6523</v>
      </c>
      <c r="Y9" s="31">
        <v>0.42409999999999998</v>
      </c>
      <c r="Z9" s="31">
        <v>192513.70310000001</v>
      </c>
      <c r="AL9" s="31">
        <v>7</v>
      </c>
      <c r="AM9" s="31" t="s">
        <v>7</v>
      </c>
      <c r="AN9" s="31">
        <v>1738.222</v>
      </c>
      <c r="AO9" s="31">
        <v>4610.3954999999996</v>
      </c>
      <c r="AP9" s="31">
        <v>52.587699999999998</v>
      </c>
      <c r="AQ9" s="31">
        <v>0.44919999999999999</v>
      </c>
      <c r="AR9" s="31">
        <v>324843.59379999997</v>
      </c>
    </row>
    <row r="10" spans="1:44" x14ac:dyDescent="0.25">
      <c r="B10" s="31">
        <v>8</v>
      </c>
      <c r="C10" s="31" t="s">
        <v>7</v>
      </c>
      <c r="D10" s="34">
        <v>1628.1369999999999</v>
      </c>
      <c r="E10" s="34">
        <v>8630.3544999999995</v>
      </c>
      <c r="F10" s="35">
        <v>71.662999999999997</v>
      </c>
      <c r="G10" s="36">
        <v>0.44419999999999998</v>
      </c>
      <c r="H10" s="34">
        <v>829555.8125</v>
      </c>
      <c r="K10" s="31" t="s">
        <v>0</v>
      </c>
      <c r="L10" s="31" t="s">
        <v>1</v>
      </c>
      <c r="M10" s="31" t="s">
        <v>2</v>
      </c>
      <c r="N10" s="31" t="s">
        <v>3</v>
      </c>
      <c r="O10" s="31" t="s">
        <v>4</v>
      </c>
      <c r="P10" s="31" t="s">
        <v>5</v>
      </c>
      <c r="Q10" s="31" t="s">
        <v>6</v>
      </c>
      <c r="AC10" s="31" t="s">
        <v>0</v>
      </c>
      <c r="AD10" s="31" t="s">
        <v>1</v>
      </c>
      <c r="AE10" s="31" t="s">
        <v>2</v>
      </c>
      <c r="AF10" s="31" t="s">
        <v>3</v>
      </c>
      <c r="AG10" s="31" t="s">
        <v>4</v>
      </c>
      <c r="AH10" s="31" t="s">
        <v>5</v>
      </c>
      <c r="AI10" s="31" t="s">
        <v>6</v>
      </c>
    </row>
    <row r="11" spans="1:44" x14ac:dyDescent="0.25">
      <c r="B11" s="31">
        <v>9</v>
      </c>
      <c r="C11" s="31" t="s">
        <v>7</v>
      </c>
      <c r="D11" s="34">
        <v>1745.0730000000001</v>
      </c>
      <c r="E11" s="34">
        <v>20896.627</v>
      </c>
      <c r="F11" s="35">
        <v>53.965699999999998</v>
      </c>
      <c r="G11" s="36">
        <v>0.42809999999999998</v>
      </c>
      <c r="H11" s="34">
        <v>1522868.625</v>
      </c>
      <c r="K11" s="31">
        <v>1</v>
      </c>
      <c r="L11" s="31" t="s">
        <v>7</v>
      </c>
      <c r="M11" s="31">
        <v>148.00200000000001</v>
      </c>
      <c r="N11" s="31">
        <v>1851.6176</v>
      </c>
      <c r="O11" s="31">
        <v>15.149900000000001</v>
      </c>
      <c r="P11" s="31">
        <v>0.50990000000000002</v>
      </c>
      <c r="Q11" s="31">
        <v>36779.199200000003</v>
      </c>
      <c r="T11" s="31" t="s">
        <v>0</v>
      </c>
      <c r="U11" s="31" t="s">
        <v>1</v>
      </c>
      <c r="V11" s="31" t="s">
        <v>2</v>
      </c>
      <c r="W11" s="31" t="s">
        <v>3</v>
      </c>
      <c r="X11" s="31" t="s">
        <v>4</v>
      </c>
      <c r="Y11" s="31" t="s">
        <v>5</v>
      </c>
      <c r="Z11" s="31" t="s">
        <v>6</v>
      </c>
      <c r="AC11" s="31">
        <v>1</v>
      </c>
      <c r="AD11" s="31" t="s">
        <v>7</v>
      </c>
      <c r="AE11" s="31">
        <v>152.72499999999999</v>
      </c>
      <c r="AF11" s="31">
        <v>1868.2825</v>
      </c>
      <c r="AG11" s="31">
        <v>12.5985</v>
      </c>
      <c r="AH11" s="31">
        <v>0.50629999999999997</v>
      </c>
      <c r="AI11" s="31">
        <v>30908.636699999999</v>
      </c>
      <c r="AL11" s="31" t="s">
        <v>0</v>
      </c>
      <c r="AM11" s="31" t="s">
        <v>1</v>
      </c>
      <c r="AN11" s="31" t="s">
        <v>2</v>
      </c>
      <c r="AO11" s="31" t="s">
        <v>3</v>
      </c>
      <c r="AP11" s="31" t="s">
        <v>4</v>
      </c>
      <c r="AQ11" s="31" t="s">
        <v>5</v>
      </c>
      <c r="AR11" s="31" t="s">
        <v>6</v>
      </c>
    </row>
    <row r="12" spans="1:44" x14ac:dyDescent="0.25">
      <c r="D12" s="34"/>
      <c r="E12" s="34"/>
      <c r="F12" s="35"/>
      <c r="G12" s="36"/>
      <c r="H12" s="34"/>
      <c r="K12" s="31">
        <v>2</v>
      </c>
      <c r="L12" s="31" t="s">
        <v>7</v>
      </c>
      <c r="M12" s="31">
        <v>280.02300000000002</v>
      </c>
      <c r="N12" s="31">
        <v>4134.3823000000002</v>
      </c>
      <c r="O12" s="31">
        <v>19.8277</v>
      </c>
      <c r="P12" s="31">
        <v>0.42930000000000001</v>
      </c>
      <c r="Q12" s="31">
        <v>110762.1563</v>
      </c>
      <c r="T12" s="31">
        <v>1</v>
      </c>
      <c r="U12" s="31" t="s">
        <v>7</v>
      </c>
      <c r="V12" s="31">
        <v>1070.29</v>
      </c>
      <c r="W12" s="31">
        <v>2897.6835999999998</v>
      </c>
      <c r="X12" s="31">
        <v>32.0824</v>
      </c>
      <c r="Y12" s="31">
        <v>0.57589999999999997</v>
      </c>
      <c r="Z12" s="31">
        <v>118747.08590000001</v>
      </c>
      <c r="AC12" s="31">
        <v>2</v>
      </c>
      <c r="AD12" s="31" t="s">
        <v>7</v>
      </c>
      <c r="AE12" s="31">
        <v>280.65199999999999</v>
      </c>
      <c r="AF12" s="31">
        <v>5701.2714999999998</v>
      </c>
      <c r="AG12" s="31">
        <v>20.047599999999999</v>
      </c>
      <c r="AH12" s="31">
        <v>0.4143</v>
      </c>
      <c r="AI12" s="31">
        <v>155293.82810000001</v>
      </c>
      <c r="AL12" s="31">
        <v>1</v>
      </c>
      <c r="AM12" s="31" t="s">
        <v>7</v>
      </c>
      <c r="AN12" s="31">
        <v>1068.4159999999999</v>
      </c>
      <c r="AO12" s="31">
        <v>2501.5495999999998</v>
      </c>
      <c r="AP12" s="31">
        <v>33.337499999999999</v>
      </c>
      <c r="AQ12" s="31">
        <v>0.55730000000000002</v>
      </c>
      <c r="AR12" s="31">
        <v>107313.97659999999</v>
      </c>
    </row>
    <row r="13" spans="1:44" x14ac:dyDescent="0.25">
      <c r="B13" s="31" t="s">
        <v>0</v>
      </c>
      <c r="C13" s="31" t="s">
        <v>1</v>
      </c>
      <c r="D13" s="34" t="s">
        <v>2</v>
      </c>
      <c r="E13" s="34" t="s">
        <v>3</v>
      </c>
      <c r="F13" s="35" t="s">
        <v>4</v>
      </c>
      <c r="G13" s="36" t="s">
        <v>5</v>
      </c>
      <c r="H13" s="34" t="s">
        <v>6</v>
      </c>
      <c r="K13" s="31">
        <v>3</v>
      </c>
      <c r="L13" s="31" t="s">
        <v>7</v>
      </c>
      <c r="M13" s="31">
        <v>885.952</v>
      </c>
      <c r="N13" s="31">
        <v>2506.7864</v>
      </c>
      <c r="O13" s="31">
        <v>41.152000000000001</v>
      </c>
      <c r="P13" s="31">
        <v>0.56110000000000004</v>
      </c>
      <c r="Q13" s="31">
        <v>132367.60939999999</v>
      </c>
      <c r="T13" s="31">
        <v>2</v>
      </c>
      <c r="U13" s="31" t="s">
        <v>7</v>
      </c>
      <c r="V13" s="31">
        <v>1085.9960000000001</v>
      </c>
      <c r="W13" s="31">
        <v>18810.3223</v>
      </c>
      <c r="X13" s="31">
        <v>6.25</v>
      </c>
      <c r="Y13" s="31">
        <v>0.60680000000000001</v>
      </c>
      <c r="Z13" s="31">
        <v>148513.54689999999</v>
      </c>
      <c r="AC13" s="31">
        <v>3</v>
      </c>
      <c r="AD13" s="31" t="s">
        <v>7</v>
      </c>
      <c r="AE13" s="31">
        <v>886.452</v>
      </c>
      <c r="AF13" s="31">
        <v>2252.3681999999999</v>
      </c>
      <c r="AG13" s="31">
        <v>40.845999999999997</v>
      </c>
      <c r="AH13" s="31">
        <v>0.49730000000000002</v>
      </c>
      <c r="AI13" s="31">
        <v>120974.75780000001</v>
      </c>
      <c r="AL13" s="31">
        <v>2</v>
      </c>
      <c r="AM13" s="31" t="s">
        <v>7</v>
      </c>
      <c r="AN13" s="31">
        <v>1086.28</v>
      </c>
      <c r="AO13" s="31">
        <v>32698.837899999999</v>
      </c>
      <c r="AP13" s="31">
        <v>6.6463000000000001</v>
      </c>
      <c r="AQ13" s="31">
        <v>0.7157</v>
      </c>
      <c r="AR13" s="31">
        <v>262569.75</v>
      </c>
    </row>
    <row r="14" spans="1:44" x14ac:dyDescent="0.25">
      <c r="B14" s="31">
        <v>1</v>
      </c>
      <c r="C14" s="31" t="s">
        <v>7</v>
      </c>
      <c r="D14" s="34">
        <v>280.41399999999999</v>
      </c>
      <c r="E14" s="34">
        <v>10735.363300000001</v>
      </c>
      <c r="F14" s="35">
        <v>20.8231</v>
      </c>
      <c r="G14" s="36">
        <v>0.45090000000000002</v>
      </c>
      <c r="H14" s="34">
        <v>299820.125</v>
      </c>
      <c r="K14" s="31">
        <v>4</v>
      </c>
      <c r="L14" s="31" t="s">
        <v>7</v>
      </c>
      <c r="M14" s="31">
        <v>969.75400000000002</v>
      </c>
      <c r="N14" s="31">
        <v>3299.1606000000002</v>
      </c>
      <c r="O14" s="31">
        <v>34.658700000000003</v>
      </c>
      <c r="P14" s="31">
        <v>0.57389999999999997</v>
      </c>
      <c r="Q14" s="31">
        <v>146048.82810000001</v>
      </c>
      <c r="T14" s="31">
        <v>3</v>
      </c>
      <c r="U14" s="31" t="s">
        <v>7</v>
      </c>
      <c r="V14" s="31">
        <v>1233.1669999999999</v>
      </c>
      <c r="W14" s="31">
        <v>3603.8256999999999</v>
      </c>
      <c r="X14" s="31">
        <v>57.031799999999997</v>
      </c>
      <c r="Y14" s="31">
        <v>0.75149999999999995</v>
      </c>
      <c r="Z14" s="31">
        <v>244253.4688</v>
      </c>
      <c r="AC14" s="31">
        <v>4</v>
      </c>
      <c r="AD14" s="31" t="s">
        <v>7</v>
      </c>
      <c r="AE14" s="31">
        <v>972.53800000000001</v>
      </c>
      <c r="AF14" s="31">
        <v>3417.8850000000002</v>
      </c>
      <c r="AG14" s="31">
        <v>36.083100000000002</v>
      </c>
      <c r="AH14" s="31">
        <v>0.55189999999999995</v>
      </c>
      <c r="AI14" s="31">
        <v>158860.9063</v>
      </c>
      <c r="AL14" s="31">
        <v>3</v>
      </c>
      <c r="AM14" s="31" t="s">
        <v>7</v>
      </c>
      <c r="AN14" s="31">
        <v>1241.0429999999999</v>
      </c>
      <c r="AO14" s="31">
        <v>3510.1287000000002</v>
      </c>
      <c r="AP14" s="31">
        <v>52.4664</v>
      </c>
      <c r="AQ14" s="31">
        <v>0.6159</v>
      </c>
      <c r="AR14" s="31">
        <v>231405.0313</v>
      </c>
    </row>
    <row r="15" spans="1:44" x14ac:dyDescent="0.25">
      <c r="B15" s="31">
        <v>2</v>
      </c>
      <c r="C15" s="31" t="s">
        <v>7</v>
      </c>
      <c r="D15" s="34">
        <v>885.18200000000002</v>
      </c>
      <c r="E15" s="34">
        <v>11828.281300000001</v>
      </c>
      <c r="F15" s="35">
        <v>50.178899999999999</v>
      </c>
      <c r="G15" s="36">
        <v>0.41620000000000001</v>
      </c>
      <c r="H15" s="34">
        <v>805290.3125</v>
      </c>
      <c r="K15" s="31">
        <v>5</v>
      </c>
      <c r="L15" s="31" t="s">
        <v>7</v>
      </c>
      <c r="M15" s="31">
        <v>1070.616</v>
      </c>
      <c r="N15" s="31">
        <v>2880.2444</v>
      </c>
      <c r="O15" s="31">
        <v>32.2699</v>
      </c>
      <c r="P15" s="31">
        <v>0.5716</v>
      </c>
      <c r="Q15" s="31">
        <v>118842.1094</v>
      </c>
      <c r="T15" s="31">
        <v>4</v>
      </c>
      <c r="U15" s="31" t="s">
        <v>7</v>
      </c>
      <c r="V15" s="31">
        <v>1343.498</v>
      </c>
      <c r="W15" s="31">
        <v>5520.5825000000004</v>
      </c>
      <c r="X15" s="31">
        <v>41.092599999999997</v>
      </c>
      <c r="Y15" s="31">
        <v>0.59199999999999997</v>
      </c>
      <c r="Z15" s="31">
        <v>287828.28129999997</v>
      </c>
      <c r="AC15" s="31">
        <v>5</v>
      </c>
      <c r="AD15" s="31" t="s">
        <v>7</v>
      </c>
      <c r="AE15" s="31">
        <v>1065.828</v>
      </c>
      <c r="AF15" s="31">
        <v>2756.2512000000002</v>
      </c>
      <c r="AG15" s="31">
        <v>21.752800000000001</v>
      </c>
      <c r="AH15" s="31">
        <v>0.53220000000000001</v>
      </c>
      <c r="AI15" s="31">
        <v>77901.156300000002</v>
      </c>
      <c r="AL15" s="31">
        <v>4</v>
      </c>
      <c r="AM15" s="31" t="s">
        <v>7</v>
      </c>
      <c r="AN15" s="31">
        <v>1339.183</v>
      </c>
      <c r="AO15" s="31">
        <v>4067.1579999999999</v>
      </c>
      <c r="AP15" s="31">
        <v>47.010199999999998</v>
      </c>
      <c r="AQ15" s="31">
        <v>0.58750000000000002</v>
      </c>
      <c r="AR15" s="31">
        <v>243005.23439999999</v>
      </c>
    </row>
    <row r="16" spans="1:44" x14ac:dyDescent="0.25">
      <c r="B16" s="31">
        <v>3</v>
      </c>
      <c r="C16" s="31" t="s">
        <v>7</v>
      </c>
      <c r="D16" s="34">
        <v>970.20799999999997</v>
      </c>
      <c r="E16" s="34">
        <v>15829.6523</v>
      </c>
      <c r="F16" s="35">
        <v>41.880899999999997</v>
      </c>
      <c r="G16" s="36">
        <v>0.48010000000000003</v>
      </c>
      <c r="H16" s="34">
        <v>878607.8125</v>
      </c>
      <c r="K16" s="31">
        <v>6</v>
      </c>
      <c r="L16" s="31" t="s">
        <v>7</v>
      </c>
      <c r="M16" s="31">
        <v>1086.011</v>
      </c>
      <c r="N16" s="31">
        <v>18815.023399999998</v>
      </c>
      <c r="O16" s="31">
        <v>6.2359</v>
      </c>
      <c r="P16" s="31">
        <v>0.58660000000000001</v>
      </c>
      <c r="Q16" s="31">
        <v>149391.3125</v>
      </c>
      <c r="T16" s="31">
        <v>5</v>
      </c>
      <c r="U16" s="31" t="s">
        <v>7</v>
      </c>
      <c r="V16" s="31">
        <v>1442.5150000000001</v>
      </c>
      <c r="W16" s="31">
        <v>3356.8314999999998</v>
      </c>
      <c r="X16" s="31">
        <v>44.1599</v>
      </c>
      <c r="Y16" s="31">
        <v>0.27510000000000001</v>
      </c>
      <c r="Z16" s="31">
        <v>211561.35939999999</v>
      </c>
      <c r="AC16" s="31">
        <v>6</v>
      </c>
      <c r="AD16" s="31" t="s">
        <v>7</v>
      </c>
      <c r="AE16" s="31">
        <v>1086.2529999999999</v>
      </c>
      <c r="AF16" s="31">
        <v>33453.726600000002</v>
      </c>
      <c r="AG16" s="31">
        <v>6.7804000000000002</v>
      </c>
      <c r="AH16" s="31">
        <v>0.64549999999999996</v>
      </c>
      <c r="AI16" s="31">
        <v>282053.53129999997</v>
      </c>
      <c r="AL16" s="31">
        <v>5</v>
      </c>
      <c r="AM16" s="31" t="s">
        <v>7</v>
      </c>
      <c r="AN16" s="31">
        <v>1429.6379999999999</v>
      </c>
      <c r="AO16" s="31">
        <v>1810.0028</v>
      </c>
      <c r="AP16" s="31">
        <v>72.124200000000002</v>
      </c>
      <c r="AQ16" s="31">
        <v>0.49080000000000001</v>
      </c>
      <c r="AR16" s="31">
        <v>172039.79689999999</v>
      </c>
    </row>
    <row r="17" spans="2:44" x14ac:dyDescent="0.25">
      <c r="B17" s="31">
        <v>4</v>
      </c>
      <c r="C17" s="31" t="s">
        <v>7</v>
      </c>
      <c r="D17" s="34">
        <v>1086.019</v>
      </c>
      <c r="E17" s="34">
        <v>62346.515599999999</v>
      </c>
      <c r="F17" s="35">
        <v>7.3022</v>
      </c>
      <c r="G17" s="36">
        <v>0.33589999999999998</v>
      </c>
      <c r="H17" s="34">
        <v>637462.125</v>
      </c>
      <c r="T17" s="31">
        <v>6</v>
      </c>
      <c r="U17" s="31" t="s">
        <v>7</v>
      </c>
      <c r="V17" s="31">
        <v>1634.5219999999999</v>
      </c>
      <c r="W17" s="31">
        <v>4188.5581000000002</v>
      </c>
      <c r="X17" s="31">
        <v>66.262200000000007</v>
      </c>
      <c r="Y17" s="31">
        <v>0.1467</v>
      </c>
      <c r="Z17" s="31">
        <v>413221.53129999997</v>
      </c>
      <c r="AL17" s="31">
        <v>6</v>
      </c>
      <c r="AM17" s="31" t="s">
        <v>7</v>
      </c>
      <c r="AN17" s="31">
        <v>1625.0820000000001</v>
      </c>
      <c r="AO17" s="31">
        <v>4353.7201999999997</v>
      </c>
      <c r="AP17" s="31">
        <v>74.808400000000006</v>
      </c>
      <c r="AQ17" s="31">
        <v>0.44490000000000002</v>
      </c>
      <c r="AR17" s="31">
        <v>436586.9375</v>
      </c>
    </row>
    <row r="18" spans="2:44" x14ac:dyDescent="0.25">
      <c r="B18" s="31">
        <v>5</v>
      </c>
      <c r="C18" s="31" t="s">
        <v>7</v>
      </c>
      <c r="D18" s="34">
        <v>1240.4259999999999</v>
      </c>
      <c r="E18" s="34">
        <v>12598.6152</v>
      </c>
      <c r="F18" s="35">
        <v>58.261600000000001</v>
      </c>
      <c r="G18" s="36">
        <v>0.42849999999999999</v>
      </c>
      <c r="H18" s="34">
        <v>991025.1875</v>
      </c>
      <c r="K18" s="31" t="s">
        <v>0</v>
      </c>
      <c r="L18" s="31" t="s">
        <v>1</v>
      </c>
      <c r="M18" s="31" t="s">
        <v>2</v>
      </c>
      <c r="N18" s="31" t="s">
        <v>3</v>
      </c>
      <c r="O18" s="31" t="s">
        <v>4</v>
      </c>
      <c r="P18" s="31" t="s">
        <v>5</v>
      </c>
      <c r="Q18" s="31" t="s">
        <v>6</v>
      </c>
      <c r="T18" s="31">
        <v>7</v>
      </c>
      <c r="U18" s="31" t="s">
        <v>7</v>
      </c>
      <c r="V18" s="31">
        <v>1741.2829999999999</v>
      </c>
      <c r="W18" s="31">
        <v>4645.0614999999998</v>
      </c>
      <c r="X18" s="31">
        <v>30.032699999999998</v>
      </c>
      <c r="Y18" s="31">
        <v>0.39800000000000002</v>
      </c>
      <c r="Z18" s="31">
        <v>190677</v>
      </c>
      <c r="AC18" s="31" t="s">
        <v>0</v>
      </c>
      <c r="AD18" s="31" t="s">
        <v>1</v>
      </c>
      <c r="AE18" s="31" t="s">
        <v>2</v>
      </c>
      <c r="AF18" s="31" t="s">
        <v>3</v>
      </c>
      <c r="AG18" s="31" t="s">
        <v>4</v>
      </c>
      <c r="AH18" s="31" t="s">
        <v>5</v>
      </c>
      <c r="AI18" s="31" t="s">
        <v>6</v>
      </c>
      <c r="AL18" s="31">
        <v>7</v>
      </c>
      <c r="AM18" s="31" t="s">
        <v>7</v>
      </c>
      <c r="AN18" s="31">
        <v>1738.222</v>
      </c>
      <c r="AO18" s="31">
        <v>4609.5497999999998</v>
      </c>
      <c r="AP18" s="31">
        <v>52.559699999999999</v>
      </c>
      <c r="AQ18" s="31">
        <v>0.44369999999999998</v>
      </c>
      <c r="AR18" s="31">
        <v>325278.40629999997</v>
      </c>
    </row>
    <row r="19" spans="2:44" x14ac:dyDescent="0.25">
      <c r="B19" s="31">
        <v>6</v>
      </c>
      <c r="C19" s="31" t="s">
        <v>7</v>
      </c>
      <c r="D19" s="34">
        <v>1345.825</v>
      </c>
      <c r="E19" s="34">
        <v>14550.0039</v>
      </c>
      <c r="F19" s="35">
        <v>57.294499999999999</v>
      </c>
      <c r="G19" s="36">
        <v>0.53490000000000004</v>
      </c>
      <c r="H19" s="34">
        <v>1081188.25</v>
      </c>
      <c r="K19" s="31">
        <v>1</v>
      </c>
      <c r="L19" s="31" t="s">
        <v>7</v>
      </c>
      <c r="M19" s="31">
        <v>148.00299999999999</v>
      </c>
      <c r="N19" s="31">
        <v>1851.3416</v>
      </c>
      <c r="O19" s="31">
        <v>15.1472</v>
      </c>
      <c r="P19" s="31">
        <v>0.5121</v>
      </c>
      <c r="Q19" s="31">
        <v>36736.832000000002</v>
      </c>
      <c r="AC19" s="31">
        <v>1</v>
      </c>
      <c r="AD19" s="31" t="s">
        <v>7</v>
      </c>
      <c r="AE19" s="31">
        <v>152.72300000000001</v>
      </c>
      <c r="AF19" s="31">
        <v>1867.0618999999999</v>
      </c>
      <c r="AG19" s="31">
        <v>12.5877</v>
      </c>
      <c r="AH19" s="31">
        <v>0.50990000000000002</v>
      </c>
      <c r="AI19" s="31">
        <v>30820.335899999998</v>
      </c>
    </row>
    <row r="20" spans="2:44" x14ac:dyDescent="0.25">
      <c r="B20" s="31">
        <v>7</v>
      </c>
      <c r="C20" s="31" t="s">
        <v>7</v>
      </c>
      <c r="D20" s="34">
        <v>1428.7280000000001</v>
      </c>
      <c r="E20" s="34">
        <v>12743.0244</v>
      </c>
      <c r="F20" s="35">
        <v>48.715699999999998</v>
      </c>
      <c r="G20" s="36">
        <v>0.57740000000000002</v>
      </c>
      <c r="H20" s="34">
        <v>792197.375</v>
      </c>
      <c r="K20" s="31">
        <v>2</v>
      </c>
      <c r="L20" s="31" t="s">
        <v>7</v>
      </c>
      <c r="M20" s="31">
        <v>280.024</v>
      </c>
      <c r="N20" s="31">
        <v>4140.8374000000003</v>
      </c>
      <c r="O20" s="31">
        <v>19.765599999999999</v>
      </c>
      <c r="P20" s="31">
        <v>0.41399999999999998</v>
      </c>
      <c r="Q20" s="31">
        <v>111219.10159999999</v>
      </c>
      <c r="T20" s="31" t="s">
        <v>0</v>
      </c>
      <c r="U20" s="31" t="s">
        <v>1</v>
      </c>
      <c r="V20" s="31" t="s">
        <v>2</v>
      </c>
      <c r="W20" s="31" t="s">
        <v>3</v>
      </c>
      <c r="X20" s="31" t="s">
        <v>4</v>
      </c>
      <c r="Y20" s="31" t="s">
        <v>5</v>
      </c>
      <c r="Z20" s="31" t="s">
        <v>6</v>
      </c>
      <c r="AC20" s="31">
        <v>2</v>
      </c>
      <c r="AD20" s="31" t="s">
        <v>7</v>
      </c>
      <c r="AE20" s="31">
        <v>280.65600000000001</v>
      </c>
      <c r="AF20" s="31">
        <v>5721.5825000000004</v>
      </c>
      <c r="AG20" s="31">
        <v>19.8889</v>
      </c>
      <c r="AH20" s="31">
        <v>0.3705</v>
      </c>
      <c r="AI20" s="31">
        <v>157115.4375</v>
      </c>
      <c r="AL20" s="31" t="s">
        <v>0</v>
      </c>
      <c r="AM20" s="31" t="s">
        <v>1</v>
      </c>
      <c r="AN20" s="31" t="s">
        <v>2</v>
      </c>
      <c r="AO20" s="31" t="s">
        <v>3</v>
      </c>
      <c r="AP20" s="31" t="s">
        <v>4</v>
      </c>
      <c r="AQ20" s="31" t="s">
        <v>5</v>
      </c>
      <c r="AR20" s="31" t="s">
        <v>6</v>
      </c>
    </row>
    <row r="21" spans="2:44" x14ac:dyDescent="0.25">
      <c r="B21" s="31">
        <v>8</v>
      </c>
      <c r="C21" s="31" t="s">
        <v>7</v>
      </c>
      <c r="D21" s="34">
        <v>1627.7739999999999</v>
      </c>
      <c r="E21" s="34">
        <v>8536.9590000000007</v>
      </c>
      <c r="F21" s="35">
        <v>73.271600000000007</v>
      </c>
      <c r="G21" s="36">
        <v>0.42609999999999998</v>
      </c>
      <c r="H21" s="34">
        <v>844606.9375</v>
      </c>
      <c r="K21" s="31">
        <v>3</v>
      </c>
      <c r="L21" s="31" t="s">
        <v>7</v>
      </c>
      <c r="M21" s="31">
        <v>885.96</v>
      </c>
      <c r="N21" s="31">
        <v>2505.8804</v>
      </c>
      <c r="O21" s="31">
        <v>41.290700000000001</v>
      </c>
      <c r="P21" s="31">
        <v>0.57230000000000003</v>
      </c>
      <c r="Q21" s="31">
        <v>132188.76560000001</v>
      </c>
      <c r="T21" s="31">
        <v>1</v>
      </c>
      <c r="U21" s="31" t="s">
        <v>7</v>
      </c>
      <c r="V21" s="31">
        <v>1073.826</v>
      </c>
      <c r="W21" s="31">
        <v>3057.8454999999999</v>
      </c>
      <c r="X21" s="31">
        <v>38.377200000000002</v>
      </c>
      <c r="Y21" s="31">
        <v>0.69910000000000005</v>
      </c>
      <c r="Z21" s="31">
        <v>142615.1563</v>
      </c>
      <c r="AC21" s="31">
        <v>3</v>
      </c>
      <c r="AD21" s="31" t="s">
        <v>7</v>
      </c>
      <c r="AE21" s="31">
        <v>886.495</v>
      </c>
      <c r="AF21" s="31">
        <v>2253.3245000000002</v>
      </c>
      <c r="AG21" s="31">
        <v>41.015599999999999</v>
      </c>
      <c r="AH21" s="31">
        <v>0.49469999999999997</v>
      </c>
      <c r="AI21" s="31">
        <v>121648.9375</v>
      </c>
      <c r="AL21" s="31">
        <v>1</v>
      </c>
      <c r="AM21" s="31" t="s">
        <v>7</v>
      </c>
      <c r="AN21" s="31">
        <v>1068.0930000000001</v>
      </c>
      <c r="AO21" s="31">
        <v>2555.6770000000001</v>
      </c>
      <c r="AP21" s="31">
        <v>31.656300000000002</v>
      </c>
      <c r="AQ21" s="31">
        <v>0.56059999999999999</v>
      </c>
      <c r="AR21" s="31">
        <v>103983.17969999999</v>
      </c>
    </row>
    <row r="22" spans="2:44" x14ac:dyDescent="0.25">
      <c r="B22" s="31">
        <v>9</v>
      </c>
      <c r="C22" s="31" t="s">
        <v>7</v>
      </c>
      <c r="D22" s="34">
        <v>1745.058</v>
      </c>
      <c r="E22" s="34">
        <v>20917.400399999999</v>
      </c>
      <c r="F22" s="35">
        <v>53.6325</v>
      </c>
      <c r="G22" s="36">
        <v>0.41370000000000001</v>
      </c>
      <c r="H22" s="34">
        <v>1523168.5</v>
      </c>
      <c r="K22" s="31">
        <v>4</v>
      </c>
      <c r="L22" s="31" t="s">
        <v>7</v>
      </c>
      <c r="M22" s="31">
        <v>969.76800000000003</v>
      </c>
      <c r="N22" s="31">
        <v>3296.6538</v>
      </c>
      <c r="O22" s="31">
        <v>34.774799999999999</v>
      </c>
      <c r="P22" s="31">
        <v>0.58640000000000003</v>
      </c>
      <c r="Q22" s="31">
        <v>145711.64060000001</v>
      </c>
      <c r="T22" s="31">
        <v>2</v>
      </c>
      <c r="U22" s="31" t="s">
        <v>7</v>
      </c>
      <c r="V22" s="31">
        <v>1086.0229999999999</v>
      </c>
      <c r="W22" s="31">
        <v>17863.267599999999</v>
      </c>
      <c r="X22" s="31">
        <v>6.1566000000000001</v>
      </c>
      <c r="Y22" s="31">
        <v>0.77080000000000004</v>
      </c>
      <c r="Z22" s="31">
        <v>129808.1563</v>
      </c>
      <c r="AC22" s="31">
        <v>4</v>
      </c>
      <c r="AD22" s="31" t="s">
        <v>7</v>
      </c>
      <c r="AE22" s="31">
        <v>972.553</v>
      </c>
      <c r="AF22" s="31">
        <v>3412.7251000000001</v>
      </c>
      <c r="AG22" s="31">
        <v>36.203699999999998</v>
      </c>
      <c r="AH22" s="31">
        <v>0.5766</v>
      </c>
      <c r="AI22" s="31">
        <v>157629.0625</v>
      </c>
      <c r="AL22" s="31">
        <v>2</v>
      </c>
      <c r="AM22" s="31" t="s">
        <v>7</v>
      </c>
      <c r="AN22" s="31">
        <v>1086.2670000000001</v>
      </c>
      <c r="AO22" s="31">
        <v>32753.593799999999</v>
      </c>
      <c r="AP22" s="31">
        <v>6.6755000000000004</v>
      </c>
      <c r="AQ22" s="31">
        <v>0.72430000000000005</v>
      </c>
      <c r="AR22" s="31">
        <v>263219.4375</v>
      </c>
    </row>
    <row r="23" spans="2:44" x14ac:dyDescent="0.25">
      <c r="D23" s="34"/>
      <c r="E23" s="34"/>
      <c r="F23" s="35"/>
      <c r="G23" s="36"/>
      <c r="H23" s="34"/>
      <c r="K23" s="31">
        <v>5</v>
      </c>
      <c r="L23" s="31" t="s">
        <v>7</v>
      </c>
      <c r="M23" s="31">
        <v>1070.8789999999999</v>
      </c>
      <c r="N23" s="31">
        <v>2888.9495000000002</v>
      </c>
      <c r="O23" s="31">
        <v>32.769500000000001</v>
      </c>
      <c r="P23" s="31">
        <v>0.57979999999999998</v>
      </c>
      <c r="Q23" s="31">
        <v>120651.42969999999</v>
      </c>
      <c r="T23" s="31">
        <v>3</v>
      </c>
      <c r="U23" s="31" t="s">
        <v>7</v>
      </c>
      <c r="V23" s="31">
        <v>1233.02</v>
      </c>
      <c r="W23" s="31">
        <v>3576.4733999999999</v>
      </c>
      <c r="X23" s="31">
        <v>58.2288</v>
      </c>
      <c r="Y23" s="31">
        <v>0.85129999999999995</v>
      </c>
      <c r="Z23" s="31">
        <v>237113.51560000001</v>
      </c>
      <c r="AC23" s="31">
        <v>5</v>
      </c>
      <c r="AD23" s="31" t="s">
        <v>7</v>
      </c>
      <c r="AE23" s="31">
        <v>1065.9690000000001</v>
      </c>
      <c r="AF23" s="31">
        <v>2763.4243000000001</v>
      </c>
      <c r="AG23" s="31">
        <v>22.287400000000002</v>
      </c>
      <c r="AH23" s="31">
        <v>0.53939999999999999</v>
      </c>
      <c r="AI23" s="31">
        <v>79796.726599999995</v>
      </c>
      <c r="AL23" s="31">
        <v>3</v>
      </c>
      <c r="AM23" s="31" t="s">
        <v>7</v>
      </c>
      <c r="AN23" s="31">
        <v>1241.0219999999999</v>
      </c>
      <c r="AO23" s="31">
        <v>3509.9539</v>
      </c>
      <c r="AP23" s="31">
        <v>52.618200000000002</v>
      </c>
      <c r="AQ23" s="31">
        <v>0.62170000000000003</v>
      </c>
      <c r="AR23" s="31">
        <v>231526.89060000001</v>
      </c>
    </row>
    <row r="24" spans="2:44" x14ac:dyDescent="0.25">
      <c r="B24" s="31" t="s">
        <v>0</v>
      </c>
      <c r="C24" s="31" t="s">
        <v>1</v>
      </c>
      <c r="D24" s="34" t="s">
        <v>2</v>
      </c>
      <c r="E24" s="34" t="s">
        <v>3</v>
      </c>
      <c r="F24" s="35" t="s">
        <v>4</v>
      </c>
      <c r="G24" s="36" t="s">
        <v>5</v>
      </c>
      <c r="H24" s="34" t="s">
        <v>6</v>
      </c>
      <c r="K24" s="31">
        <v>6</v>
      </c>
      <c r="L24" s="31" t="s">
        <v>7</v>
      </c>
      <c r="M24" s="31">
        <v>1085.998</v>
      </c>
      <c r="N24" s="31">
        <v>18753.708999999999</v>
      </c>
      <c r="O24" s="31">
        <v>6.2206000000000001</v>
      </c>
      <c r="P24" s="31">
        <v>0.59819999999999995</v>
      </c>
      <c r="Q24" s="31">
        <v>147858.60939999999</v>
      </c>
      <c r="T24" s="31">
        <v>4</v>
      </c>
      <c r="U24" s="31" t="s">
        <v>7</v>
      </c>
      <c r="V24" s="31">
        <v>1343.424</v>
      </c>
      <c r="W24" s="31">
        <v>5525.3076000000001</v>
      </c>
      <c r="X24" s="31">
        <v>41.603099999999998</v>
      </c>
      <c r="Y24" s="31">
        <v>0.61750000000000005</v>
      </c>
      <c r="Z24" s="31">
        <v>288713.375</v>
      </c>
      <c r="AC24" s="31">
        <v>6</v>
      </c>
      <c r="AD24" s="31" t="s">
        <v>7</v>
      </c>
      <c r="AE24" s="31">
        <v>1086.258</v>
      </c>
      <c r="AF24" s="31">
        <v>33393.480499999998</v>
      </c>
      <c r="AG24" s="31">
        <v>6.7880000000000003</v>
      </c>
      <c r="AH24" s="31">
        <v>0.66269999999999996</v>
      </c>
      <c r="AI24" s="31">
        <v>279899.1875</v>
      </c>
      <c r="AL24" s="31">
        <v>4</v>
      </c>
      <c r="AM24" s="31" t="s">
        <v>7</v>
      </c>
      <c r="AN24" s="31">
        <v>1339.1859999999999</v>
      </c>
      <c r="AO24" s="31">
        <v>4069.9740999999999</v>
      </c>
      <c r="AP24" s="31">
        <v>47.0077</v>
      </c>
      <c r="AQ24" s="31">
        <v>0.59450000000000003</v>
      </c>
      <c r="AR24" s="31">
        <v>242495.20310000001</v>
      </c>
    </row>
    <row r="25" spans="2:44" x14ac:dyDescent="0.25">
      <c r="B25" s="31">
        <v>1</v>
      </c>
      <c r="C25" s="31" t="s">
        <v>7</v>
      </c>
      <c r="D25" s="34">
        <v>280.41500000000002</v>
      </c>
      <c r="E25" s="34">
        <v>10753.434600000001</v>
      </c>
      <c r="F25" s="35">
        <v>20.749099999999999</v>
      </c>
      <c r="G25" s="36">
        <v>0.43580000000000002</v>
      </c>
      <c r="H25" s="34">
        <v>300955.65629999997</v>
      </c>
      <c r="T25" s="31">
        <v>5</v>
      </c>
      <c r="U25" s="31" t="s">
        <v>7</v>
      </c>
      <c r="V25" s="31">
        <v>1442.1990000000001</v>
      </c>
      <c r="W25" s="31">
        <v>3346.1388999999999</v>
      </c>
      <c r="X25" s="31">
        <v>45.193800000000003</v>
      </c>
      <c r="Y25" s="31">
        <v>0.31190000000000001</v>
      </c>
      <c r="Z25" s="31">
        <v>213029.3125</v>
      </c>
      <c r="AL25" s="31">
        <v>5</v>
      </c>
      <c r="AM25" s="31" t="s">
        <v>7</v>
      </c>
      <c r="AN25" s="31">
        <v>1429.6890000000001</v>
      </c>
      <c r="AO25" s="31">
        <v>1813.7692</v>
      </c>
      <c r="AP25" s="31">
        <v>71.9726</v>
      </c>
      <c r="AQ25" s="31">
        <v>0.48980000000000001</v>
      </c>
      <c r="AR25" s="31">
        <v>172098.73439999999</v>
      </c>
    </row>
    <row r="26" spans="2:44" x14ac:dyDescent="0.25">
      <c r="B26" s="31">
        <v>2</v>
      </c>
      <c r="C26" s="31" t="s">
        <v>7</v>
      </c>
      <c r="D26" s="34">
        <v>885.197</v>
      </c>
      <c r="E26" s="34">
        <v>11839.1895</v>
      </c>
      <c r="F26" s="35">
        <v>50.105600000000003</v>
      </c>
      <c r="G26" s="36">
        <v>0.38929999999999998</v>
      </c>
      <c r="H26" s="34">
        <v>812891.25</v>
      </c>
      <c r="K26" s="31" t="s">
        <v>0</v>
      </c>
      <c r="L26" s="31" t="s">
        <v>1</v>
      </c>
      <c r="M26" s="31" t="s">
        <v>2</v>
      </c>
      <c r="N26" s="31" t="s">
        <v>3</v>
      </c>
      <c r="O26" s="31" t="s">
        <v>4</v>
      </c>
      <c r="P26" s="31" t="s">
        <v>5</v>
      </c>
      <c r="Q26" s="31" t="s">
        <v>6</v>
      </c>
      <c r="T26" s="31">
        <v>6</v>
      </c>
      <c r="U26" s="31" t="s">
        <v>7</v>
      </c>
      <c r="V26" s="31">
        <v>1634.5429999999999</v>
      </c>
      <c r="W26" s="31">
        <v>4182.6880000000001</v>
      </c>
      <c r="X26" s="31">
        <v>66.728300000000004</v>
      </c>
      <c r="Y26" s="31">
        <v>0.19700000000000001</v>
      </c>
      <c r="Z26" s="31">
        <v>408565.90629999997</v>
      </c>
      <c r="AC26" s="31" t="s">
        <v>0</v>
      </c>
      <c r="AD26" s="31" t="s">
        <v>1</v>
      </c>
      <c r="AE26" s="31" t="s">
        <v>2</v>
      </c>
      <c r="AF26" s="31" t="s">
        <v>3</v>
      </c>
      <c r="AG26" s="31" t="s">
        <v>4</v>
      </c>
      <c r="AH26" s="31" t="s">
        <v>5</v>
      </c>
      <c r="AI26" s="31" t="s">
        <v>6</v>
      </c>
      <c r="AL26" s="31">
        <v>6</v>
      </c>
      <c r="AM26" s="31" t="s">
        <v>7</v>
      </c>
      <c r="AN26" s="31">
        <v>1625.0719999999999</v>
      </c>
      <c r="AO26" s="31">
        <v>4356.7529000000004</v>
      </c>
      <c r="AP26" s="31">
        <v>74.659499999999994</v>
      </c>
      <c r="AQ26" s="31">
        <v>0.43819999999999998</v>
      </c>
      <c r="AR26" s="31">
        <v>437111.4375</v>
      </c>
    </row>
    <row r="27" spans="2:44" x14ac:dyDescent="0.25">
      <c r="B27" s="31">
        <v>3</v>
      </c>
      <c r="C27" s="31" t="s">
        <v>7</v>
      </c>
      <c r="D27" s="34">
        <v>970.23299999999995</v>
      </c>
      <c r="E27" s="34">
        <v>15815.3887</v>
      </c>
      <c r="F27" s="35">
        <v>41.700600000000001</v>
      </c>
      <c r="G27" s="36">
        <v>0.47739999999999999</v>
      </c>
      <c r="H27" s="34">
        <v>874968.6875</v>
      </c>
      <c r="K27" s="31">
        <v>1</v>
      </c>
      <c r="L27" s="31" t="s">
        <v>7</v>
      </c>
      <c r="M27" s="31">
        <v>148.005</v>
      </c>
      <c r="N27" s="31">
        <v>1851.0481</v>
      </c>
      <c r="O27" s="31">
        <v>15.1447</v>
      </c>
      <c r="P27" s="31">
        <v>0.51429999999999998</v>
      </c>
      <c r="Q27" s="31">
        <v>36693</v>
      </c>
      <c r="T27" s="31">
        <v>7</v>
      </c>
      <c r="U27" s="31" t="s">
        <v>7</v>
      </c>
      <c r="V27" s="31">
        <v>1741.2470000000001</v>
      </c>
      <c r="W27" s="31">
        <v>4641.6396000000004</v>
      </c>
      <c r="X27" s="31">
        <v>30.437000000000001</v>
      </c>
      <c r="Y27" s="31">
        <v>0.41570000000000001</v>
      </c>
      <c r="Z27" s="31">
        <v>191845.17189999999</v>
      </c>
      <c r="AC27" s="31">
        <v>1</v>
      </c>
      <c r="AD27" s="31" t="s">
        <v>7</v>
      </c>
      <c r="AE27" s="31">
        <v>152.72300000000001</v>
      </c>
      <c r="AF27" s="31">
        <v>1866.6917000000001</v>
      </c>
      <c r="AG27" s="31">
        <v>12.5844</v>
      </c>
      <c r="AH27" s="31">
        <v>0.5111</v>
      </c>
      <c r="AI27" s="31">
        <v>30791.587899999999</v>
      </c>
      <c r="AL27" s="31">
        <v>7</v>
      </c>
      <c r="AM27" s="31" t="s">
        <v>7</v>
      </c>
      <c r="AN27" s="31">
        <v>1738.2239999999999</v>
      </c>
      <c r="AO27" s="31">
        <v>4608.5102999999999</v>
      </c>
      <c r="AP27" s="31">
        <v>52.531399999999998</v>
      </c>
      <c r="AQ27" s="31">
        <v>0.43869999999999998</v>
      </c>
      <c r="AR27" s="31">
        <v>325633.96879999997</v>
      </c>
    </row>
    <row r="28" spans="2:44" x14ac:dyDescent="0.25">
      <c r="B28" s="31">
        <v>4</v>
      </c>
      <c r="C28" s="31" t="s">
        <v>7</v>
      </c>
      <c r="D28" s="34">
        <v>1085.9839999999999</v>
      </c>
      <c r="E28" s="34">
        <v>62441.464800000002</v>
      </c>
      <c r="F28" s="35">
        <v>7.2647000000000004</v>
      </c>
      <c r="G28" s="36">
        <v>0.30449999999999999</v>
      </c>
      <c r="H28" s="34">
        <v>642351.9375</v>
      </c>
      <c r="K28" s="31">
        <v>2</v>
      </c>
      <c r="L28" s="31" t="s">
        <v>7</v>
      </c>
      <c r="M28" s="31">
        <v>280.02499999999998</v>
      </c>
      <c r="N28" s="31">
        <v>4147.4272000000001</v>
      </c>
      <c r="O28" s="31">
        <v>19.701599999999999</v>
      </c>
      <c r="P28" s="31">
        <v>0.39829999999999999</v>
      </c>
      <c r="Q28" s="31">
        <v>111682.3281</v>
      </c>
      <c r="AC28" s="31">
        <v>2</v>
      </c>
      <c r="AD28" s="31" t="s">
        <v>7</v>
      </c>
      <c r="AE28" s="31">
        <v>280.65800000000002</v>
      </c>
      <c r="AF28" s="31">
        <v>5728.1005999999998</v>
      </c>
      <c r="AG28" s="31">
        <v>19.837</v>
      </c>
      <c r="AH28" s="31">
        <v>0.35659999999999997</v>
      </c>
      <c r="AI28" s="31">
        <v>157683.51560000001</v>
      </c>
    </row>
    <row r="29" spans="2:44" x14ac:dyDescent="0.25">
      <c r="B29" s="31">
        <v>5</v>
      </c>
      <c r="C29" s="31" t="s">
        <v>7</v>
      </c>
      <c r="D29" s="34">
        <v>1240.481</v>
      </c>
      <c r="E29" s="34">
        <v>12625.257799999999</v>
      </c>
      <c r="F29" s="35">
        <v>58.234900000000003</v>
      </c>
      <c r="G29" s="36">
        <v>0.4098</v>
      </c>
      <c r="H29" s="34">
        <v>999568.3125</v>
      </c>
      <c r="K29" s="31">
        <v>3</v>
      </c>
      <c r="L29" s="31" t="s">
        <v>7</v>
      </c>
      <c r="M29" s="31">
        <v>885.96799999999996</v>
      </c>
      <c r="N29" s="31">
        <v>2504.8413</v>
      </c>
      <c r="O29" s="31">
        <v>41.432899999999997</v>
      </c>
      <c r="P29" s="31">
        <v>0.58399999999999996</v>
      </c>
      <c r="Q29" s="31">
        <v>131984.9063</v>
      </c>
      <c r="T29" s="31" t="s">
        <v>0</v>
      </c>
      <c r="U29" s="31" t="s">
        <v>1</v>
      </c>
      <c r="V29" s="31" t="s">
        <v>2</v>
      </c>
      <c r="W29" s="31" t="s">
        <v>3</v>
      </c>
      <c r="X29" s="31" t="s">
        <v>4</v>
      </c>
      <c r="Y29" s="31" t="s">
        <v>5</v>
      </c>
      <c r="Z29" s="31" t="s">
        <v>6</v>
      </c>
      <c r="AC29" s="31">
        <v>3</v>
      </c>
      <c r="AD29" s="31" t="s">
        <v>7</v>
      </c>
      <c r="AE29" s="31">
        <v>886.50699999999995</v>
      </c>
      <c r="AF29" s="31">
        <v>2253.855</v>
      </c>
      <c r="AG29" s="31">
        <v>41.0657</v>
      </c>
      <c r="AH29" s="31">
        <v>0.49380000000000002</v>
      </c>
      <c r="AI29" s="31">
        <v>121868.8594</v>
      </c>
      <c r="AL29" s="31" t="s">
        <v>0</v>
      </c>
      <c r="AM29" s="31" t="s">
        <v>1</v>
      </c>
      <c r="AN29" s="31" t="s">
        <v>2</v>
      </c>
      <c r="AO29" s="31" t="s">
        <v>3</v>
      </c>
      <c r="AP29" s="31" t="s">
        <v>4</v>
      </c>
      <c r="AQ29" s="31" t="s">
        <v>5</v>
      </c>
      <c r="AR29" s="31" t="s">
        <v>6</v>
      </c>
    </row>
    <row r="30" spans="2:44" x14ac:dyDescent="0.25">
      <c r="B30" s="31">
        <v>6</v>
      </c>
      <c r="C30" s="31" t="s">
        <v>7</v>
      </c>
      <c r="D30" s="34">
        <v>1345.875</v>
      </c>
      <c r="E30" s="34">
        <v>14556.0771</v>
      </c>
      <c r="F30" s="35">
        <v>57.248100000000001</v>
      </c>
      <c r="G30" s="36">
        <v>0.55000000000000004</v>
      </c>
      <c r="H30" s="34">
        <v>1074505.625</v>
      </c>
      <c r="K30" s="31">
        <v>4</v>
      </c>
      <c r="L30" s="31" t="s">
        <v>7</v>
      </c>
      <c r="M30" s="31">
        <v>969.78099999999995</v>
      </c>
      <c r="N30" s="31">
        <v>3293.7219</v>
      </c>
      <c r="O30" s="31">
        <v>34.887300000000003</v>
      </c>
      <c r="P30" s="31">
        <v>0.59950000000000003</v>
      </c>
      <c r="Q30" s="31">
        <v>145301.04689999999</v>
      </c>
      <c r="T30" s="31">
        <v>1</v>
      </c>
      <c r="U30" s="31" t="s">
        <v>7</v>
      </c>
      <c r="V30" s="31">
        <v>1075.3130000000001</v>
      </c>
      <c r="W30" s="31">
        <v>3270.4643999999998</v>
      </c>
      <c r="X30" s="31">
        <v>40.263199999999998</v>
      </c>
      <c r="Y30" s="31">
        <v>0.84599999999999997</v>
      </c>
      <c r="Z30" s="31">
        <v>150330.32810000001</v>
      </c>
      <c r="AC30" s="31">
        <v>4</v>
      </c>
      <c r="AD30" s="31" t="s">
        <v>7</v>
      </c>
      <c r="AE30" s="31">
        <v>972.55600000000004</v>
      </c>
      <c r="AF30" s="31">
        <v>3411.0508</v>
      </c>
      <c r="AG30" s="31">
        <v>36.245399999999997</v>
      </c>
      <c r="AH30" s="31">
        <v>0.58489999999999998</v>
      </c>
      <c r="AI30" s="31">
        <v>157220.60939999999</v>
      </c>
      <c r="AL30" s="31">
        <v>1</v>
      </c>
      <c r="AM30" s="31" t="s">
        <v>7</v>
      </c>
      <c r="AN30" s="31">
        <v>1067.787</v>
      </c>
      <c r="AO30" s="31">
        <v>2606.2712000000001</v>
      </c>
      <c r="AP30" s="31">
        <v>30.2669</v>
      </c>
      <c r="AQ30" s="31">
        <v>0.56320000000000003</v>
      </c>
      <c r="AR30" s="31">
        <v>101286.9531</v>
      </c>
    </row>
    <row r="31" spans="2:44" x14ac:dyDescent="0.25">
      <c r="B31" s="31">
        <v>7</v>
      </c>
      <c r="C31" s="31" t="s">
        <v>7</v>
      </c>
      <c r="D31" s="34">
        <v>1428.704</v>
      </c>
      <c r="E31" s="34">
        <v>12743.9072</v>
      </c>
      <c r="F31" s="35">
        <v>48.796500000000002</v>
      </c>
      <c r="G31" s="36">
        <v>0.60650000000000004</v>
      </c>
      <c r="H31" s="34">
        <v>784533.8125</v>
      </c>
      <c r="K31" s="31">
        <v>5</v>
      </c>
      <c r="L31" s="31" t="s">
        <v>7</v>
      </c>
      <c r="M31" s="31">
        <v>1071.2940000000001</v>
      </c>
      <c r="N31" s="31">
        <v>2904.4789999999998</v>
      </c>
      <c r="O31" s="31">
        <v>33.586100000000002</v>
      </c>
      <c r="P31" s="31">
        <v>0.58989999999999998</v>
      </c>
      <c r="Q31" s="31">
        <v>123827.53909999999</v>
      </c>
      <c r="T31" s="31">
        <v>2</v>
      </c>
      <c r="U31" s="31" t="s">
        <v>7</v>
      </c>
      <c r="V31" s="31">
        <v>1085.9870000000001</v>
      </c>
      <c r="W31" s="31">
        <v>17478.050800000001</v>
      </c>
      <c r="X31" s="31">
        <v>6.0589000000000004</v>
      </c>
      <c r="Y31" s="31">
        <v>0.91420000000000001</v>
      </c>
      <c r="Z31" s="31">
        <v>117316.83590000001</v>
      </c>
      <c r="AC31" s="31">
        <v>5</v>
      </c>
      <c r="AD31" s="31" t="s">
        <v>7</v>
      </c>
      <c r="AE31" s="31">
        <v>1066.001</v>
      </c>
      <c r="AF31" s="31">
        <v>2763.6887000000002</v>
      </c>
      <c r="AG31" s="31">
        <v>22.4114</v>
      </c>
      <c r="AH31" s="31">
        <v>0.54179999999999995</v>
      </c>
      <c r="AI31" s="31">
        <v>80172.070300000007</v>
      </c>
      <c r="AL31" s="31">
        <v>2</v>
      </c>
      <c r="AM31" s="31" t="s">
        <v>7</v>
      </c>
      <c r="AN31" s="31">
        <v>1086.2719999999999</v>
      </c>
      <c r="AO31" s="31">
        <v>32802.789100000002</v>
      </c>
      <c r="AP31" s="31">
        <v>6.7026000000000003</v>
      </c>
      <c r="AQ31" s="31">
        <v>0.73060000000000003</v>
      </c>
      <c r="AR31" s="31">
        <v>263979.75</v>
      </c>
    </row>
    <row r="32" spans="2:44" x14ac:dyDescent="0.25">
      <c r="B32" s="31">
        <v>8</v>
      </c>
      <c r="C32" s="31" t="s">
        <v>7</v>
      </c>
      <c r="D32" s="34">
        <v>1627.51</v>
      </c>
      <c r="E32" s="34">
        <v>8471.9629000000004</v>
      </c>
      <c r="F32" s="35">
        <v>74.413200000000003</v>
      </c>
      <c r="G32" s="36">
        <v>0.40820000000000001</v>
      </c>
      <c r="H32" s="34">
        <v>856872.1875</v>
      </c>
      <c r="K32" s="31">
        <v>6</v>
      </c>
      <c r="L32" s="31" t="s">
        <v>7</v>
      </c>
      <c r="M32" s="31">
        <v>1086.011</v>
      </c>
      <c r="N32" s="31">
        <v>18656.140599999999</v>
      </c>
      <c r="O32" s="31">
        <v>6.1936999999999998</v>
      </c>
      <c r="P32" s="31">
        <v>0.61160000000000003</v>
      </c>
      <c r="Q32" s="31">
        <v>145669.95310000001</v>
      </c>
      <c r="T32" s="31">
        <v>3</v>
      </c>
      <c r="U32" s="31" t="s">
        <v>7</v>
      </c>
      <c r="V32" s="31">
        <v>1232.818</v>
      </c>
      <c r="W32" s="31">
        <v>3560.1723999999999</v>
      </c>
      <c r="X32" s="31">
        <v>59.307899999999997</v>
      </c>
      <c r="Y32" s="31">
        <v>0.91259999999999997</v>
      </c>
      <c r="Z32" s="31">
        <v>233958.60939999999</v>
      </c>
      <c r="AC32" s="31">
        <v>6</v>
      </c>
      <c r="AD32" s="31" t="s">
        <v>7</v>
      </c>
      <c r="AE32" s="31">
        <v>1086.2539999999999</v>
      </c>
      <c r="AF32" s="31">
        <v>33383.093800000002</v>
      </c>
      <c r="AG32" s="31">
        <v>6.7885999999999997</v>
      </c>
      <c r="AH32" s="31">
        <v>0.66649999999999998</v>
      </c>
      <c r="AI32" s="31">
        <v>279402.46879999997</v>
      </c>
      <c r="AL32" s="31">
        <v>3</v>
      </c>
      <c r="AM32" s="31" t="s">
        <v>7</v>
      </c>
      <c r="AN32" s="31">
        <v>1241.002</v>
      </c>
      <c r="AO32" s="31">
        <v>3509.1527999999998</v>
      </c>
      <c r="AP32" s="31">
        <v>52.765500000000003</v>
      </c>
      <c r="AQ32" s="31">
        <v>0.62760000000000005</v>
      </c>
      <c r="AR32" s="31">
        <v>231572.4688</v>
      </c>
    </row>
    <row r="33" spans="2:44" x14ac:dyDescent="0.25">
      <c r="B33" s="31">
        <v>9</v>
      </c>
      <c r="C33" s="31" t="s">
        <v>7</v>
      </c>
      <c r="D33" s="34">
        <v>1745.0429999999999</v>
      </c>
      <c r="E33" s="34">
        <v>20935.779299999998</v>
      </c>
      <c r="F33" s="35">
        <v>53.347999999999999</v>
      </c>
      <c r="G33" s="36">
        <v>0.4</v>
      </c>
      <c r="H33" s="34">
        <v>1524172.375</v>
      </c>
      <c r="T33" s="31">
        <v>4</v>
      </c>
      <c r="U33" s="31" t="s">
        <v>7</v>
      </c>
      <c r="V33" s="31">
        <v>1343.3989999999999</v>
      </c>
      <c r="W33" s="31">
        <v>5536.6967999999997</v>
      </c>
      <c r="X33" s="31">
        <v>41.954099999999997</v>
      </c>
      <c r="Y33" s="31">
        <v>0.62860000000000005</v>
      </c>
      <c r="Z33" s="31">
        <v>290462.4375</v>
      </c>
      <c r="AL33" s="31">
        <v>4</v>
      </c>
      <c r="AM33" s="31" t="s">
        <v>7</v>
      </c>
      <c r="AN33" s="31">
        <v>1339.184</v>
      </c>
      <c r="AO33" s="31">
        <v>4070.2449000000001</v>
      </c>
      <c r="AP33" s="31">
        <v>47.0458</v>
      </c>
      <c r="AQ33" s="31">
        <v>0.60170000000000001</v>
      </c>
      <c r="AR33" s="31">
        <v>242013.57810000001</v>
      </c>
    </row>
    <row r="34" spans="2:44" x14ac:dyDescent="0.25">
      <c r="D34" s="34"/>
      <c r="E34" s="34"/>
      <c r="F34" s="35"/>
      <c r="G34" s="36"/>
      <c r="H34" s="34"/>
      <c r="K34" s="31" t="s">
        <v>0</v>
      </c>
      <c r="L34" s="31" t="s">
        <v>1</v>
      </c>
      <c r="M34" s="31" t="s">
        <v>2</v>
      </c>
      <c r="N34" s="31" t="s">
        <v>3</v>
      </c>
      <c r="O34" s="31" t="s">
        <v>4</v>
      </c>
      <c r="P34" s="31" t="s">
        <v>5</v>
      </c>
      <c r="Q34" s="31" t="s">
        <v>6</v>
      </c>
      <c r="T34" s="31">
        <v>5</v>
      </c>
      <c r="U34" s="31" t="s">
        <v>7</v>
      </c>
      <c r="V34" s="31">
        <v>1441.94</v>
      </c>
      <c r="W34" s="31">
        <v>3340.2273</v>
      </c>
      <c r="X34" s="31">
        <v>46.0533</v>
      </c>
      <c r="Y34" s="31">
        <v>0.35670000000000002</v>
      </c>
      <c r="Z34" s="31">
        <v>213246.89060000001</v>
      </c>
      <c r="AC34" s="31" t="s">
        <v>0</v>
      </c>
      <c r="AD34" s="31" t="s">
        <v>1</v>
      </c>
      <c r="AE34" s="31" t="s">
        <v>2</v>
      </c>
      <c r="AF34" s="31" t="s">
        <v>3</v>
      </c>
      <c r="AG34" s="31" t="s">
        <v>4</v>
      </c>
      <c r="AH34" s="31" t="s">
        <v>5</v>
      </c>
      <c r="AI34" s="31" t="s">
        <v>6</v>
      </c>
      <c r="AL34" s="31">
        <v>5</v>
      </c>
      <c r="AM34" s="31" t="s">
        <v>7</v>
      </c>
      <c r="AN34" s="31">
        <v>1429.655</v>
      </c>
      <c r="AO34" s="31">
        <v>1817.106</v>
      </c>
      <c r="AP34" s="31">
        <v>71.825999999999993</v>
      </c>
      <c r="AQ34" s="31">
        <v>0.48880000000000001</v>
      </c>
      <c r="AR34" s="31">
        <v>172131.42189999999</v>
      </c>
    </row>
    <row r="35" spans="2:44" x14ac:dyDescent="0.25">
      <c r="B35" s="31" t="s">
        <v>0</v>
      </c>
      <c r="C35" s="31" t="s">
        <v>1</v>
      </c>
      <c r="D35" s="34" t="s">
        <v>2</v>
      </c>
      <c r="E35" s="34" t="s">
        <v>3</v>
      </c>
      <c r="F35" s="35" t="s">
        <v>4</v>
      </c>
      <c r="G35" s="36" t="s">
        <v>5</v>
      </c>
      <c r="H35" s="34" t="s">
        <v>6</v>
      </c>
      <c r="K35" s="31">
        <v>1</v>
      </c>
      <c r="L35" s="31" t="s">
        <v>7</v>
      </c>
      <c r="M35" s="31">
        <v>148.006</v>
      </c>
      <c r="N35" s="31">
        <v>1850.7152000000001</v>
      </c>
      <c r="O35" s="31">
        <v>15.1425</v>
      </c>
      <c r="P35" s="31">
        <v>0.51690000000000003</v>
      </c>
      <c r="Q35" s="31">
        <v>36644.406300000002</v>
      </c>
      <c r="T35" s="31">
        <v>6</v>
      </c>
      <c r="U35" s="31" t="s">
        <v>7</v>
      </c>
      <c r="V35" s="31">
        <v>1634.568</v>
      </c>
      <c r="W35" s="31">
        <v>4177.4979999999996</v>
      </c>
      <c r="X35" s="31">
        <v>67.1858</v>
      </c>
      <c r="Y35" s="31">
        <v>0.26619999999999999</v>
      </c>
      <c r="Z35" s="31">
        <v>401198.75</v>
      </c>
      <c r="AC35" s="31">
        <v>1</v>
      </c>
      <c r="AD35" s="31" t="s">
        <v>7</v>
      </c>
      <c r="AE35" s="31">
        <v>152.72200000000001</v>
      </c>
      <c r="AF35" s="31">
        <v>1865.8676</v>
      </c>
      <c r="AG35" s="31">
        <v>12.5779</v>
      </c>
      <c r="AH35" s="31">
        <v>0.51390000000000002</v>
      </c>
      <c r="AI35" s="31">
        <v>30729.093799999999</v>
      </c>
      <c r="AL35" s="31">
        <v>6</v>
      </c>
      <c r="AM35" s="31" t="s">
        <v>7</v>
      </c>
      <c r="AN35" s="31">
        <v>1625.0630000000001</v>
      </c>
      <c r="AO35" s="31">
        <v>4359.3481000000002</v>
      </c>
      <c r="AP35" s="31">
        <v>74.526899999999998</v>
      </c>
      <c r="AQ35" s="31">
        <v>0.43109999999999998</v>
      </c>
      <c r="AR35" s="31">
        <v>437737.625</v>
      </c>
    </row>
    <row r="36" spans="2:44" x14ac:dyDescent="0.25">
      <c r="B36" s="31">
        <v>1</v>
      </c>
      <c r="C36" s="31" t="s">
        <v>7</v>
      </c>
      <c r="D36" s="34">
        <v>280.41699999999997</v>
      </c>
      <c r="E36" s="34">
        <v>10769.9424</v>
      </c>
      <c r="F36" s="35">
        <v>20.681699999999999</v>
      </c>
      <c r="G36" s="36">
        <v>0.42199999999999999</v>
      </c>
      <c r="H36" s="34">
        <v>301989.625</v>
      </c>
      <c r="K36" s="31">
        <v>2</v>
      </c>
      <c r="L36" s="31" t="s">
        <v>7</v>
      </c>
      <c r="M36" s="31">
        <v>280.02600000000001</v>
      </c>
      <c r="N36" s="31">
        <v>4154.6801999999998</v>
      </c>
      <c r="O36" s="31">
        <v>19.630600000000001</v>
      </c>
      <c r="P36" s="31">
        <v>0.38090000000000002</v>
      </c>
      <c r="Q36" s="31">
        <v>112186.125</v>
      </c>
      <c r="T36" s="31">
        <v>7</v>
      </c>
      <c r="U36" s="31" t="s">
        <v>7</v>
      </c>
      <c r="V36" s="31">
        <v>1741.1759999999999</v>
      </c>
      <c r="W36" s="31">
        <v>4639.0869000000002</v>
      </c>
      <c r="X36" s="31">
        <v>30.999400000000001</v>
      </c>
      <c r="Y36" s="31">
        <v>0.43709999999999999</v>
      </c>
      <c r="Z36" s="31">
        <v>193733.07810000001</v>
      </c>
      <c r="AC36" s="31">
        <v>2</v>
      </c>
      <c r="AD36" s="31" t="s">
        <v>7</v>
      </c>
      <c r="AE36" s="31">
        <v>280.661</v>
      </c>
      <c r="AF36" s="31">
        <v>5741.8154000000004</v>
      </c>
      <c r="AG36" s="31">
        <v>19.7258</v>
      </c>
      <c r="AH36" s="31">
        <v>0.32640000000000002</v>
      </c>
      <c r="AI36" s="31">
        <v>158896.6563</v>
      </c>
      <c r="AL36" s="31">
        <v>7</v>
      </c>
      <c r="AM36" s="31" t="s">
        <v>7</v>
      </c>
      <c r="AN36" s="31">
        <v>1738.2270000000001</v>
      </c>
      <c r="AO36" s="31">
        <v>4607.3706000000002</v>
      </c>
      <c r="AP36" s="31">
        <v>52.496099999999998</v>
      </c>
      <c r="AQ36" s="31">
        <v>0.43340000000000001</v>
      </c>
      <c r="AR36" s="31">
        <v>325968.0625</v>
      </c>
    </row>
    <row r="37" spans="2:44" x14ac:dyDescent="0.25">
      <c r="B37" s="31">
        <v>2</v>
      </c>
      <c r="C37" s="31" t="s">
        <v>7</v>
      </c>
      <c r="D37" s="34">
        <v>885.21199999999999</v>
      </c>
      <c r="E37" s="34">
        <v>11849.973599999999</v>
      </c>
      <c r="F37" s="35">
        <v>50.042900000000003</v>
      </c>
      <c r="G37" s="36">
        <v>0.36520000000000002</v>
      </c>
      <c r="H37" s="34">
        <v>819771.8125</v>
      </c>
      <c r="K37" s="31">
        <v>3</v>
      </c>
      <c r="L37" s="31" t="s">
        <v>7</v>
      </c>
      <c r="M37" s="31">
        <v>885.97699999999998</v>
      </c>
      <c r="N37" s="31">
        <v>2503.8420000000001</v>
      </c>
      <c r="O37" s="31">
        <v>41.589799999999997</v>
      </c>
      <c r="P37" s="31">
        <v>0.59709999999999996</v>
      </c>
      <c r="Q37" s="31">
        <v>131749.54689999999</v>
      </c>
      <c r="AC37" s="31">
        <v>3</v>
      </c>
      <c r="AD37" s="31" t="s">
        <v>7</v>
      </c>
      <c r="AE37" s="31">
        <v>886.53499999999997</v>
      </c>
      <c r="AF37" s="31">
        <v>2255.0691000000002</v>
      </c>
      <c r="AG37" s="31">
        <v>41.174700000000001</v>
      </c>
      <c r="AH37" s="31">
        <v>0.49149999999999999</v>
      </c>
      <c r="AI37" s="31">
        <v>122359.6563</v>
      </c>
    </row>
    <row r="38" spans="2:44" x14ac:dyDescent="0.25">
      <c r="B38" s="31">
        <v>3</v>
      </c>
      <c r="C38" s="31" t="s">
        <v>7</v>
      </c>
      <c r="D38" s="34">
        <v>970.25599999999997</v>
      </c>
      <c r="E38" s="34">
        <v>15801.4941</v>
      </c>
      <c r="F38" s="35">
        <v>41.556100000000001</v>
      </c>
      <c r="G38" s="36">
        <v>0.47620000000000001</v>
      </c>
      <c r="H38" s="34">
        <v>871591.5</v>
      </c>
      <c r="K38" s="31">
        <v>4</v>
      </c>
      <c r="L38" s="31" t="s">
        <v>7</v>
      </c>
      <c r="M38" s="31">
        <v>969.79600000000005</v>
      </c>
      <c r="N38" s="31">
        <v>3290.7714999999998</v>
      </c>
      <c r="O38" s="31">
        <v>35.009599999999999</v>
      </c>
      <c r="P38" s="31">
        <v>0.61439999999999995</v>
      </c>
      <c r="Q38" s="31">
        <v>144824.29689999999</v>
      </c>
      <c r="T38" s="31" t="s">
        <v>0</v>
      </c>
      <c r="U38" s="31" t="s">
        <v>1</v>
      </c>
      <c r="V38" s="31" t="s">
        <v>2</v>
      </c>
      <c r="W38" s="31" t="s">
        <v>3</v>
      </c>
      <c r="X38" s="31" t="s">
        <v>4</v>
      </c>
      <c r="Y38" s="31" t="s">
        <v>5</v>
      </c>
      <c r="Z38" s="31" t="s">
        <v>6</v>
      </c>
      <c r="AC38" s="31">
        <v>4</v>
      </c>
      <c r="AD38" s="31" t="s">
        <v>7</v>
      </c>
      <c r="AE38" s="31">
        <v>972.56100000000004</v>
      </c>
      <c r="AF38" s="31">
        <v>3407.1006000000002</v>
      </c>
      <c r="AG38" s="31">
        <v>36.339100000000002</v>
      </c>
      <c r="AH38" s="31">
        <v>0.60340000000000005</v>
      </c>
      <c r="AI38" s="31">
        <v>156303.92189999999</v>
      </c>
      <c r="AL38" s="31" t="s">
        <v>0</v>
      </c>
      <c r="AM38" s="31" t="s">
        <v>1</v>
      </c>
      <c r="AN38" s="31" t="s">
        <v>2</v>
      </c>
      <c r="AO38" s="31" t="s">
        <v>3</v>
      </c>
      <c r="AP38" s="31" t="s">
        <v>4</v>
      </c>
      <c r="AQ38" s="31" t="s">
        <v>5</v>
      </c>
      <c r="AR38" s="31" t="s">
        <v>6</v>
      </c>
    </row>
    <row r="39" spans="2:44" x14ac:dyDescent="0.25">
      <c r="B39" s="31">
        <v>4</v>
      </c>
      <c r="C39" s="31" t="s">
        <v>7</v>
      </c>
      <c r="D39" s="34">
        <v>1086.0139999999999</v>
      </c>
      <c r="E39" s="34">
        <v>62505.285199999998</v>
      </c>
      <c r="F39" s="35">
        <v>7.2378</v>
      </c>
      <c r="G39" s="36">
        <v>0.2823</v>
      </c>
      <c r="H39" s="34">
        <v>645718.1875</v>
      </c>
      <c r="K39" s="31">
        <v>5</v>
      </c>
      <c r="L39" s="31" t="s">
        <v>7</v>
      </c>
      <c r="M39" s="31">
        <v>1071.865</v>
      </c>
      <c r="N39" s="31">
        <v>2921.7761</v>
      </c>
      <c r="O39" s="31">
        <v>34.673999999999999</v>
      </c>
      <c r="P39" s="31">
        <v>0.60370000000000001</v>
      </c>
      <c r="Q39" s="31">
        <v>127892.39840000001</v>
      </c>
      <c r="T39" s="31">
        <v>1</v>
      </c>
      <c r="U39" s="31" t="s">
        <v>7</v>
      </c>
      <c r="V39" s="31">
        <v>1075.7660000000001</v>
      </c>
      <c r="W39" s="31">
        <v>3377.4857999999999</v>
      </c>
      <c r="X39" s="31">
        <v>41.002299999999998</v>
      </c>
      <c r="Y39" s="31">
        <v>0.94089999999999996</v>
      </c>
      <c r="Z39" s="31">
        <v>151512.5313</v>
      </c>
      <c r="AC39" s="31">
        <v>5</v>
      </c>
      <c r="AD39" s="31" t="s">
        <v>7</v>
      </c>
      <c r="AE39" s="31">
        <v>1066.0540000000001</v>
      </c>
      <c r="AF39" s="31">
        <v>2767.7602999999999</v>
      </c>
      <c r="AG39" s="31">
        <v>22.6463</v>
      </c>
      <c r="AH39" s="31">
        <v>0.54720000000000002</v>
      </c>
      <c r="AI39" s="31">
        <v>80962.5625</v>
      </c>
      <c r="AL39" s="31">
        <v>1</v>
      </c>
      <c r="AM39" s="31" t="s">
        <v>7</v>
      </c>
      <c r="AN39" s="31">
        <v>1067.559</v>
      </c>
      <c r="AO39" s="31">
        <v>2637.8573999999999</v>
      </c>
      <c r="AP39" s="31">
        <v>29.293800000000001</v>
      </c>
      <c r="AQ39" s="31">
        <v>0.56510000000000005</v>
      </c>
      <c r="AR39" s="31">
        <v>99149.859400000001</v>
      </c>
    </row>
    <row r="40" spans="2:44" x14ac:dyDescent="0.25">
      <c r="B40" s="31">
        <v>5</v>
      </c>
      <c r="C40" s="31" t="s">
        <v>7</v>
      </c>
      <c r="D40" s="34">
        <v>1240.53</v>
      </c>
      <c r="E40" s="34">
        <v>12649.7246</v>
      </c>
      <c r="F40" s="35">
        <v>58.226999999999997</v>
      </c>
      <c r="G40" s="36">
        <v>0.39350000000000002</v>
      </c>
      <c r="H40" s="34">
        <v>1007382</v>
      </c>
      <c r="K40" s="31">
        <v>6</v>
      </c>
      <c r="L40" s="31" t="s">
        <v>7</v>
      </c>
      <c r="M40" s="31">
        <v>1086.009</v>
      </c>
      <c r="N40" s="31">
        <v>18530.824199999999</v>
      </c>
      <c r="O40" s="31">
        <v>6.1574</v>
      </c>
      <c r="P40" s="31">
        <v>0.62919999999999998</v>
      </c>
      <c r="Q40" s="31">
        <v>142829.67189999999</v>
      </c>
      <c r="T40" s="31">
        <v>2</v>
      </c>
      <c r="U40" s="31" t="s">
        <v>7</v>
      </c>
      <c r="V40" s="31">
        <v>1085.9849999999999</v>
      </c>
      <c r="W40" s="31">
        <v>17250.050800000001</v>
      </c>
      <c r="X40" s="31">
        <v>6.0664999999999996</v>
      </c>
      <c r="Y40" s="31">
        <v>1</v>
      </c>
      <c r="Z40" s="31">
        <v>111393.5313</v>
      </c>
      <c r="AC40" s="31">
        <v>6</v>
      </c>
      <c r="AD40" s="31" t="s">
        <v>7</v>
      </c>
      <c r="AE40" s="31">
        <v>1086.259</v>
      </c>
      <c r="AF40" s="31">
        <v>33358.335899999998</v>
      </c>
      <c r="AG40" s="31">
        <v>6.7915000000000001</v>
      </c>
      <c r="AH40" s="31">
        <v>0.67290000000000005</v>
      </c>
      <c r="AI40" s="31">
        <v>278586.53129999997</v>
      </c>
      <c r="AL40" s="31">
        <v>2</v>
      </c>
      <c r="AM40" s="31" t="s">
        <v>7</v>
      </c>
      <c r="AN40" s="31">
        <v>1086.2660000000001</v>
      </c>
      <c r="AO40" s="31">
        <v>32845.328099999999</v>
      </c>
      <c r="AP40" s="31">
        <v>6.7220000000000004</v>
      </c>
      <c r="AQ40" s="31">
        <v>0.73429999999999995</v>
      </c>
      <c r="AR40" s="31">
        <v>264675.09379999997</v>
      </c>
    </row>
    <row r="41" spans="2:44" x14ac:dyDescent="0.25">
      <c r="B41" s="31">
        <v>6</v>
      </c>
      <c r="C41" s="31" t="s">
        <v>7</v>
      </c>
      <c r="D41" s="34">
        <v>1345.9179999999999</v>
      </c>
      <c r="E41" s="34">
        <v>14562.6299</v>
      </c>
      <c r="F41" s="35">
        <v>57.216000000000001</v>
      </c>
      <c r="G41" s="36">
        <v>0.5645</v>
      </c>
      <c r="H41" s="34">
        <v>1068372.25</v>
      </c>
      <c r="T41" s="31">
        <v>3</v>
      </c>
      <c r="U41" s="31" t="s">
        <v>7</v>
      </c>
      <c r="V41" s="31">
        <v>1232.643</v>
      </c>
      <c r="W41" s="31">
        <v>3551.9342999999999</v>
      </c>
      <c r="X41" s="31">
        <v>59.978700000000003</v>
      </c>
      <c r="Y41" s="31">
        <v>0.94259999999999999</v>
      </c>
      <c r="Z41" s="31">
        <v>232867.67189999999</v>
      </c>
      <c r="AL41" s="31">
        <v>3</v>
      </c>
      <c r="AM41" s="31" t="s">
        <v>7</v>
      </c>
      <c r="AN41" s="31">
        <v>1240.9870000000001</v>
      </c>
      <c r="AO41" s="31">
        <v>3508.5365999999999</v>
      </c>
      <c r="AP41" s="31">
        <v>52.880600000000001</v>
      </c>
      <c r="AQ41" s="31">
        <v>0.63260000000000005</v>
      </c>
      <c r="AR41" s="31">
        <v>231567.5313</v>
      </c>
    </row>
    <row r="42" spans="2:44" x14ac:dyDescent="0.25">
      <c r="B42" s="31">
        <v>7</v>
      </c>
      <c r="C42" s="31" t="s">
        <v>7</v>
      </c>
      <c r="D42" s="34">
        <v>1428.6859999999999</v>
      </c>
      <c r="E42" s="34">
        <v>12746.118200000001</v>
      </c>
      <c r="F42" s="35">
        <v>48.886099999999999</v>
      </c>
      <c r="G42" s="36">
        <v>0.63349999999999995</v>
      </c>
      <c r="H42" s="34">
        <v>777685.1875</v>
      </c>
      <c r="K42" s="31" t="s">
        <v>0</v>
      </c>
      <c r="L42" s="31" t="s">
        <v>1</v>
      </c>
      <c r="M42" s="31" t="s">
        <v>2</v>
      </c>
      <c r="N42" s="31" t="s">
        <v>3</v>
      </c>
      <c r="O42" s="31" t="s">
        <v>4</v>
      </c>
      <c r="P42" s="31" t="s">
        <v>5</v>
      </c>
      <c r="Q42" s="31" t="s">
        <v>6</v>
      </c>
      <c r="T42" s="31">
        <v>4</v>
      </c>
      <c r="U42" s="31" t="s">
        <v>7</v>
      </c>
      <c r="V42" s="31">
        <v>1343.38</v>
      </c>
      <c r="W42" s="31">
        <v>5544.1787000000004</v>
      </c>
      <c r="X42" s="31">
        <v>42.210599999999999</v>
      </c>
      <c r="Y42" s="31">
        <v>0.63060000000000005</v>
      </c>
      <c r="Z42" s="31">
        <v>292403.40629999997</v>
      </c>
      <c r="AC42" s="31" t="s">
        <v>0</v>
      </c>
      <c r="AD42" s="31" t="s">
        <v>1</v>
      </c>
      <c r="AE42" s="31" t="s">
        <v>2</v>
      </c>
      <c r="AF42" s="31" t="s">
        <v>3</v>
      </c>
      <c r="AG42" s="31" t="s">
        <v>4</v>
      </c>
      <c r="AH42" s="31" t="s">
        <v>5</v>
      </c>
      <c r="AI42" s="31" t="s">
        <v>6</v>
      </c>
      <c r="AL42" s="31">
        <v>4</v>
      </c>
      <c r="AM42" s="31" t="s">
        <v>7</v>
      </c>
      <c r="AN42" s="31">
        <v>1339.183</v>
      </c>
      <c r="AO42" s="31">
        <v>4070.0414999999998</v>
      </c>
      <c r="AP42" s="31">
        <v>47.085999999999999</v>
      </c>
      <c r="AQ42" s="31">
        <v>0.60799999999999998</v>
      </c>
      <c r="AR42" s="31">
        <v>241605.3438</v>
      </c>
    </row>
    <row r="43" spans="2:44" x14ac:dyDescent="0.25">
      <c r="B43" s="31">
        <v>8</v>
      </c>
      <c r="C43" s="31" t="s">
        <v>7</v>
      </c>
      <c r="D43" s="34">
        <v>1627.337</v>
      </c>
      <c r="E43" s="34">
        <v>8432.2157999999999</v>
      </c>
      <c r="F43" s="35">
        <v>75.120400000000004</v>
      </c>
      <c r="G43" s="36">
        <v>0.3921</v>
      </c>
      <c r="H43" s="34">
        <v>866002.875</v>
      </c>
      <c r="K43" s="31">
        <v>1</v>
      </c>
      <c r="L43" s="31" t="s">
        <v>7</v>
      </c>
      <c r="M43" s="31">
        <v>148.00899999999999</v>
      </c>
      <c r="N43" s="31">
        <v>1850.3013000000001</v>
      </c>
      <c r="O43" s="31">
        <v>15.1402</v>
      </c>
      <c r="P43" s="31">
        <v>0.52029999999999998</v>
      </c>
      <c r="Q43" s="31">
        <v>36584</v>
      </c>
      <c r="T43" s="31">
        <v>5</v>
      </c>
      <c r="U43" s="31" t="s">
        <v>7</v>
      </c>
      <c r="V43" s="31">
        <v>1441.7670000000001</v>
      </c>
      <c r="W43" s="31">
        <v>3329.1704</v>
      </c>
      <c r="X43" s="31">
        <v>46.856400000000001</v>
      </c>
      <c r="Y43" s="31">
        <v>0.39960000000000001</v>
      </c>
      <c r="Z43" s="31">
        <v>212891.48439999999</v>
      </c>
      <c r="AC43" s="31">
        <v>1</v>
      </c>
      <c r="AD43" s="31" t="s">
        <v>7</v>
      </c>
      <c r="AE43" s="31">
        <v>152.721</v>
      </c>
      <c r="AF43" s="31">
        <v>1865.3113000000001</v>
      </c>
      <c r="AG43" s="31">
        <v>12.573600000000001</v>
      </c>
      <c r="AH43" s="31">
        <v>0.51600000000000001</v>
      </c>
      <c r="AI43" s="31">
        <v>30684.8223</v>
      </c>
      <c r="AL43" s="31">
        <v>5</v>
      </c>
      <c r="AM43" s="31" t="s">
        <v>7</v>
      </c>
      <c r="AN43" s="31">
        <v>1429.623</v>
      </c>
      <c r="AO43" s="31">
        <v>1819.7614000000001</v>
      </c>
      <c r="AP43" s="31">
        <v>71.708500000000001</v>
      </c>
      <c r="AQ43" s="31">
        <v>0.4879</v>
      </c>
      <c r="AR43" s="31">
        <v>172158.7813</v>
      </c>
    </row>
    <row r="44" spans="2:44" x14ac:dyDescent="0.25">
      <c r="B44" s="31">
        <v>9</v>
      </c>
      <c r="C44" s="31" t="s">
        <v>7</v>
      </c>
      <c r="D44" s="34">
        <v>1745.03</v>
      </c>
      <c r="E44" s="34">
        <v>20950.843799999999</v>
      </c>
      <c r="F44" s="35">
        <v>53.125700000000002</v>
      </c>
      <c r="G44" s="36">
        <v>0.38819999999999999</v>
      </c>
      <c r="H44" s="34">
        <v>1525498.375</v>
      </c>
      <c r="K44" s="31">
        <v>2</v>
      </c>
      <c r="L44" s="31" t="s">
        <v>7</v>
      </c>
      <c r="M44" s="31">
        <v>280.02699999999999</v>
      </c>
      <c r="N44" s="31">
        <v>4163.5604999999996</v>
      </c>
      <c r="O44" s="31">
        <v>19.543099999999999</v>
      </c>
      <c r="P44" s="31">
        <v>0.3594</v>
      </c>
      <c r="Q44" s="31">
        <v>112804.85159999999</v>
      </c>
      <c r="T44" s="31">
        <v>6</v>
      </c>
      <c r="U44" s="31" t="s">
        <v>7</v>
      </c>
      <c r="V44" s="31">
        <v>1634.5940000000001</v>
      </c>
      <c r="W44" s="31">
        <v>4168.4385000000002</v>
      </c>
      <c r="X44" s="31">
        <v>67.669600000000003</v>
      </c>
      <c r="Y44" s="31">
        <v>0.33239999999999997</v>
      </c>
      <c r="Z44" s="31">
        <v>393914.75</v>
      </c>
      <c r="AC44" s="31">
        <v>2</v>
      </c>
      <c r="AD44" s="31" t="s">
        <v>7</v>
      </c>
      <c r="AE44" s="31">
        <v>280.66199999999998</v>
      </c>
      <c r="AF44" s="31">
        <v>5750.9633999999996</v>
      </c>
      <c r="AG44" s="31">
        <v>19.650099999999998</v>
      </c>
      <c r="AH44" s="31">
        <v>0.30549999999999999</v>
      </c>
      <c r="AI44" s="31">
        <v>159722.48439999999</v>
      </c>
      <c r="AL44" s="31">
        <v>6</v>
      </c>
      <c r="AM44" s="31" t="s">
        <v>7</v>
      </c>
      <c r="AN44" s="31">
        <v>1625.0540000000001</v>
      </c>
      <c r="AO44" s="31">
        <v>4361.2861000000003</v>
      </c>
      <c r="AP44" s="31">
        <v>74.423500000000004</v>
      </c>
      <c r="AQ44" s="31">
        <v>0.42499999999999999</v>
      </c>
      <c r="AR44" s="31">
        <v>438315.25</v>
      </c>
    </row>
    <row r="45" spans="2:44" x14ac:dyDescent="0.25">
      <c r="D45" s="34"/>
      <c r="E45" s="34"/>
      <c r="F45" s="35"/>
      <c r="G45" s="36"/>
      <c r="H45" s="34"/>
      <c r="K45" s="31">
        <v>3</v>
      </c>
      <c r="L45" s="31" t="s">
        <v>7</v>
      </c>
      <c r="M45" s="31">
        <v>885.99099999999999</v>
      </c>
      <c r="N45" s="31">
        <v>2502.8537999999999</v>
      </c>
      <c r="O45" s="31">
        <v>41.790700000000001</v>
      </c>
      <c r="P45" s="31">
        <v>0.61380000000000001</v>
      </c>
      <c r="Q45" s="31">
        <v>131466.57810000001</v>
      </c>
      <c r="T45" s="31">
        <v>7</v>
      </c>
      <c r="U45" s="31" t="s">
        <v>7</v>
      </c>
      <c r="V45" s="31">
        <v>1741.0609999999999</v>
      </c>
      <c r="W45" s="31">
        <v>4635.6045000000004</v>
      </c>
      <c r="X45" s="31">
        <v>31.5549</v>
      </c>
      <c r="Y45" s="31">
        <v>0.45669999999999999</v>
      </c>
      <c r="Z45" s="31">
        <v>195612.67189999999</v>
      </c>
      <c r="AC45" s="31">
        <v>3</v>
      </c>
      <c r="AD45" s="31" t="s">
        <v>7</v>
      </c>
      <c r="AE45" s="31">
        <v>886.55600000000004</v>
      </c>
      <c r="AF45" s="31">
        <v>2256.1143000000002</v>
      </c>
      <c r="AG45" s="31">
        <v>41.250300000000003</v>
      </c>
      <c r="AH45" s="31">
        <v>0.49</v>
      </c>
      <c r="AI45" s="31">
        <v>122714.3125</v>
      </c>
      <c r="AL45" s="31">
        <v>7</v>
      </c>
      <c r="AM45" s="31" t="s">
        <v>7</v>
      </c>
      <c r="AN45" s="31">
        <v>1738.23</v>
      </c>
      <c r="AO45" s="31">
        <v>4606.4165000000003</v>
      </c>
      <c r="AP45" s="31">
        <v>52.461500000000001</v>
      </c>
      <c r="AQ45" s="31">
        <v>0.4289</v>
      </c>
      <c r="AR45" s="31">
        <v>326234.6875</v>
      </c>
    </row>
    <row r="46" spans="2:44" x14ac:dyDescent="0.25">
      <c r="B46" s="31" t="s">
        <v>0</v>
      </c>
      <c r="C46" s="31" t="s">
        <v>1</v>
      </c>
      <c r="D46" s="34" t="s">
        <v>2</v>
      </c>
      <c r="E46" s="34" t="s">
        <v>3</v>
      </c>
      <c r="F46" s="35" t="s">
        <v>4</v>
      </c>
      <c r="G46" s="36" t="s">
        <v>5</v>
      </c>
      <c r="H46" s="34" t="s">
        <v>6</v>
      </c>
      <c r="K46" s="31">
        <v>4</v>
      </c>
      <c r="L46" s="31" t="s">
        <v>7</v>
      </c>
      <c r="M46" s="31">
        <v>969.81700000000001</v>
      </c>
      <c r="N46" s="31">
        <v>3287.6242999999999</v>
      </c>
      <c r="O46" s="31">
        <v>35.1768</v>
      </c>
      <c r="P46" s="31">
        <v>0.63339999999999996</v>
      </c>
      <c r="Q46" s="31">
        <v>144276.9688</v>
      </c>
      <c r="AC46" s="31">
        <v>4</v>
      </c>
      <c r="AD46" s="31" t="s">
        <v>7</v>
      </c>
      <c r="AE46" s="31">
        <v>972.56500000000005</v>
      </c>
      <c r="AF46" s="31">
        <v>3404.3422999999998</v>
      </c>
      <c r="AG46" s="31">
        <v>36.4056</v>
      </c>
      <c r="AH46" s="31">
        <v>0.6169</v>
      </c>
      <c r="AI46" s="31">
        <v>155628.2813</v>
      </c>
    </row>
    <row r="47" spans="2:44" x14ac:dyDescent="0.25">
      <c r="B47" s="31">
        <v>1</v>
      </c>
      <c r="C47" s="31" t="s">
        <v>7</v>
      </c>
      <c r="D47" s="34">
        <v>280.42</v>
      </c>
      <c r="E47" s="34">
        <v>10795.0967</v>
      </c>
      <c r="F47" s="35">
        <v>20.578900000000001</v>
      </c>
      <c r="G47" s="36">
        <v>0.40110000000000001</v>
      </c>
      <c r="H47" s="34">
        <v>303532.34379999997</v>
      </c>
      <c r="K47" s="31">
        <v>5</v>
      </c>
      <c r="L47" s="31" t="s">
        <v>7</v>
      </c>
      <c r="M47" s="31">
        <v>1072.569</v>
      </c>
      <c r="N47" s="31">
        <v>2949.1550000000002</v>
      </c>
      <c r="O47" s="31">
        <v>35.962800000000001</v>
      </c>
      <c r="P47" s="31">
        <v>0.62580000000000002</v>
      </c>
      <c r="Q47" s="31">
        <v>132712.0625</v>
      </c>
      <c r="T47" s="31" t="s">
        <v>0</v>
      </c>
      <c r="U47" s="31" t="s">
        <v>1</v>
      </c>
      <c r="V47" s="31" t="s">
        <v>2</v>
      </c>
      <c r="W47" s="31" t="s">
        <v>3</v>
      </c>
      <c r="X47" s="31" t="s">
        <v>4</v>
      </c>
      <c r="Y47" s="31" t="s">
        <v>5</v>
      </c>
      <c r="Z47" s="31" t="s">
        <v>6</v>
      </c>
      <c r="AC47" s="31">
        <v>5</v>
      </c>
      <c r="AD47" s="31" t="s">
        <v>7</v>
      </c>
      <c r="AE47" s="31">
        <v>1066.079</v>
      </c>
      <c r="AF47" s="31">
        <v>2766.5979000000002</v>
      </c>
      <c r="AG47" s="31">
        <v>22.78</v>
      </c>
      <c r="AH47" s="31">
        <v>0.55100000000000005</v>
      </c>
      <c r="AI47" s="31">
        <v>81286.421900000001</v>
      </c>
      <c r="AL47" s="31" t="s">
        <v>0</v>
      </c>
      <c r="AM47" s="31" t="s">
        <v>1</v>
      </c>
      <c r="AN47" s="31" t="s">
        <v>2</v>
      </c>
      <c r="AO47" s="31" t="s">
        <v>3</v>
      </c>
      <c r="AP47" s="31" t="s">
        <v>4</v>
      </c>
      <c r="AQ47" s="31" t="s">
        <v>5</v>
      </c>
      <c r="AR47" s="31" t="s">
        <v>6</v>
      </c>
    </row>
    <row r="48" spans="2:44" x14ac:dyDescent="0.25">
      <c r="B48" s="31">
        <v>2</v>
      </c>
      <c r="C48" s="31" t="s">
        <v>7</v>
      </c>
      <c r="D48" s="34">
        <v>885.24099999999999</v>
      </c>
      <c r="E48" s="34">
        <v>11865.6494</v>
      </c>
      <c r="F48" s="35">
        <v>49.969900000000003</v>
      </c>
      <c r="G48" s="36">
        <v>0.32979999999999998</v>
      </c>
      <c r="H48" s="34">
        <v>830203.5625</v>
      </c>
      <c r="K48" s="31">
        <v>6</v>
      </c>
      <c r="L48" s="31" t="s">
        <v>7</v>
      </c>
      <c r="M48" s="31">
        <v>1085.999</v>
      </c>
      <c r="N48" s="31">
        <v>18374.1738</v>
      </c>
      <c r="O48" s="31">
        <v>6.1180000000000003</v>
      </c>
      <c r="P48" s="31">
        <v>0.65549999999999997</v>
      </c>
      <c r="Q48" s="31">
        <v>139221.51560000001</v>
      </c>
      <c r="T48" s="31">
        <v>1</v>
      </c>
      <c r="U48" s="31" t="s">
        <v>7</v>
      </c>
      <c r="V48" s="31">
        <v>1075.7660000000001</v>
      </c>
      <c r="W48" s="31">
        <v>3383.1855</v>
      </c>
      <c r="X48" s="31">
        <v>41.002299999999998</v>
      </c>
      <c r="Y48" s="31">
        <v>0.94089999999999996</v>
      </c>
      <c r="Z48" s="31">
        <v>151768.125</v>
      </c>
      <c r="AC48" s="31">
        <v>6</v>
      </c>
      <c r="AD48" s="31" t="s">
        <v>7</v>
      </c>
      <c r="AE48" s="31">
        <v>1086.2570000000001</v>
      </c>
      <c r="AF48" s="31">
        <v>33337.132799999999</v>
      </c>
      <c r="AG48" s="31">
        <v>6.7968999999999999</v>
      </c>
      <c r="AH48" s="31">
        <v>0.67589999999999995</v>
      </c>
      <c r="AI48" s="31">
        <v>278283.25</v>
      </c>
      <c r="AL48" s="31">
        <v>1</v>
      </c>
      <c r="AM48" s="31" t="s">
        <v>7</v>
      </c>
      <c r="AN48" s="31">
        <v>1067.3689999999999</v>
      </c>
      <c r="AO48" s="31">
        <v>2664.8015</v>
      </c>
      <c r="AP48" s="31">
        <v>28.4999</v>
      </c>
      <c r="AQ48" s="31">
        <v>0.56659999999999999</v>
      </c>
      <c r="AR48" s="31">
        <v>97393.382800000007</v>
      </c>
    </row>
    <row r="49" spans="2:44" x14ac:dyDescent="0.25">
      <c r="B49" s="31">
        <v>3</v>
      </c>
      <c r="C49" s="31" t="s">
        <v>7</v>
      </c>
      <c r="D49" s="34">
        <v>970.29200000000003</v>
      </c>
      <c r="E49" s="34">
        <v>15777.574199999999</v>
      </c>
      <c r="F49" s="35">
        <v>41.366300000000003</v>
      </c>
      <c r="G49" s="36">
        <v>0.4763</v>
      </c>
      <c r="H49" s="34">
        <v>866272.875</v>
      </c>
      <c r="T49" s="31">
        <v>2</v>
      </c>
      <c r="U49" s="31" t="s">
        <v>7</v>
      </c>
      <c r="V49" s="31">
        <v>1085.9849999999999</v>
      </c>
      <c r="W49" s="31">
        <v>17248.882799999999</v>
      </c>
      <c r="X49" s="31">
        <v>6.0664999999999996</v>
      </c>
      <c r="Y49" s="31">
        <v>1</v>
      </c>
      <c r="Z49" s="31">
        <v>111385.99219999999</v>
      </c>
      <c r="AL49" s="31">
        <v>2</v>
      </c>
      <c r="AM49" s="31" t="s">
        <v>7</v>
      </c>
      <c r="AN49" s="31">
        <v>1086.2639999999999</v>
      </c>
      <c r="AO49" s="31">
        <v>32882.207000000002</v>
      </c>
      <c r="AP49" s="31">
        <v>6.7378</v>
      </c>
      <c r="AQ49" s="31">
        <v>0.73650000000000004</v>
      </c>
      <c r="AR49" s="31">
        <v>265346.03129999997</v>
      </c>
    </row>
    <row r="50" spans="2:44" x14ac:dyDescent="0.25">
      <c r="B50" s="31">
        <v>4</v>
      </c>
      <c r="C50" s="31" t="s">
        <v>7</v>
      </c>
      <c r="D50" s="34">
        <v>1085.9780000000001</v>
      </c>
      <c r="E50" s="34">
        <v>62576.828099999999</v>
      </c>
      <c r="F50" s="35">
        <v>7.2065999999999999</v>
      </c>
      <c r="G50" s="36">
        <v>0.25769999999999998</v>
      </c>
      <c r="H50" s="34">
        <v>649269.1875</v>
      </c>
      <c r="K50" s="31" t="s">
        <v>0</v>
      </c>
      <c r="L50" s="31" t="s">
        <v>1</v>
      </c>
      <c r="M50" s="31" t="s">
        <v>2</v>
      </c>
      <c r="N50" s="31" t="s">
        <v>3</v>
      </c>
      <c r="O50" s="31" t="s">
        <v>4</v>
      </c>
      <c r="P50" s="31" t="s">
        <v>5</v>
      </c>
      <c r="Q50" s="31" t="s">
        <v>6</v>
      </c>
      <c r="T50" s="31">
        <v>3</v>
      </c>
      <c r="U50" s="31" t="s">
        <v>7</v>
      </c>
      <c r="V50" s="31">
        <v>1232.644</v>
      </c>
      <c r="W50" s="31">
        <v>3564.1738</v>
      </c>
      <c r="X50" s="31">
        <v>59.978700000000003</v>
      </c>
      <c r="Y50" s="31">
        <v>0.94259999999999999</v>
      </c>
      <c r="Z50" s="31">
        <v>233670.42189999999</v>
      </c>
      <c r="AC50" s="31" t="s">
        <v>0</v>
      </c>
      <c r="AD50" s="31" t="s">
        <v>1</v>
      </c>
      <c r="AE50" s="31" t="s">
        <v>2</v>
      </c>
      <c r="AF50" s="31" t="s">
        <v>3</v>
      </c>
      <c r="AG50" s="31" t="s">
        <v>4</v>
      </c>
      <c r="AH50" s="31" t="s">
        <v>5</v>
      </c>
      <c r="AI50" s="31" t="s">
        <v>6</v>
      </c>
      <c r="AL50" s="31">
        <v>3</v>
      </c>
      <c r="AM50" s="31" t="s">
        <v>7</v>
      </c>
      <c r="AN50" s="31">
        <v>1240.9739999999999</v>
      </c>
      <c r="AO50" s="31">
        <v>3507.9965999999999</v>
      </c>
      <c r="AP50" s="31">
        <v>52.983499999999999</v>
      </c>
      <c r="AQ50" s="31">
        <v>0.63749999999999996</v>
      </c>
      <c r="AR50" s="31">
        <v>231525.45310000001</v>
      </c>
    </row>
    <row r="51" spans="2:44" x14ac:dyDescent="0.25">
      <c r="B51" s="31">
        <v>5</v>
      </c>
      <c r="C51" s="31" t="s">
        <v>7</v>
      </c>
      <c r="D51" s="34">
        <v>1240.604</v>
      </c>
      <c r="E51" s="34">
        <v>12687.5371</v>
      </c>
      <c r="F51" s="35">
        <v>58.246200000000002</v>
      </c>
      <c r="G51" s="36">
        <v>0.37</v>
      </c>
      <c r="H51" s="34">
        <v>1019429.625</v>
      </c>
      <c r="K51" s="31">
        <v>1</v>
      </c>
      <c r="L51" s="31" t="s">
        <v>7</v>
      </c>
      <c r="M51" s="31">
        <v>148.036</v>
      </c>
      <c r="N51" s="31">
        <v>1846.6796999999999</v>
      </c>
      <c r="O51" s="31">
        <v>15.143800000000001</v>
      </c>
      <c r="P51" s="31">
        <v>0.55879999999999996</v>
      </c>
      <c r="Q51" s="31">
        <v>35980.722699999998</v>
      </c>
      <c r="T51" s="31">
        <v>4</v>
      </c>
      <c r="U51" s="31" t="s">
        <v>7</v>
      </c>
      <c r="V51" s="31">
        <v>1343.38</v>
      </c>
      <c r="W51" s="31">
        <v>5588.0176000000001</v>
      </c>
      <c r="X51" s="31">
        <v>42.210599999999999</v>
      </c>
      <c r="Y51" s="31">
        <v>0.63060000000000005</v>
      </c>
      <c r="Z51" s="31">
        <v>294715.4375</v>
      </c>
      <c r="AC51" s="31">
        <v>1</v>
      </c>
      <c r="AD51" s="31" t="s">
        <v>7</v>
      </c>
      <c r="AE51" s="31">
        <v>152.72</v>
      </c>
      <c r="AF51" s="31">
        <v>1864.546</v>
      </c>
      <c r="AG51" s="31">
        <v>12.5708</v>
      </c>
      <c r="AH51" s="31">
        <v>0.51859999999999995</v>
      </c>
      <c r="AI51" s="31">
        <v>30634.105500000001</v>
      </c>
      <c r="AL51" s="31">
        <v>4</v>
      </c>
      <c r="AM51" s="31" t="s">
        <v>7</v>
      </c>
      <c r="AN51" s="31">
        <v>1339.182</v>
      </c>
      <c r="AO51" s="31">
        <v>4069.7244000000001</v>
      </c>
      <c r="AP51" s="31">
        <v>47.126899999999999</v>
      </c>
      <c r="AQ51" s="31">
        <v>0.61419999999999997</v>
      </c>
      <c r="AR51" s="31">
        <v>241203.0313</v>
      </c>
    </row>
    <row r="52" spans="2:44" x14ac:dyDescent="0.25">
      <c r="B52" s="31">
        <v>6</v>
      </c>
      <c r="C52" s="31" t="s">
        <v>7</v>
      </c>
      <c r="D52" s="34">
        <v>1345.98</v>
      </c>
      <c r="E52" s="34">
        <v>14574.690399999999</v>
      </c>
      <c r="F52" s="35">
        <v>57.165799999999997</v>
      </c>
      <c r="G52" s="36">
        <v>0.58760000000000001</v>
      </c>
      <c r="H52" s="34">
        <v>1058727.875</v>
      </c>
      <c r="K52" s="31">
        <v>2</v>
      </c>
      <c r="L52" s="31" t="s">
        <v>7</v>
      </c>
      <c r="M52" s="31">
        <v>280.03300000000002</v>
      </c>
      <c r="N52" s="31">
        <v>4246.7187999999996</v>
      </c>
      <c r="O52" s="31">
        <v>18.691500000000001</v>
      </c>
      <c r="P52" s="31">
        <v>0.1512</v>
      </c>
      <c r="Q52" s="31">
        <v>118370.7656</v>
      </c>
      <c r="T52" s="31">
        <v>5</v>
      </c>
      <c r="U52" s="31" t="s">
        <v>7</v>
      </c>
      <c r="V52" s="31">
        <v>1441.7670000000001</v>
      </c>
      <c r="W52" s="31">
        <v>3365.8476999999998</v>
      </c>
      <c r="X52" s="31">
        <v>46.856400000000001</v>
      </c>
      <c r="Y52" s="31">
        <v>0.5</v>
      </c>
      <c r="Z52" s="31">
        <v>207317.48439999999</v>
      </c>
      <c r="AC52" s="31">
        <v>2</v>
      </c>
      <c r="AD52" s="31" t="s">
        <v>7</v>
      </c>
      <c r="AE52" s="31">
        <v>280.66500000000002</v>
      </c>
      <c r="AF52" s="31">
        <v>5761.9970999999996</v>
      </c>
      <c r="AG52" s="31">
        <v>19.5579</v>
      </c>
      <c r="AH52" s="31">
        <v>0.28100000000000003</v>
      </c>
      <c r="AI52" s="31">
        <v>160669.8125</v>
      </c>
      <c r="AL52" s="31">
        <v>5</v>
      </c>
      <c r="AM52" s="31" t="s">
        <v>7</v>
      </c>
      <c r="AN52" s="31">
        <v>1429.5930000000001</v>
      </c>
      <c r="AO52" s="31">
        <v>1822.2292</v>
      </c>
      <c r="AP52" s="31">
        <v>71.598799999999997</v>
      </c>
      <c r="AQ52" s="31">
        <v>0.48699999999999999</v>
      </c>
      <c r="AR52" s="31">
        <v>172185.79689999999</v>
      </c>
    </row>
    <row r="53" spans="2:44" x14ac:dyDescent="0.25">
      <c r="B53" s="31">
        <v>7</v>
      </c>
      <c r="C53" s="31" t="s">
        <v>7</v>
      </c>
      <c r="D53" s="34">
        <v>1428.6559999999999</v>
      </c>
      <c r="E53" s="34">
        <v>12751.9277</v>
      </c>
      <c r="F53" s="35">
        <v>49.040799999999997</v>
      </c>
      <c r="G53" s="36">
        <v>0.67469999999999997</v>
      </c>
      <c r="H53" s="34">
        <v>767590.1875</v>
      </c>
      <c r="K53" s="31">
        <v>3</v>
      </c>
      <c r="L53" s="31" t="s">
        <v>7</v>
      </c>
      <c r="M53" s="31">
        <v>886.18499999999995</v>
      </c>
      <c r="N53" s="31">
        <v>2504.5288</v>
      </c>
      <c r="O53" s="31">
        <v>44.080800000000004</v>
      </c>
      <c r="P53" s="31">
        <v>0.78969999999999996</v>
      </c>
      <c r="Q53" s="31">
        <v>129086.69530000001</v>
      </c>
      <c r="T53" s="31">
        <v>6</v>
      </c>
      <c r="U53" s="31" t="s">
        <v>7</v>
      </c>
      <c r="V53" s="31">
        <v>1634.5940000000001</v>
      </c>
      <c r="W53" s="31">
        <v>4186.6313</v>
      </c>
      <c r="X53" s="31">
        <v>67.669600000000003</v>
      </c>
      <c r="Y53" s="31">
        <v>0.5</v>
      </c>
      <c r="Z53" s="31">
        <v>372024.25</v>
      </c>
      <c r="AC53" s="31">
        <v>3</v>
      </c>
      <c r="AD53" s="31" t="s">
        <v>7</v>
      </c>
      <c r="AE53" s="31">
        <v>886.58199999999999</v>
      </c>
      <c r="AF53" s="31">
        <v>2257.4762999999998</v>
      </c>
      <c r="AG53" s="31">
        <v>41.341799999999999</v>
      </c>
      <c r="AH53" s="31">
        <v>0.4879</v>
      </c>
      <c r="AI53" s="31">
        <v>123158.1563</v>
      </c>
      <c r="AL53" s="31">
        <v>6</v>
      </c>
      <c r="AM53" s="31" t="s">
        <v>7</v>
      </c>
      <c r="AN53" s="31">
        <v>1625.0450000000001</v>
      </c>
      <c r="AO53" s="31">
        <v>4362.9530999999997</v>
      </c>
      <c r="AP53" s="31">
        <v>74.330299999999994</v>
      </c>
      <c r="AQ53" s="31">
        <v>0.41899999999999998</v>
      </c>
      <c r="AR53" s="31">
        <v>438906.5</v>
      </c>
    </row>
    <row r="54" spans="2:44" x14ac:dyDescent="0.25">
      <c r="B54" s="31">
        <v>8</v>
      </c>
      <c r="C54" s="31" t="s">
        <v>7</v>
      </c>
      <c r="D54" s="34">
        <v>1627.1659999999999</v>
      </c>
      <c r="E54" s="34">
        <v>8394.5889000000006</v>
      </c>
      <c r="F54" s="35">
        <v>75.808700000000002</v>
      </c>
      <c r="G54" s="36">
        <v>0.36809999999999998</v>
      </c>
      <c r="H54" s="34">
        <v>877667.875</v>
      </c>
      <c r="K54" s="31">
        <v>4</v>
      </c>
      <c r="L54" s="31" t="s">
        <v>7</v>
      </c>
      <c r="M54" s="31">
        <v>970.24800000000005</v>
      </c>
      <c r="N54" s="31">
        <v>3277.8616000000002</v>
      </c>
      <c r="O54" s="31">
        <v>37.728700000000003</v>
      </c>
      <c r="P54" s="31">
        <v>0.82979999999999998</v>
      </c>
      <c r="Q54" s="31">
        <v>142153.14060000001</v>
      </c>
      <c r="T54" s="31">
        <v>7</v>
      </c>
      <c r="U54" s="31" t="s">
        <v>7</v>
      </c>
      <c r="V54" s="31">
        <v>1741.0609999999999</v>
      </c>
      <c r="W54" s="31">
        <v>4741.29</v>
      </c>
      <c r="X54" s="31">
        <v>31.5549</v>
      </c>
      <c r="Y54" s="31">
        <v>0.5</v>
      </c>
      <c r="Z54" s="31">
        <v>196817.8438</v>
      </c>
      <c r="AC54" s="31">
        <v>4</v>
      </c>
      <c r="AD54" s="31" t="s">
        <v>7</v>
      </c>
      <c r="AE54" s="31">
        <v>972.572</v>
      </c>
      <c r="AF54" s="31">
        <v>3400.9032999999999</v>
      </c>
      <c r="AG54" s="31">
        <v>36.487900000000003</v>
      </c>
      <c r="AH54" s="31">
        <v>0.63339999999999996</v>
      </c>
      <c r="AI54" s="31">
        <v>154798.75</v>
      </c>
      <c r="AL54" s="31">
        <v>7</v>
      </c>
      <c r="AM54" s="31" t="s">
        <v>7</v>
      </c>
      <c r="AN54" s="31">
        <v>1738.2329999999999</v>
      </c>
      <c r="AO54" s="31">
        <v>4605.5396000000001</v>
      </c>
      <c r="AP54" s="31">
        <v>52.423999999999999</v>
      </c>
      <c r="AQ54" s="31">
        <v>0.4244</v>
      </c>
      <c r="AR54" s="31">
        <v>326479.4375</v>
      </c>
    </row>
    <row r="55" spans="2:44" x14ac:dyDescent="0.25">
      <c r="B55" s="31">
        <v>9</v>
      </c>
      <c r="C55" s="31" t="s">
        <v>7</v>
      </c>
      <c r="D55" s="34">
        <v>1745.01</v>
      </c>
      <c r="E55" s="34">
        <v>20971.488300000001</v>
      </c>
      <c r="F55" s="35">
        <v>52.829799999999999</v>
      </c>
      <c r="G55" s="36">
        <v>0.37159999999999999</v>
      </c>
      <c r="H55" s="34">
        <v>1527772</v>
      </c>
      <c r="K55" s="31">
        <v>5</v>
      </c>
      <c r="L55" s="31" t="s">
        <v>7</v>
      </c>
      <c r="M55" s="31">
        <v>1076.2539999999999</v>
      </c>
      <c r="N55" s="31">
        <v>3404.6367</v>
      </c>
      <c r="O55" s="31">
        <v>41.369300000000003</v>
      </c>
      <c r="P55" s="31">
        <v>0.9889</v>
      </c>
      <c r="Q55" s="31">
        <v>150706.9063</v>
      </c>
      <c r="AC55" s="31">
        <v>5</v>
      </c>
      <c r="AD55" s="31" t="s">
        <v>7</v>
      </c>
      <c r="AE55" s="31">
        <v>1066.1020000000001</v>
      </c>
      <c r="AF55" s="31">
        <v>2767.9915000000001</v>
      </c>
      <c r="AG55" s="31">
        <v>22.917300000000001</v>
      </c>
      <c r="AH55" s="31">
        <v>0.55549999999999999</v>
      </c>
      <c r="AI55" s="31">
        <v>81672.468800000002</v>
      </c>
    </row>
    <row r="56" spans="2:44" x14ac:dyDescent="0.25">
      <c r="D56" s="34"/>
      <c r="E56" s="34"/>
      <c r="F56" s="35"/>
      <c r="G56" s="36"/>
      <c r="H56" s="34"/>
      <c r="K56" s="31">
        <v>6</v>
      </c>
      <c r="L56" s="31" t="s">
        <v>7</v>
      </c>
      <c r="M56" s="31">
        <v>1085.9770000000001</v>
      </c>
      <c r="N56" s="31">
        <v>17195.955099999999</v>
      </c>
      <c r="O56" s="31">
        <v>6.0441000000000003</v>
      </c>
      <c r="P56" s="31">
        <v>1</v>
      </c>
      <c r="Q56" s="31">
        <v>110634.88280000001</v>
      </c>
      <c r="T56" s="31" t="s">
        <v>0</v>
      </c>
      <c r="U56" s="31" t="s">
        <v>1</v>
      </c>
      <c r="V56" s="31" t="s">
        <v>2</v>
      </c>
      <c r="W56" s="31" t="s">
        <v>3</v>
      </c>
      <c r="X56" s="31" t="s">
        <v>4</v>
      </c>
      <c r="Y56" s="31" t="s">
        <v>5</v>
      </c>
      <c r="Z56" s="31" t="s">
        <v>6</v>
      </c>
      <c r="AC56" s="31">
        <v>6</v>
      </c>
      <c r="AD56" s="31" t="s">
        <v>7</v>
      </c>
      <c r="AE56" s="31">
        <v>1086.2550000000001</v>
      </c>
      <c r="AF56" s="31">
        <v>33341.773399999998</v>
      </c>
      <c r="AG56" s="31">
        <v>6.7915000000000001</v>
      </c>
      <c r="AH56" s="31">
        <v>0.6784</v>
      </c>
      <c r="AI56" s="31">
        <v>277811.0625</v>
      </c>
      <c r="AL56" s="31" t="s">
        <v>0</v>
      </c>
      <c r="AM56" s="31" t="s">
        <v>1</v>
      </c>
      <c r="AN56" s="31" t="s">
        <v>2</v>
      </c>
      <c r="AO56" s="31" t="s">
        <v>3</v>
      </c>
      <c r="AP56" s="31" t="s">
        <v>4</v>
      </c>
      <c r="AQ56" s="31" t="s">
        <v>5</v>
      </c>
      <c r="AR56" s="31" t="s">
        <v>6</v>
      </c>
    </row>
    <row r="57" spans="2:44" x14ac:dyDescent="0.25">
      <c r="B57" s="31" t="s">
        <v>0</v>
      </c>
      <c r="C57" s="31" t="s">
        <v>1</v>
      </c>
      <c r="D57" s="34" t="s">
        <v>2</v>
      </c>
      <c r="E57" s="34" t="s">
        <v>3</v>
      </c>
      <c r="F57" s="35" t="s">
        <v>4</v>
      </c>
      <c r="G57" s="36" t="s">
        <v>5</v>
      </c>
      <c r="H57" s="34" t="s">
        <v>6</v>
      </c>
      <c r="T57" s="31">
        <v>1</v>
      </c>
      <c r="U57" s="31" t="s">
        <v>7</v>
      </c>
      <c r="V57" s="31">
        <v>1075.933</v>
      </c>
      <c r="W57" s="31">
        <v>3380.9821999999999</v>
      </c>
      <c r="X57" s="31">
        <v>41.011600000000001</v>
      </c>
      <c r="Y57" s="31">
        <v>0.94340000000000002</v>
      </c>
      <c r="Z57" s="31">
        <v>151522.89060000001</v>
      </c>
      <c r="AL57" s="31">
        <v>1</v>
      </c>
      <c r="AM57" s="31" t="s">
        <v>7</v>
      </c>
      <c r="AN57" s="31">
        <v>1067.2249999999999</v>
      </c>
      <c r="AO57" s="31">
        <v>2686.1570000000002</v>
      </c>
      <c r="AP57" s="31">
        <v>27.876000000000001</v>
      </c>
      <c r="AQ57" s="31">
        <v>0.56779999999999997</v>
      </c>
      <c r="AR57" s="31">
        <v>95982.4375</v>
      </c>
    </row>
    <row r="58" spans="2:44" x14ac:dyDescent="0.25">
      <c r="B58" s="31">
        <v>1</v>
      </c>
      <c r="C58" s="31" t="s">
        <v>7</v>
      </c>
      <c r="D58" s="34">
        <v>280.40199999999999</v>
      </c>
      <c r="E58" s="34">
        <v>10979.8418</v>
      </c>
      <c r="F58" s="35">
        <v>19.787199999999999</v>
      </c>
      <c r="G58" s="36">
        <v>0.2321</v>
      </c>
      <c r="H58" s="34">
        <v>315392.6875</v>
      </c>
      <c r="K58" s="31" t="s">
        <v>0</v>
      </c>
      <c r="L58" s="31" t="s">
        <v>1</v>
      </c>
      <c r="M58" s="31" t="s">
        <v>2</v>
      </c>
      <c r="N58" s="31" t="s">
        <v>3</v>
      </c>
      <c r="O58" s="31" t="s">
        <v>4</v>
      </c>
      <c r="P58" s="31" t="s">
        <v>5</v>
      </c>
      <c r="Q58" s="31" t="s">
        <v>6</v>
      </c>
      <c r="T58" s="31">
        <v>2</v>
      </c>
      <c r="U58" s="31" t="s">
        <v>7</v>
      </c>
      <c r="V58" s="31">
        <v>1085.9829999999999</v>
      </c>
      <c r="W58" s="31">
        <v>17228.613300000001</v>
      </c>
      <c r="X58" s="31">
        <v>6.0605000000000002</v>
      </c>
      <c r="Y58" s="31">
        <v>1</v>
      </c>
      <c r="Z58" s="31">
        <v>111144.61719999999</v>
      </c>
      <c r="AC58" s="31" t="s">
        <v>0</v>
      </c>
      <c r="AD58" s="31" t="s">
        <v>1</v>
      </c>
      <c r="AE58" s="31" t="s">
        <v>2</v>
      </c>
      <c r="AF58" s="31" t="s">
        <v>3</v>
      </c>
      <c r="AG58" s="31" t="s">
        <v>4</v>
      </c>
      <c r="AH58" s="31" t="s">
        <v>5</v>
      </c>
      <c r="AI58" s="31" t="s">
        <v>6</v>
      </c>
      <c r="AL58" s="31">
        <v>2</v>
      </c>
      <c r="AM58" s="31" t="s">
        <v>7</v>
      </c>
      <c r="AN58" s="31">
        <v>1086.2629999999999</v>
      </c>
      <c r="AO58" s="31">
        <v>32912.773399999998</v>
      </c>
      <c r="AP58" s="31">
        <v>6.7499000000000002</v>
      </c>
      <c r="AQ58" s="31">
        <v>0.73760000000000003</v>
      </c>
      <c r="AR58" s="31">
        <v>265941.9375</v>
      </c>
    </row>
    <row r="59" spans="2:44" x14ac:dyDescent="0.25">
      <c r="B59" s="31">
        <v>2</v>
      </c>
      <c r="C59" s="31" t="s">
        <v>7</v>
      </c>
      <c r="D59" s="34">
        <v>885.64099999999996</v>
      </c>
      <c r="E59" s="34">
        <v>11892.082</v>
      </c>
      <c r="F59" s="35">
        <v>50.021900000000002</v>
      </c>
      <c r="G59" s="36">
        <v>5.0500000000000003E-2</v>
      </c>
      <c r="H59" s="34">
        <v>916252.5625</v>
      </c>
      <c r="K59" s="31">
        <v>1</v>
      </c>
      <c r="L59" s="31" t="s">
        <v>7</v>
      </c>
      <c r="M59" s="31">
        <v>148.036</v>
      </c>
      <c r="N59" s="31">
        <v>1846.6781000000001</v>
      </c>
      <c r="O59" s="31">
        <v>15.143800000000001</v>
      </c>
      <c r="P59" s="31">
        <v>0.55879999999999996</v>
      </c>
      <c r="Q59" s="31">
        <v>35980.675799999997</v>
      </c>
      <c r="T59" s="31">
        <v>3</v>
      </c>
      <c r="U59" s="31" t="s">
        <v>7</v>
      </c>
      <c r="V59" s="31">
        <v>1232.221</v>
      </c>
      <c r="W59" s="31">
        <v>3513.2379999999998</v>
      </c>
      <c r="X59" s="31">
        <v>59.5608</v>
      </c>
      <c r="Y59" s="31">
        <v>0.94469999999999998</v>
      </c>
      <c r="Z59" s="31">
        <v>228500.9063</v>
      </c>
      <c r="AC59" s="31">
        <v>1</v>
      </c>
      <c r="AD59" s="31" t="s">
        <v>7</v>
      </c>
      <c r="AE59" s="31">
        <v>152.72</v>
      </c>
      <c r="AF59" s="31">
        <v>1864.1917000000001</v>
      </c>
      <c r="AG59" s="31">
        <v>12.570499999999999</v>
      </c>
      <c r="AH59" s="31">
        <v>0.51970000000000005</v>
      </c>
      <c r="AI59" s="31">
        <v>30615.105500000001</v>
      </c>
      <c r="AL59" s="31">
        <v>3</v>
      </c>
      <c r="AM59" s="31" t="s">
        <v>7</v>
      </c>
      <c r="AN59" s="31">
        <v>1240.963</v>
      </c>
      <c r="AO59" s="31">
        <v>3507.5619999999999</v>
      </c>
      <c r="AP59" s="31">
        <v>53.072600000000001</v>
      </c>
      <c r="AQ59" s="31">
        <v>0.6421</v>
      </c>
      <c r="AR59" s="31">
        <v>231459.14060000001</v>
      </c>
    </row>
    <row r="60" spans="2:44" x14ac:dyDescent="0.25">
      <c r="B60" s="31">
        <v>3</v>
      </c>
      <c r="C60" s="31" t="s">
        <v>7</v>
      </c>
      <c r="D60" s="34">
        <v>970.52</v>
      </c>
      <c r="E60" s="34">
        <v>15516.450199999999</v>
      </c>
      <c r="F60" s="35">
        <v>40.216200000000001</v>
      </c>
      <c r="G60" s="36">
        <v>0.49099999999999999</v>
      </c>
      <c r="H60" s="34">
        <v>823729.9375</v>
      </c>
      <c r="K60" s="31">
        <v>2</v>
      </c>
      <c r="L60" s="31" t="s">
        <v>7</v>
      </c>
      <c r="M60" s="31">
        <v>280.03300000000002</v>
      </c>
      <c r="N60" s="31">
        <v>4246.7187999999996</v>
      </c>
      <c r="O60" s="31">
        <v>18.691500000000001</v>
      </c>
      <c r="P60" s="31">
        <v>0.1512</v>
      </c>
      <c r="Q60" s="31">
        <v>118370.7969</v>
      </c>
      <c r="T60" s="31">
        <v>4</v>
      </c>
      <c r="U60" s="31" t="s">
        <v>7</v>
      </c>
      <c r="V60" s="31">
        <v>1343.0930000000001</v>
      </c>
      <c r="W60" s="31">
        <v>5325.8041999999996</v>
      </c>
      <c r="X60" s="31">
        <v>45.860700000000001</v>
      </c>
      <c r="Y60" s="31">
        <v>0.50490000000000002</v>
      </c>
      <c r="Z60" s="31">
        <v>320398.65629999997</v>
      </c>
      <c r="AC60" s="31">
        <v>2</v>
      </c>
      <c r="AD60" s="31" t="s">
        <v>7</v>
      </c>
      <c r="AE60" s="31">
        <v>280.66500000000002</v>
      </c>
      <c r="AF60" s="31">
        <v>5766.1157000000003</v>
      </c>
      <c r="AG60" s="31">
        <v>19.5228</v>
      </c>
      <c r="AH60" s="31">
        <v>0.27139999999999997</v>
      </c>
      <c r="AI60" s="31">
        <v>161036.95310000001</v>
      </c>
      <c r="AL60" s="31">
        <v>4</v>
      </c>
      <c r="AM60" s="31" t="s">
        <v>7</v>
      </c>
      <c r="AN60" s="31">
        <v>1339.181</v>
      </c>
      <c r="AO60" s="31">
        <v>4069.3440000000001</v>
      </c>
      <c r="AP60" s="31">
        <v>47.165799999999997</v>
      </c>
      <c r="AQ60" s="31">
        <v>0.62</v>
      </c>
      <c r="AR60" s="31">
        <v>240818.01560000001</v>
      </c>
    </row>
    <row r="61" spans="2:44" x14ac:dyDescent="0.25">
      <c r="B61" s="31">
        <v>4</v>
      </c>
      <c r="C61" s="31" t="s">
        <v>7</v>
      </c>
      <c r="D61" s="34">
        <v>1085.99</v>
      </c>
      <c r="E61" s="34">
        <v>62970.089800000002</v>
      </c>
      <c r="F61" s="35">
        <v>7.0143000000000004</v>
      </c>
      <c r="G61" s="36">
        <v>0.1207</v>
      </c>
      <c r="H61" s="34">
        <v>666540.0625</v>
      </c>
      <c r="K61" s="31">
        <v>3</v>
      </c>
      <c r="L61" s="31" t="s">
        <v>7</v>
      </c>
      <c r="M61" s="31">
        <v>886.18499999999995</v>
      </c>
      <c r="N61" s="31">
        <v>2504.5293000000001</v>
      </c>
      <c r="O61" s="31">
        <v>44.080800000000004</v>
      </c>
      <c r="P61" s="31">
        <v>0.78969999999999996</v>
      </c>
      <c r="Q61" s="31">
        <v>129086.6719</v>
      </c>
      <c r="T61" s="31">
        <v>5</v>
      </c>
      <c r="U61" s="31" t="s">
        <v>7</v>
      </c>
      <c r="V61" s="31">
        <v>1439.7139999999999</v>
      </c>
      <c r="W61" s="31">
        <v>3181.8629999999998</v>
      </c>
      <c r="X61" s="31">
        <v>50.336300000000001</v>
      </c>
      <c r="Y61" s="31">
        <v>0.49919999999999998</v>
      </c>
      <c r="Z61" s="31">
        <v>210504.7813</v>
      </c>
      <c r="AC61" s="31">
        <v>3</v>
      </c>
      <c r="AD61" s="31" t="s">
        <v>7</v>
      </c>
      <c r="AE61" s="31">
        <v>886.59299999999996</v>
      </c>
      <c r="AF61" s="31">
        <v>2257.8503000000001</v>
      </c>
      <c r="AG61" s="31">
        <v>41.385199999999998</v>
      </c>
      <c r="AH61" s="31">
        <v>0.48699999999999999</v>
      </c>
      <c r="AI61" s="31">
        <v>123347.44530000001</v>
      </c>
      <c r="AL61" s="31">
        <v>5</v>
      </c>
      <c r="AM61" s="31" t="s">
        <v>7</v>
      </c>
      <c r="AN61" s="31">
        <v>1429.5650000000001</v>
      </c>
      <c r="AO61" s="31">
        <v>1824.4695999999999</v>
      </c>
      <c r="AP61" s="31">
        <v>71.501000000000005</v>
      </c>
      <c r="AQ61" s="31">
        <v>0.48620000000000002</v>
      </c>
      <c r="AR61" s="31">
        <v>172215.10939999999</v>
      </c>
    </row>
    <row r="62" spans="2:44" x14ac:dyDescent="0.25">
      <c r="B62" s="31">
        <v>5</v>
      </c>
      <c r="C62" s="31" t="s">
        <v>7</v>
      </c>
      <c r="D62" s="34">
        <v>1240.886</v>
      </c>
      <c r="E62" s="34">
        <v>12947.2891</v>
      </c>
      <c r="F62" s="35">
        <v>58.555900000000001</v>
      </c>
      <c r="G62" s="36">
        <v>0.19789999999999999</v>
      </c>
      <c r="H62" s="34">
        <v>1111206.25</v>
      </c>
      <c r="K62" s="31">
        <v>4</v>
      </c>
      <c r="L62" s="31" t="s">
        <v>7</v>
      </c>
      <c r="M62" s="31">
        <v>970.24900000000002</v>
      </c>
      <c r="N62" s="31">
        <v>3277.8604</v>
      </c>
      <c r="O62" s="31">
        <v>37.728700000000003</v>
      </c>
      <c r="P62" s="31">
        <v>0.82979999999999998</v>
      </c>
      <c r="Q62" s="31">
        <v>142153.14060000001</v>
      </c>
      <c r="T62" s="31">
        <v>6</v>
      </c>
      <c r="U62" s="31" t="s">
        <v>7</v>
      </c>
      <c r="V62" s="31">
        <v>1633.702</v>
      </c>
      <c r="W62" s="31">
        <v>4514.1171999999997</v>
      </c>
      <c r="X62" s="31">
        <v>54.2042</v>
      </c>
      <c r="Y62" s="31">
        <v>0.49419999999999997</v>
      </c>
      <c r="Z62" s="31">
        <v>322123.625</v>
      </c>
      <c r="AC62" s="31">
        <v>4</v>
      </c>
      <c r="AD62" s="31" t="s">
        <v>7</v>
      </c>
      <c r="AE62" s="31">
        <v>972.572</v>
      </c>
      <c r="AF62" s="31">
        <v>3399.4938999999999</v>
      </c>
      <c r="AG62" s="31">
        <v>36.520600000000002</v>
      </c>
      <c r="AH62" s="31">
        <v>0.6401</v>
      </c>
      <c r="AI62" s="31">
        <v>154459.35939999999</v>
      </c>
      <c r="AL62" s="31">
        <v>6</v>
      </c>
      <c r="AM62" s="31" t="s">
        <v>7</v>
      </c>
      <c r="AN62" s="31">
        <v>1625.038</v>
      </c>
      <c r="AO62" s="31">
        <v>4364.4209000000001</v>
      </c>
      <c r="AP62" s="31">
        <v>74.247</v>
      </c>
      <c r="AQ62" s="31">
        <v>0.4133</v>
      </c>
      <c r="AR62" s="31">
        <v>439477.59379999997</v>
      </c>
    </row>
    <row r="63" spans="2:44" x14ac:dyDescent="0.25">
      <c r="B63" s="31">
        <v>6</v>
      </c>
      <c r="C63" s="31" t="s">
        <v>7</v>
      </c>
      <c r="D63" s="34">
        <v>1346.269</v>
      </c>
      <c r="E63" s="34">
        <v>14612.136699999999</v>
      </c>
      <c r="F63" s="35">
        <v>57.622199999999999</v>
      </c>
      <c r="G63" s="36">
        <v>0.77549999999999997</v>
      </c>
      <c r="H63" s="34">
        <v>990848</v>
      </c>
      <c r="K63" s="31">
        <v>5</v>
      </c>
      <c r="L63" s="31" t="s">
        <v>7</v>
      </c>
      <c r="M63" s="31">
        <v>1076.2550000000001</v>
      </c>
      <c r="N63" s="31">
        <v>3404.6477</v>
      </c>
      <c r="O63" s="31">
        <v>41.369300000000003</v>
      </c>
      <c r="P63" s="31">
        <v>0.9889</v>
      </c>
      <c r="Q63" s="31">
        <v>150707.35939999999</v>
      </c>
      <c r="T63" s="31">
        <v>7</v>
      </c>
      <c r="U63" s="31" t="s">
        <v>7</v>
      </c>
      <c r="V63" s="31">
        <v>1740.5150000000001</v>
      </c>
      <c r="W63" s="31">
        <v>3949.3445000000002</v>
      </c>
      <c r="X63" s="31">
        <v>46.888199999999998</v>
      </c>
      <c r="Y63" s="31">
        <v>0.49830000000000002</v>
      </c>
      <c r="Z63" s="31">
        <v>243504.5625</v>
      </c>
      <c r="AC63" s="31">
        <v>5</v>
      </c>
      <c r="AD63" s="31" t="s">
        <v>7</v>
      </c>
      <c r="AE63" s="31">
        <v>1066.107</v>
      </c>
      <c r="AF63" s="31">
        <v>2766.3442</v>
      </c>
      <c r="AG63" s="31">
        <v>22.964300000000001</v>
      </c>
      <c r="AH63" s="31">
        <v>0.55730000000000002</v>
      </c>
      <c r="AI63" s="31">
        <v>81732.390599999999</v>
      </c>
      <c r="AL63" s="31">
        <v>7</v>
      </c>
      <c r="AM63" s="31" t="s">
        <v>7</v>
      </c>
      <c r="AN63" s="31">
        <v>1738.2370000000001</v>
      </c>
      <c r="AO63" s="31">
        <v>4604.7437</v>
      </c>
      <c r="AP63" s="31">
        <v>52.386000000000003</v>
      </c>
      <c r="AQ63" s="31">
        <v>0.42020000000000002</v>
      </c>
      <c r="AR63" s="31">
        <v>326692.5</v>
      </c>
    </row>
    <row r="64" spans="2:44" x14ac:dyDescent="0.25">
      <c r="B64" s="31">
        <v>7</v>
      </c>
      <c r="C64" s="31" t="s">
        <v>7</v>
      </c>
      <c r="D64" s="34">
        <v>1428.7909999999999</v>
      </c>
      <c r="E64" s="34">
        <v>12750.631799999999</v>
      </c>
      <c r="F64" s="35">
        <v>50.307299999999998</v>
      </c>
      <c r="G64" s="36">
        <v>1</v>
      </c>
      <c r="H64" s="34">
        <v>682806.1875</v>
      </c>
      <c r="K64" s="31">
        <v>6</v>
      </c>
      <c r="L64" s="31" t="s">
        <v>7</v>
      </c>
      <c r="M64" s="31">
        <v>1085.9770000000001</v>
      </c>
      <c r="N64" s="31">
        <v>17195.894499999999</v>
      </c>
      <c r="O64" s="31">
        <v>6.0441000000000003</v>
      </c>
      <c r="P64" s="31">
        <v>1</v>
      </c>
      <c r="Q64" s="31">
        <v>110634.4844</v>
      </c>
      <c r="AC64" s="31">
        <v>6</v>
      </c>
      <c r="AD64" s="31" t="s">
        <v>7</v>
      </c>
      <c r="AE64" s="31">
        <v>1086.2529999999999</v>
      </c>
      <c r="AF64" s="31">
        <v>33332.355499999998</v>
      </c>
      <c r="AG64" s="31">
        <v>6.7946</v>
      </c>
      <c r="AH64" s="31">
        <v>0.67920000000000003</v>
      </c>
      <c r="AI64" s="31">
        <v>277776.71879999997</v>
      </c>
    </row>
    <row r="65" spans="2:44" x14ac:dyDescent="0.25">
      <c r="B65" s="31">
        <v>8</v>
      </c>
      <c r="C65" s="31" t="s">
        <v>7</v>
      </c>
      <c r="D65" s="34">
        <v>1626.4670000000001</v>
      </c>
      <c r="E65" s="34">
        <v>8211.4375</v>
      </c>
      <c r="F65" s="35">
        <v>79.479699999999994</v>
      </c>
      <c r="G65" s="36">
        <v>0.155</v>
      </c>
      <c r="H65" s="34">
        <v>969317.4375</v>
      </c>
      <c r="T65" s="31" t="s">
        <v>0</v>
      </c>
      <c r="U65" s="31" t="s">
        <v>1</v>
      </c>
      <c r="V65" s="31" t="s">
        <v>2</v>
      </c>
      <c r="W65" s="31" t="s">
        <v>3</v>
      </c>
      <c r="X65" s="31" t="s">
        <v>4</v>
      </c>
      <c r="Y65" s="31" t="s">
        <v>5</v>
      </c>
      <c r="Z65" s="31" t="s">
        <v>6</v>
      </c>
      <c r="AL65" s="31" t="s">
        <v>0</v>
      </c>
      <c r="AM65" s="31" t="s">
        <v>1</v>
      </c>
      <c r="AN65" s="31" t="s">
        <v>2</v>
      </c>
      <c r="AO65" s="31" t="s">
        <v>3</v>
      </c>
      <c r="AP65" s="31" t="s">
        <v>4</v>
      </c>
      <c r="AQ65" s="31" t="s">
        <v>5</v>
      </c>
      <c r="AR65" s="31" t="s">
        <v>6</v>
      </c>
    </row>
    <row r="66" spans="2:44" x14ac:dyDescent="0.25">
      <c r="B66" s="31">
        <v>9</v>
      </c>
      <c r="C66" s="31" t="s">
        <v>7</v>
      </c>
      <c r="D66" s="34">
        <v>1745.079</v>
      </c>
      <c r="E66" s="34">
        <v>21021.841799999998</v>
      </c>
      <c r="F66" s="35">
        <v>50.9833</v>
      </c>
      <c r="G66" s="36">
        <v>0.24179999999999999</v>
      </c>
      <c r="H66" s="34">
        <v>1547896.5</v>
      </c>
      <c r="K66" s="31" t="s">
        <v>0</v>
      </c>
      <c r="L66" s="31" t="s">
        <v>1</v>
      </c>
      <c r="M66" s="31" t="s">
        <v>2</v>
      </c>
      <c r="N66" s="31" t="s">
        <v>3</v>
      </c>
      <c r="O66" s="31" t="s">
        <v>4</v>
      </c>
      <c r="P66" s="31" t="s">
        <v>5</v>
      </c>
      <c r="Q66" s="31" t="s">
        <v>6</v>
      </c>
      <c r="T66" s="31">
        <v>1</v>
      </c>
      <c r="U66" s="31" t="s">
        <v>7</v>
      </c>
      <c r="V66" s="31">
        <v>1075.98</v>
      </c>
      <c r="W66" s="31">
        <v>3359.2602999999999</v>
      </c>
      <c r="X66" s="31">
        <v>41.084699999999998</v>
      </c>
      <c r="Y66" s="31">
        <v>0.95150000000000001</v>
      </c>
      <c r="Z66" s="31">
        <v>150260.4375</v>
      </c>
      <c r="AC66" s="31" t="s">
        <v>0</v>
      </c>
      <c r="AD66" s="31" t="s">
        <v>1</v>
      </c>
      <c r="AE66" s="31" t="s">
        <v>2</v>
      </c>
      <c r="AF66" s="31" t="s">
        <v>3</v>
      </c>
      <c r="AG66" s="31" t="s">
        <v>4</v>
      </c>
      <c r="AH66" s="31" t="s">
        <v>5</v>
      </c>
      <c r="AI66" s="31" t="s">
        <v>6</v>
      </c>
      <c r="AL66" s="31">
        <v>1</v>
      </c>
      <c r="AM66" s="31" t="s">
        <v>7</v>
      </c>
      <c r="AN66" s="31">
        <v>1067.1120000000001</v>
      </c>
      <c r="AO66" s="31">
        <v>2708.6372000000001</v>
      </c>
      <c r="AP66" s="31">
        <v>27.384399999999999</v>
      </c>
      <c r="AQ66" s="31">
        <v>0.56879999999999997</v>
      </c>
      <c r="AR66" s="31">
        <v>95044.289099999995</v>
      </c>
    </row>
    <row r="67" spans="2:44" x14ac:dyDescent="0.25">
      <c r="D67" s="34"/>
      <c r="E67" s="34"/>
      <c r="F67" s="35"/>
      <c r="G67" s="36"/>
      <c r="H67" s="34"/>
      <c r="K67" s="31">
        <v>1</v>
      </c>
      <c r="L67" s="31" t="s">
        <v>7</v>
      </c>
      <c r="M67" s="31">
        <v>148.036</v>
      </c>
      <c r="N67" s="31">
        <v>1846.6780000000001</v>
      </c>
      <c r="O67" s="31">
        <v>15.143800000000001</v>
      </c>
      <c r="P67" s="31">
        <v>0.55879999999999996</v>
      </c>
      <c r="Q67" s="31">
        <v>35980.675799999997</v>
      </c>
      <c r="T67" s="31">
        <v>2</v>
      </c>
      <c r="U67" s="31" t="s">
        <v>7</v>
      </c>
      <c r="V67" s="31">
        <v>1085.973</v>
      </c>
      <c r="W67" s="31">
        <v>17136.271499999999</v>
      </c>
      <c r="X67" s="31">
        <v>6.1398999999999999</v>
      </c>
      <c r="Y67" s="31">
        <v>1</v>
      </c>
      <c r="Z67" s="31">
        <v>111997.4375</v>
      </c>
      <c r="AC67" s="31">
        <v>1</v>
      </c>
      <c r="AD67" s="31" t="s">
        <v>7</v>
      </c>
      <c r="AE67" s="31">
        <v>152.71899999999999</v>
      </c>
      <c r="AF67" s="31">
        <v>1863.8986</v>
      </c>
      <c r="AG67" s="31">
        <v>12.568199999999999</v>
      </c>
      <c r="AH67" s="31">
        <v>0.52110000000000001</v>
      </c>
      <c r="AI67" s="31">
        <v>30587.765599999999</v>
      </c>
      <c r="AL67" s="31">
        <v>2</v>
      </c>
      <c r="AM67" s="31" t="s">
        <v>7</v>
      </c>
      <c r="AN67" s="31">
        <v>1086.277</v>
      </c>
      <c r="AO67" s="31">
        <v>32934.558599999997</v>
      </c>
      <c r="AP67" s="31">
        <v>6.7595000000000001</v>
      </c>
      <c r="AQ67" s="31">
        <v>0.73799999999999999</v>
      </c>
      <c r="AR67" s="31">
        <v>266454.59379999997</v>
      </c>
    </row>
    <row r="68" spans="2:44" x14ac:dyDescent="0.25">
      <c r="B68" s="31" t="s">
        <v>0</v>
      </c>
      <c r="C68" s="31" t="s">
        <v>1</v>
      </c>
      <c r="D68" s="34" t="s">
        <v>2</v>
      </c>
      <c r="E68" s="34" t="s">
        <v>3</v>
      </c>
      <c r="F68" s="35" t="s">
        <v>4</v>
      </c>
      <c r="G68" s="36" t="s">
        <v>5</v>
      </c>
      <c r="H68" s="34" t="s">
        <v>6</v>
      </c>
      <c r="K68" s="31">
        <v>2</v>
      </c>
      <c r="L68" s="31" t="s">
        <v>7</v>
      </c>
      <c r="M68" s="31">
        <v>280.03300000000002</v>
      </c>
      <c r="N68" s="31">
        <v>4246.7187999999996</v>
      </c>
      <c r="O68" s="31">
        <v>18.691500000000001</v>
      </c>
      <c r="P68" s="31">
        <v>0.1512</v>
      </c>
      <c r="Q68" s="31">
        <v>118370.7969</v>
      </c>
      <c r="T68" s="31">
        <v>3</v>
      </c>
      <c r="U68" s="31" t="s">
        <v>7</v>
      </c>
      <c r="V68" s="31">
        <v>1232.558</v>
      </c>
      <c r="W68" s="31">
        <v>3548.0405000000001</v>
      </c>
      <c r="X68" s="31">
        <v>59.386499999999998</v>
      </c>
      <c r="Y68" s="31">
        <v>0.94879999999999998</v>
      </c>
      <c r="Z68" s="31">
        <v>229657.35939999999</v>
      </c>
      <c r="AC68" s="31">
        <v>2</v>
      </c>
      <c r="AD68" s="31" t="s">
        <v>7</v>
      </c>
      <c r="AE68" s="31">
        <v>280.66699999999997</v>
      </c>
      <c r="AF68" s="31">
        <v>5771.4647999999997</v>
      </c>
      <c r="AG68" s="31">
        <v>19.4771</v>
      </c>
      <c r="AH68" s="31">
        <v>0.25919999999999999</v>
      </c>
      <c r="AI68" s="31">
        <v>161499.0313</v>
      </c>
      <c r="AL68" s="31">
        <v>3</v>
      </c>
      <c r="AM68" s="31" t="s">
        <v>7</v>
      </c>
      <c r="AN68" s="31">
        <v>1240.9549999999999</v>
      </c>
      <c r="AO68" s="31">
        <v>3507.1448</v>
      </c>
      <c r="AP68" s="31">
        <v>53.151000000000003</v>
      </c>
      <c r="AQ68" s="31">
        <v>0.64639999999999997</v>
      </c>
      <c r="AR68" s="31">
        <v>231370.35939999999</v>
      </c>
    </row>
    <row r="69" spans="2:44" x14ac:dyDescent="0.25">
      <c r="B69" s="31">
        <v>1</v>
      </c>
      <c r="C69" s="31" t="s">
        <v>7</v>
      </c>
      <c r="D69" s="34">
        <v>280.40199999999999</v>
      </c>
      <c r="E69" s="34">
        <v>10979.8418</v>
      </c>
      <c r="F69" s="35">
        <v>19.787199999999999</v>
      </c>
      <c r="G69" s="36">
        <v>0.2321</v>
      </c>
      <c r="H69" s="34">
        <v>315392.6875</v>
      </c>
      <c r="K69" s="31">
        <v>3</v>
      </c>
      <c r="L69" s="31" t="s">
        <v>7</v>
      </c>
      <c r="M69" s="31">
        <v>886.18499999999995</v>
      </c>
      <c r="N69" s="31">
        <v>2504.5304999999998</v>
      </c>
      <c r="O69" s="31">
        <v>44.080800000000004</v>
      </c>
      <c r="P69" s="31">
        <v>0.78969999999999996</v>
      </c>
      <c r="Q69" s="31">
        <v>129086.75</v>
      </c>
      <c r="T69" s="31">
        <v>4</v>
      </c>
      <c r="U69" s="31" t="s">
        <v>7</v>
      </c>
      <c r="V69" s="31">
        <v>1343.4739999999999</v>
      </c>
      <c r="W69" s="31">
        <v>5626.3018000000002</v>
      </c>
      <c r="X69" s="31">
        <v>41.393900000000002</v>
      </c>
      <c r="Y69" s="31">
        <v>0.51119999999999999</v>
      </c>
      <c r="Z69" s="31">
        <v>304871.5</v>
      </c>
      <c r="AC69" s="31">
        <v>3</v>
      </c>
      <c r="AD69" s="31" t="s">
        <v>7</v>
      </c>
      <c r="AE69" s="31">
        <v>886.60900000000004</v>
      </c>
      <c r="AF69" s="31">
        <v>2258.5210000000002</v>
      </c>
      <c r="AG69" s="31">
        <v>41.435099999999998</v>
      </c>
      <c r="AH69" s="31">
        <v>0.48580000000000001</v>
      </c>
      <c r="AI69" s="31">
        <v>123588.1094</v>
      </c>
      <c r="AL69" s="31">
        <v>4</v>
      </c>
      <c r="AM69" s="31" t="s">
        <v>7</v>
      </c>
      <c r="AN69" s="31">
        <v>1339.1790000000001</v>
      </c>
      <c r="AO69" s="31">
        <v>4068.9250000000002</v>
      </c>
      <c r="AP69" s="31">
        <v>47.202199999999998</v>
      </c>
      <c r="AQ69" s="31">
        <v>0.62549999999999994</v>
      </c>
      <c r="AR69" s="31">
        <v>240445.7813</v>
      </c>
    </row>
    <row r="70" spans="2:44" x14ac:dyDescent="0.25">
      <c r="B70" s="31">
        <v>2</v>
      </c>
      <c r="C70" s="31" t="s">
        <v>7</v>
      </c>
      <c r="D70" s="34">
        <v>885.64099999999996</v>
      </c>
      <c r="E70" s="34">
        <v>11892.082</v>
      </c>
      <c r="F70" s="35">
        <v>50.021900000000002</v>
      </c>
      <c r="G70" s="36">
        <v>5.0500000000000003E-2</v>
      </c>
      <c r="H70" s="34">
        <v>916252.5625</v>
      </c>
      <c r="K70" s="31">
        <v>4</v>
      </c>
      <c r="L70" s="31" t="s">
        <v>7</v>
      </c>
      <c r="M70" s="31">
        <v>970.24900000000002</v>
      </c>
      <c r="N70" s="31">
        <v>3277.8604</v>
      </c>
      <c r="O70" s="31">
        <v>37.728700000000003</v>
      </c>
      <c r="P70" s="31">
        <v>0.82979999999999998</v>
      </c>
      <c r="Q70" s="31">
        <v>142153.14060000001</v>
      </c>
      <c r="T70" s="31">
        <v>5</v>
      </c>
      <c r="U70" s="31" t="s">
        <v>7</v>
      </c>
      <c r="V70" s="31">
        <v>1441.421</v>
      </c>
      <c r="W70" s="31">
        <v>3264.4519</v>
      </c>
      <c r="X70" s="31">
        <v>48.753700000000002</v>
      </c>
      <c r="Y70" s="31">
        <v>0.49009999999999998</v>
      </c>
      <c r="Z70" s="31">
        <v>209938.5625</v>
      </c>
      <c r="AC70" s="31">
        <v>4</v>
      </c>
      <c r="AD70" s="31" t="s">
        <v>7</v>
      </c>
      <c r="AE70" s="31">
        <v>972.57500000000005</v>
      </c>
      <c r="AF70" s="31">
        <v>3397.6541000000002</v>
      </c>
      <c r="AG70" s="31">
        <v>36.561999999999998</v>
      </c>
      <c r="AH70" s="31">
        <v>0.64870000000000005</v>
      </c>
      <c r="AI70" s="31">
        <v>154012.7188</v>
      </c>
      <c r="AL70" s="31">
        <v>5</v>
      </c>
      <c r="AM70" s="31" t="s">
        <v>7</v>
      </c>
      <c r="AN70" s="31">
        <v>1429.537</v>
      </c>
      <c r="AO70" s="31">
        <v>1826.5102999999999</v>
      </c>
      <c r="AP70" s="31">
        <v>71.413700000000006</v>
      </c>
      <c r="AQ70" s="31">
        <v>0.48549999999999999</v>
      </c>
      <c r="AR70" s="31">
        <v>172246.79689999999</v>
      </c>
    </row>
    <row r="71" spans="2:44" x14ac:dyDescent="0.25">
      <c r="B71" s="31">
        <v>3</v>
      </c>
      <c r="C71" s="31" t="s">
        <v>7</v>
      </c>
      <c r="D71" s="34">
        <v>970.52</v>
      </c>
      <c r="E71" s="34">
        <v>15516.450199999999</v>
      </c>
      <c r="F71" s="35">
        <v>40.216200000000001</v>
      </c>
      <c r="G71" s="36">
        <v>0.49099999999999999</v>
      </c>
      <c r="H71" s="34">
        <v>823729.9375</v>
      </c>
      <c r="K71" s="31">
        <v>5</v>
      </c>
      <c r="L71" s="31" t="s">
        <v>7</v>
      </c>
      <c r="M71" s="31">
        <v>1076.2550000000001</v>
      </c>
      <c r="N71" s="31">
        <v>3404.6570000000002</v>
      </c>
      <c r="O71" s="31">
        <v>41.369300000000003</v>
      </c>
      <c r="P71" s="31">
        <v>0.9889</v>
      </c>
      <c r="Q71" s="31">
        <v>150707.79689999999</v>
      </c>
      <c r="T71" s="31">
        <v>6</v>
      </c>
      <c r="U71" s="31" t="s">
        <v>7</v>
      </c>
      <c r="V71" s="31">
        <v>1634.249</v>
      </c>
      <c r="W71" s="31">
        <v>4315.1196</v>
      </c>
      <c r="X71" s="31">
        <v>61.871099999999998</v>
      </c>
      <c r="Y71" s="31">
        <v>0.4793</v>
      </c>
      <c r="Z71" s="31">
        <v>353351.375</v>
      </c>
      <c r="AC71" s="31">
        <v>5</v>
      </c>
      <c r="AD71" s="31" t="s">
        <v>7</v>
      </c>
      <c r="AE71" s="31">
        <v>1066.1110000000001</v>
      </c>
      <c r="AF71" s="31">
        <v>2768.5596</v>
      </c>
      <c r="AG71" s="31">
        <v>23.0227</v>
      </c>
      <c r="AH71" s="31">
        <v>0.55979999999999996</v>
      </c>
      <c r="AI71" s="31">
        <v>81927.820300000007</v>
      </c>
      <c r="AL71" s="31">
        <v>6</v>
      </c>
      <c r="AM71" s="31" t="s">
        <v>7</v>
      </c>
      <c r="AN71" s="31">
        <v>1625.0309999999999</v>
      </c>
      <c r="AO71" s="31">
        <v>4365.7241000000004</v>
      </c>
      <c r="AP71" s="31">
        <v>74.170900000000003</v>
      </c>
      <c r="AQ71" s="31">
        <v>0.40789999999999998</v>
      </c>
      <c r="AR71" s="31">
        <v>440025.625</v>
      </c>
    </row>
    <row r="72" spans="2:44" x14ac:dyDescent="0.25">
      <c r="B72" s="31">
        <v>4</v>
      </c>
      <c r="C72" s="31" t="s">
        <v>7</v>
      </c>
      <c r="D72" s="34">
        <v>1085.99</v>
      </c>
      <c r="E72" s="34">
        <v>62970.089800000002</v>
      </c>
      <c r="F72" s="35">
        <v>7.0143000000000004</v>
      </c>
      <c r="G72" s="36">
        <v>0.1207</v>
      </c>
      <c r="H72" s="34">
        <v>666540.0625</v>
      </c>
      <c r="K72" s="31">
        <v>6</v>
      </c>
      <c r="L72" s="31" t="s">
        <v>7</v>
      </c>
      <c r="M72" s="31">
        <v>1085.9770000000001</v>
      </c>
      <c r="N72" s="31">
        <v>17195.835899999998</v>
      </c>
      <c r="O72" s="31">
        <v>6.0441000000000003</v>
      </c>
      <c r="P72" s="31">
        <v>1</v>
      </c>
      <c r="Q72" s="31">
        <v>110634.125</v>
      </c>
      <c r="T72" s="31">
        <v>7</v>
      </c>
      <c r="U72" s="31" t="s">
        <v>7</v>
      </c>
      <c r="V72" s="31">
        <v>1740.76</v>
      </c>
      <c r="W72" s="31">
        <v>4363.7358000000004</v>
      </c>
      <c r="X72" s="31">
        <v>37.832900000000002</v>
      </c>
      <c r="Y72" s="31">
        <v>0.49590000000000001</v>
      </c>
      <c r="Z72" s="31">
        <v>217422.04689999999</v>
      </c>
      <c r="AC72" s="31">
        <v>6</v>
      </c>
      <c r="AD72" s="31" t="s">
        <v>7</v>
      </c>
      <c r="AE72" s="31">
        <v>1086.259</v>
      </c>
      <c r="AF72" s="31">
        <v>33327.679700000001</v>
      </c>
      <c r="AG72" s="31">
        <v>6.7952000000000004</v>
      </c>
      <c r="AH72" s="31">
        <v>0.67989999999999995</v>
      </c>
      <c r="AI72" s="31">
        <v>277669.65629999997</v>
      </c>
      <c r="AL72" s="31">
        <v>7</v>
      </c>
      <c r="AM72" s="31" t="s">
        <v>7</v>
      </c>
      <c r="AN72" s="31">
        <v>1738.24</v>
      </c>
      <c r="AO72" s="31">
        <v>4604.0518000000002</v>
      </c>
      <c r="AP72" s="31">
        <v>52.348100000000002</v>
      </c>
      <c r="AQ72" s="31">
        <v>0.41620000000000001</v>
      </c>
      <c r="AR72" s="31">
        <v>326885.875</v>
      </c>
    </row>
    <row r="73" spans="2:44" x14ac:dyDescent="0.25">
      <c r="B73" s="31">
        <v>5</v>
      </c>
      <c r="C73" s="31" t="s">
        <v>7</v>
      </c>
      <c r="D73" s="34">
        <v>1240.886</v>
      </c>
      <c r="E73" s="34">
        <v>12947.2891</v>
      </c>
      <c r="F73" s="35">
        <v>58.555900000000001</v>
      </c>
      <c r="G73" s="36">
        <v>0.19789999999999999</v>
      </c>
      <c r="H73" s="34">
        <v>1111206.25</v>
      </c>
    </row>
    <row r="74" spans="2:44" x14ac:dyDescent="0.25">
      <c r="B74" s="31">
        <v>6</v>
      </c>
      <c r="C74" s="31" t="s">
        <v>7</v>
      </c>
      <c r="D74" s="34">
        <v>1346.269</v>
      </c>
      <c r="E74" s="34">
        <v>14612.136699999999</v>
      </c>
      <c r="F74" s="35">
        <v>57.622199999999999</v>
      </c>
      <c r="G74" s="36">
        <v>0.77549999999999997</v>
      </c>
      <c r="H74" s="34">
        <v>990848</v>
      </c>
      <c r="K74" s="31" t="s">
        <v>0</v>
      </c>
      <c r="L74" s="31" t="s">
        <v>1</v>
      </c>
      <c r="M74" s="31" t="s">
        <v>2</v>
      </c>
      <c r="N74" s="31" t="s">
        <v>3</v>
      </c>
      <c r="O74" s="31" t="s">
        <v>4</v>
      </c>
      <c r="P74" s="31" t="s">
        <v>5</v>
      </c>
      <c r="Q74" s="31" t="s">
        <v>6</v>
      </c>
      <c r="T74" s="31" t="s">
        <v>0</v>
      </c>
      <c r="U74" s="31" t="s">
        <v>1</v>
      </c>
      <c r="V74" s="31" t="s">
        <v>2</v>
      </c>
      <c r="W74" s="31" t="s">
        <v>3</v>
      </c>
      <c r="X74" s="31" t="s">
        <v>4</v>
      </c>
      <c r="Y74" s="31" t="s">
        <v>5</v>
      </c>
      <c r="Z74" s="31" t="s">
        <v>6</v>
      </c>
      <c r="AC74" s="31" t="s">
        <v>0</v>
      </c>
      <c r="AD74" s="31" t="s">
        <v>1</v>
      </c>
      <c r="AE74" s="31" t="s">
        <v>2</v>
      </c>
      <c r="AF74" s="31" t="s">
        <v>3</v>
      </c>
      <c r="AG74" s="31" t="s">
        <v>4</v>
      </c>
      <c r="AH74" s="31" t="s">
        <v>5</v>
      </c>
      <c r="AI74" s="31" t="s">
        <v>6</v>
      </c>
      <c r="AL74" s="31" t="s">
        <v>0</v>
      </c>
      <c r="AM74" s="31" t="s">
        <v>1</v>
      </c>
      <c r="AN74" s="31" t="s">
        <v>2</v>
      </c>
      <c r="AO74" s="31" t="s">
        <v>3</v>
      </c>
      <c r="AP74" s="31" t="s">
        <v>4</v>
      </c>
      <c r="AQ74" s="31" t="s">
        <v>5</v>
      </c>
      <c r="AR74" s="31" t="s">
        <v>6</v>
      </c>
    </row>
    <row r="75" spans="2:44" x14ac:dyDescent="0.25">
      <c r="B75" s="31">
        <v>7</v>
      </c>
      <c r="C75" s="31" t="s">
        <v>7</v>
      </c>
      <c r="D75" s="34">
        <v>1428.7909999999999</v>
      </c>
      <c r="E75" s="34">
        <v>12750.631799999999</v>
      </c>
      <c r="F75" s="35">
        <v>50.307299999999998</v>
      </c>
      <c r="G75" s="36">
        <v>1</v>
      </c>
      <c r="H75" s="34">
        <v>682806.1875</v>
      </c>
      <c r="K75" s="31">
        <v>1</v>
      </c>
      <c r="L75" s="31" t="s">
        <v>7</v>
      </c>
      <c r="M75" s="31">
        <v>148.036</v>
      </c>
      <c r="N75" s="31">
        <v>1846.6780000000001</v>
      </c>
      <c r="O75" s="31">
        <v>15.143800000000001</v>
      </c>
      <c r="P75" s="31">
        <v>0.55879999999999996</v>
      </c>
      <c r="Q75" s="31">
        <v>35980.675799999997</v>
      </c>
      <c r="T75" s="31">
        <v>1</v>
      </c>
      <c r="U75" s="31" t="s">
        <v>7</v>
      </c>
      <c r="V75" s="31">
        <v>1075.9739999999999</v>
      </c>
      <c r="W75" s="31">
        <v>3380.2593000000002</v>
      </c>
      <c r="X75" s="31">
        <v>41.085500000000003</v>
      </c>
      <c r="Y75" s="31">
        <v>0.95220000000000005</v>
      </c>
      <c r="Z75" s="31">
        <v>151155.42189999999</v>
      </c>
      <c r="AC75" s="31">
        <v>1</v>
      </c>
      <c r="AD75" s="31" t="s">
        <v>7</v>
      </c>
      <c r="AE75" s="31">
        <v>152.71899999999999</v>
      </c>
      <c r="AF75" s="31">
        <v>1863.7313999999999</v>
      </c>
      <c r="AG75" s="31">
        <v>12.566800000000001</v>
      </c>
      <c r="AH75" s="31">
        <v>0.52200000000000002</v>
      </c>
      <c r="AI75" s="31">
        <v>30571.144499999999</v>
      </c>
      <c r="AL75" s="31">
        <v>1</v>
      </c>
      <c r="AM75" s="31" t="s">
        <v>7</v>
      </c>
      <c r="AN75" s="31">
        <v>1067</v>
      </c>
      <c r="AO75" s="31">
        <v>2723.395</v>
      </c>
      <c r="AP75" s="31">
        <v>26.928999999999998</v>
      </c>
      <c r="AQ75" s="31">
        <v>0.56969999999999998</v>
      </c>
      <c r="AR75" s="31">
        <v>93940.343800000002</v>
      </c>
    </row>
    <row r="76" spans="2:44" x14ac:dyDescent="0.25">
      <c r="B76" s="31">
        <v>8</v>
      </c>
      <c r="C76" s="31" t="s">
        <v>7</v>
      </c>
      <c r="D76" s="34">
        <v>1626.4670000000001</v>
      </c>
      <c r="E76" s="34">
        <v>8211.4375</v>
      </c>
      <c r="F76" s="35">
        <v>79.479699999999994</v>
      </c>
      <c r="G76" s="36">
        <v>0.155</v>
      </c>
      <c r="H76" s="34">
        <v>969317.4375</v>
      </c>
      <c r="K76" s="31">
        <v>2</v>
      </c>
      <c r="L76" s="31" t="s">
        <v>7</v>
      </c>
      <c r="M76" s="31">
        <v>280.03300000000002</v>
      </c>
      <c r="N76" s="31">
        <v>4246.7187999999996</v>
      </c>
      <c r="O76" s="31">
        <v>18.691500000000001</v>
      </c>
      <c r="P76" s="31">
        <v>0.1512</v>
      </c>
      <c r="Q76" s="31">
        <v>118370.7969</v>
      </c>
      <c r="T76" s="31">
        <v>2</v>
      </c>
      <c r="U76" s="31" t="s">
        <v>7</v>
      </c>
      <c r="V76" s="31">
        <v>1085.9870000000001</v>
      </c>
      <c r="W76" s="31">
        <v>17222.238300000001</v>
      </c>
      <c r="X76" s="31">
        <v>6.0583</v>
      </c>
      <c r="Y76" s="31">
        <v>1</v>
      </c>
      <c r="Z76" s="31">
        <v>111062.53909999999</v>
      </c>
      <c r="AC76" s="31">
        <v>2</v>
      </c>
      <c r="AD76" s="31" t="s">
        <v>7</v>
      </c>
      <c r="AE76" s="31">
        <v>280.66699999999997</v>
      </c>
      <c r="AF76" s="31">
        <v>5774.7051000000001</v>
      </c>
      <c r="AG76" s="31">
        <v>19.449400000000001</v>
      </c>
      <c r="AH76" s="31">
        <v>0.252</v>
      </c>
      <c r="AI76" s="31">
        <v>161769.67189999999</v>
      </c>
      <c r="AL76" s="31">
        <v>2</v>
      </c>
      <c r="AM76" s="31" t="s">
        <v>7</v>
      </c>
      <c r="AN76" s="31">
        <v>1086.2760000000001</v>
      </c>
      <c r="AO76" s="31">
        <v>32960.390599999999</v>
      </c>
      <c r="AP76" s="31">
        <v>6.7679</v>
      </c>
      <c r="AQ76" s="31">
        <v>0.73780000000000001</v>
      </c>
      <c r="AR76" s="31">
        <v>267019.21879999997</v>
      </c>
    </row>
    <row r="77" spans="2:44" x14ac:dyDescent="0.25">
      <c r="B77" s="31">
        <v>9</v>
      </c>
      <c r="C77" s="31" t="s">
        <v>7</v>
      </c>
      <c r="D77" s="34">
        <v>1745.079</v>
      </c>
      <c r="E77" s="34">
        <v>21021.841799999998</v>
      </c>
      <c r="F77" s="35">
        <v>50.9833</v>
      </c>
      <c r="G77" s="36">
        <v>0.24179999999999999</v>
      </c>
      <c r="H77" s="34">
        <v>1547896.5</v>
      </c>
      <c r="K77" s="31">
        <v>3</v>
      </c>
      <c r="L77" s="31" t="s">
        <v>7</v>
      </c>
      <c r="M77" s="31">
        <v>886.18600000000004</v>
      </c>
      <c r="N77" s="31">
        <v>2504.5317</v>
      </c>
      <c r="O77" s="31">
        <v>44.080800000000004</v>
      </c>
      <c r="P77" s="31">
        <v>0.78969999999999996</v>
      </c>
      <c r="Q77" s="31">
        <v>129086.80469999999</v>
      </c>
      <c r="T77" s="31">
        <v>3</v>
      </c>
      <c r="U77" s="31" t="s">
        <v>7</v>
      </c>
      <c r="V77" s="31">
        <v>1232.4449999999999</v>
      </c>
      <c r="W77" s="31">
        <v>3508.2865999999999</v>
      </c>
      <c r="X77" s="31">
        <v>59.308199999999999</v>
      </c>
      <c r="Y77" s="31">
        <v>0.94930000000000003</v>
      </c>
      <c r="Z77" s="31">
        <v>226731.25</v>
      </c>
      <c r="AC77" s="31">
        <v>3</v>
      </c>
      <c r="AD77" s="31" t="s">
        <v>7</v>
      </c>
      <c r="AE77" s="31">
        <v>886.61800000000005</v>
      </c>
      <c r="AF77" s="31">
        <v>2258.9560999999999</v>
      </c>
      <c r="AG77" s="31">
        <v>41.465800000000002</v>
      </c>
      <c r="AH77" s="31">
        <v>0.48509999999999998</v>
      </c>
      <c r="AI77" s="31">
        <v>123737.0781</v>
      </c>
      <c r="AL77" s="31">
        <v>3</v>
      </c>
      <c r="AM77" s="31" t="s">
        <v>7</v>
      </c>
      <c r="AN77" s="31">
        <v>1240.9469999999999</v>
      </c>
      <c r="AO77" s="31">
        <v>3506.8595999999998</v>
      </c>
      <c r="AP77" s="31">
        <v>53.232500000000002</v>
      </c>
      <c r="AQ77" s="31">
        <v>0.6512</v>
      </c>
      <c r="AR77" s="31">
        <v>231258.5938</v>
      </c>
    </row>
    <row r="78" spans="2:44" x14ac:dyDescent="0.25">
      <c r="D78" s="34"/>
      <c r="E78" s="34"/>
      <c r="F78" s="35"/>
      <c r="G78" s="36"/>
      <c r="H78" s="34"/>
      <c r="K78" s="31">
        <v>4</v>
      </c>
      <c r="L78" s="31" t="s">
        <v>7</v>
      </c>
      <c r="M78" s="31">
        <v>970.24900000000002</v>
      </c>
      <c r="N78" s="31">
        <v>3277.8589000000002</v>
      </c>
      <c r="O78" s="31">
        <v>37.728700000000003</v>
      </c>
      <c r="P78" s="31">
        <v>0.82979999999999998</v>
      </c>
      <c r="Q78" s="31">
        <v>142153.10939999999</v>
      </c>
      <c r="T78" s="31">
        <v>4</v>
      </c>
      <c r="U78" s="31" t="s">
        <v>7</v>
      </c>
      <c r="V78" s="31">
        <v>1343.954</v>
      </c>
      <c r="W78" s="31">
        <v>5136.5420000000004</v>
      </c>
      <c r="X78" s="31">
        <v>48.794499999999999</v>
      </c>
      <c r="Y78" s="31">
        <v>0.50129999999999997</v>
      </c>
      <c r="Z78" s="31">
        <v>329170.21879999997</v>
      </c>
      <c r="AC78" s="31">
        <v>4</v>
      </c>
      <c r="AD78" s="31" t="s">
        <v>7</v>
      </c>
      <c r="AE78" s="31">
        <v>972.577</v>
      </c>
      <c r="AF78" s="31">
        <v>3396.6311000000001</v>
      </c>
      <c r="AG78" s="31">
        <v>36.586500000000001</v>
      </c>
      <c r="AH78" s="31">
        <v>0.65400000000000003</v>
      </c>
      <c r="AI78" s="31">
        <v>153741</v>
      </c>
      <c r="AL78" s="31">
        <v>4</v>
      </c>
      <c r="AM78" s="31" t="s">
        <v>7</v>
      </c>
      <c r="AN78" s="31">
        <v>1339.1780000000001</v>
      </c>
      <c r="AO78" s="31">
        <v>4068.5056</v>
      </c>
      <c r="AP78" s="31">
        <v>47.242100000000001</v>
      </c>
      <c r="AQ78" s="31">
        <v>0.63170000000000004</v>
      </c>
      <c r="AR78" s="31">
        <v>240027.48439999999</v>
      </c>
    </row>
    <row r="79" spans="2:44" x14ac:dyDescent="0.25">
      <c r="B79" s="31" t="s">
        <v>0</v>
      </c>
      <c r="C79" s="31" t="s">
        <v>1</v>
      </c>
      <c r="D79" s="34" t="s">
        <v>2</v>
      </c>
      <c r="E79" s="34" t="s">
        <v>3</v>
      </c>
      <c r="F79" s="35" t="s">
        <v>4</v>
      </c>
      <c r="G79" s="36" t="s">
        <v>5</v>
      </c>
      <c r="H79" s="34" t="s">
        <v>6</v>
      </c>
      <c r="K79" s="31">
        <v>5</v>
      </c>
      <c r="L79" s="31" t="s">
        <v>7</v>
      </c>
      <c r="M79" s="31">
        <v>1076.2550000000001</v>
      </c>
      <c r="N79" s="31">
        <v>3404.6675</v>
      </c>
      <c r="O79" s="31">
        <v>41.369300000000003</v>
      </c>
      <c r="P79" s="31">
        <v>0.9889</v>
      </c>
      <c r="Q79" s="31">
        <v>150708.23439999999</v>
      </c>
      <c r="T79" s="31">
        <v>5</v>
      </c>
      <c r="U79" s="31" t="s">
        <v>7</v>
      </c>
      <c r="V79" s="31">
        <v>1436.3530000000001</v>
      </c>
      <c r="W79" s="31">
        <v>3119.55</v>
      </c>
      <c r="X79" s="31">
        <v>50.098999999999997</v>
      </c>
      <c r="Y79" s="31">
        <v>0.49990000000000001</v>
      </c>
      <c r="Z79" s="31">
        <v>205352.5938</v>
      </c>
      <c r="AC79" s="31">
        <v>5</v>
      </c>
      <c r="AD79" s="31" t="s">
        <v>7</v>
      </c>
      <c r="AE79" s="31">
        <v>1066.116</v>
      </c>
      <c r="AF79" s="31">
        <v>2766.7467999999999</v>
      </c>
      <c r="AG79" s="31">
        <v>23.0566</v>
      </c>
      <c r="AH79" s="31">
        <v>0.56120000000000003</v>
      </c>
      <c r="AI79" s="31">
        <v>81947.835900000005</v>
      </c>
      <c r="AL79" s="31">
        <v>5</v>
      </c>
      <c r="AM79" s="31" t="s">
        <v>7</v>
      </c>
      <c r="AN79" s="31">
        <v>1429.51</v>
      </c>
      <c r="AO79" s="31">
        <v>1828.7512999999999</v>
      </c>
      <c r="AP79" s="31">
        <v>71.320800000000006</v>
      </c>
      <c r="AQ79" s="31">
        <v>0.48459999999999998</v>
      </c>
      <c r="AR79" s="31">
        <v>172287.73439999999</v>
      </c>
    </row>
    <row r="80" spans="2:44" x14ac:dyDescent="0.25">
      <c r="B80" s="31">
        <v>1</v>
      </c>
      <c r="C80" s="31" t="s">
        <v>7</v>
      </c>
      <c r="D80" s="34">
        <v>280.40199999999999</v>
      </c>
      <c r="E80" s="34">
        <v>10979.8418</v>
      </c>
      <c r="F80" s="35">
        <v>19.787199999999999</v>
      </c>
      <c r="G80" s="36">
        <v>0.2321</v>
      </c>
      <c r="H80" s="34">
        <v>315392.6875</v>
      </c>
      <c r="K80" s="31">
        <v>6</v>
      </c>
      <c r="L80" s="31" t="s">
        <v>7</v>
      </c>
      <c r="M80" s="31">
        <v>1085.9770000000001</v>
      </c>
      <c r="N80" s="31">
        <v>17195.777300000002</v>
      </c>
      <c r="O80" s="31">
        <v>6.0441000000000003</v>
      </c>
      <c r="P80" s="31">
        <v>1</v>
      </c>
      <c r="Q80" s="31">
        <v>110633.74219999999</v>
      </c>
      <c r="T80" s="31">
        <v>6</v>
      </c>
      <c r="U80" s="31" t="s">
        <v>7</v>
      </c>
      <c r="V80" s="31">
        <v>1634.376</v>
      </c>
      <c r="W80" s="31">
        <v>4593.3896000000004</v>
      </c>
      <c r="X80" s="31">
        <v>51.151499999999999</v>
      </c>
      <c r="Y80" s="31">
        <v>0.49869999999999998</v>
      </c>
      <c r="Z80" s="31">
        <v>308848.53129999997</v>
      </c>
      <c r="AC80" s="31">
        <v>6</v>
      </c>
      <c r="AD80" s="31" t="s">
        <v>7</v>
      </c>
      <c r="AE80" s="31">
        <v>1086.2539999999999</v>
      </c>
      <c r="AF80" s="31">
        <v>33327.156300000002</v>
      </c>
      <c r="AG80" s="31">
        <v>6.7949000000000002</v>
      </c>
      <c r="AH80" s="31">
        <v>0.68030000000000002</v>
      </c>
      <c r="AI80" s="31">
        <v>277611.1875</v>
      </c>
      <c r="AL80" s="31">
        <v>6</v>
      </c>
      <c r="AM80" s="31" t="s">
        <v>7</v>
      </c>
      <c r="AN80" s="31">
        <v>1625.0239999999999</v>
      </c>
      <c r="AO80" s="31">
        <v>4367.0839999999998</v>
      </c>
      <c r="AP80" s="31">
        <v>74.089799999999997</v>
      </c>
      <c r="AQ80" s="31">
        <v>0.40189999999999998</v>
      </c>
      <c r="AR80" s="31">
        <v>440641.03129999997</v>
      </c>
    </row>
    <row r="81" spans="2:44" x14ac:dyDescent="0.25">
      <c r="B81" s="31">
        <v>2</v>
      </c>
      <c r="C81" s="31" t="s">
        <v>7</v>
      </c>
      <c r="D81" s="34">
        <v>885.64099999999996</v>
      </c>
      <c r="E81" s="34">
        <v>11892.082</v>
      </c>
      <c r="F81" s="35">
        <v>50.021900000000002</v>
      </c>
      <c r="G81" s="36">
        <v>5.0500000000000003E-2</v>
      </c>
      <c r="H81" s="34">
        <v>916252.5625</v>
      </c>
      <c r="T81" s="31">
        <v>7</v>
      </c>
      <c r="U81" s="31" t="s">
        <v>7</v>
      </c>
      <c r="V81" s="31">
        <v>1737.4190000000001</v>
      </c>
      <c r="W81" s="31">
        <v>3835.98</v>
      </c>
      <c r="X81" s="31">
        <v>49.375100000000003</v>
      </c>
      <c r="Y81" s="31">
        <v>0.4995</v>
      </c>
      <c r="Z81" s="31">
        <v>248904.7813</v>
      </c>
      <c r="AL81" s="31">
        <v>7</v>
      </c>
      <c r="AM81" s="31" t="s">
        <v>7</v>
      </c>
      <c r="AN81" s="31">
        <v>1738.2439999999999</v>
      </c>
      <c r="AO81" s="31">
        <v>4603.2943999999998</v>
      </c>
      <c r="AP81" s="31">
        <v>52.304600000000001</v>
      </c>
      <c r="AQ81" s="31">
        <v>0.4118</v>
      </c>
      <c r="AR81" s="31">
        <v>327093.03129999997</v>
      </c>
    </row>
    <row r="82" spans="2:44" x14ac:dyDescent="0.25">
      <c r="B82" s="31">
        <v>3</v>
      </c>
      <c r="C82" s="31" t="s">
        <v>7</v>
      </c>
      <c r="D82" s="34">
        <v>970.52</v>
      </c>
      <c r="E82" s="34">
        <v>15516.450199999999</v>
      </c>
      <c r="F82" s="35">
        <v>40.216200000000001</v>
      </c>
      <c r="G82" s="36">
        <v>0.49099999999999999</v>
      </c>
      <c r="H82" s="34">
        <v>823729.9375</v>
      </c>
      <c r="K82" s="37" t="s">
        <v>0</v>
      </c>
      <c r="L82" s="37" t="s">
        <v>1</v>
      </c>
      <c r="M82" s="37" t="s">
        <v>2</v>
      </c>
      <c r="N82" s="37" t="s">
        <v>3</v>
      </c>
      <c r="O82" s="37" t="s">
        <v>4</v>
      </c>
      <c r="P82" s="37" t="s">
        <v>5</v>
      </c>
      <c r="Q82" s="37" t="s">
        <v>6</v>
      </c>
      <c r="AC82" s="37" t="s">
        <v>0</v>
      </c>
      <c r="AD82" s="37" t="s">
        <v>1</v>
      </c>
      <c r="AE82" s="37" t="s">
        <v>2</v>
      </c>
      <c r="AF82" s="37" t="s">
        <v>3</v>
      </c>
      <c r="AG82" s="37" t="s">
        <v>4</v>
      </c>
      <c r="AH82" s="37" t="s">
        <v>5</v>
      </c>
      <c r="AI82" s="37" t="s">
        <v>6</v>
      </c>
    </row>
    <row r="83" spans="2:44" x14ac:dyDescent="0.25">
      <c r="B83" s="31">
        <v>4</v>
      </c>
      <c r="C83" s="31" t="s">
        <v>7</v>
      </c>
      <c r="D83" s="34">
        <v>1085.99</v>
      </c>
      <c r="E83" s="34">
        <v>62970.089800000002</v>
      </c>
      <c r="F83" s="35">
        <v>7.0143000000000004</v>
      </c>
      <c r="G83" s="36">
        <v>0.1207</v>
      </c>
      <c r="H83" s="34">
        <v>666540.0625</v>
      </c>
      <c r="K83" s="31">
        <v>1</v>
      </c>
      <c r="M83" s="34">
        <f>AVERAGE(M75,M67,M59,M51,M43,M35,M27,M19,M11,M3)</f>
        <v>148.01689999999999</v>
      </c>
      <c r="N83" s="34">
        <f t="shared" ref="N83:Q83" si="0">AVERAGE(N75,N67,N59,N51,N43,N35,N27,N19,N11,N3)</f>
        <v>1849.3575400000002</v>
      </c>
      <c r="O83" s="35">
        <f t="shared" si="0"/>
        <v>15.145320000000002</v>
      </c>
      <c r="P83" s="36">
        <f t="shared" si="0"/>
        <v>0.53164999999999996</v>
      </c>
      <c r="Q83" s="34">
        <f t="shared" si="0"/>
        <v>36418.183990000005</v>
      </c>
      <c r="T83" s="37" t="s">
        <v>0</v>
      </c>
      <c r="U83" s="37" t="s">
        <v>1</v>
      </c>
      <c r="V83" s="37" t="s">
        <v>2</v>
      </c>
      <c r="W83" s="37" t="s">
        <v>3</v>
      </c>
      <c r="X83" s="37" t="s">
        <v>4</v>
      </c>
      <c r="Y83" s="37" t="s">
        <v>5</v>
      </c>
      <c r="Z83" s="37" t="s">
        <v>6</v>
      </c>
      <c r="AC83" s="31">
        <v>1</v>
      </c>
      <c r="AE83" s="34">
        <f>AVERAGE(AE75,AE67,AE59,AE51,AE43,AE35,AE27,AE19,AE11,AE3)</f>
        <v>152.70740000000001</v>
      </c>
      <c r="AF83" s="34">
        <f t="shared" ref="AF83:AI83" si="1">AVERAGE(AF75,AF67,AF59,AF51,AF43,AF35,AF27,AF19,AF11,AF3)</f>
        <v>1859.4809999999998</v>
      </c>
      <c r="AG83" s="35">
        <f t="shared" si="1"/>
        <v>12.672799999999999</v>
      </c>
      <c r="AH83" s="36">
        <f t="shared" si="1"/>
        <v>0.51405000000000001</v>
      </c>
      <c r="AI83" s="34">
        <f t="shared" si="1"/>
        <v>30846.784969999997</v>
      </c>
      <c r="AL83" s="31" t="s">
        <v>0</v>
      </c>
      <c r="AM83" s="31" t="s">
        <v>1</v>
      </c>
      <c r="AN83" s="31" t="s">
        <v>2</v>
      </c>
      <c r="AO83" s="31" t="s">
        <v>3</v>
      </c>
      <c r="AP83" s="31" t="s">
        <v>4</v>
      </c>
      <c r="AQ83" s="31" t="s">
        <v>5</v>
      </c>
      <c r="AR83" s="31" t="s">
        <v>6</v>
      </c>
    </row>
    <row r="84" spans="2:44" x14ac:dyDescent="0.25">
      <c r="B84" s="31">
        <v>5</v>
      </c>
      <c r="C84" s="31" t="s">
        <v>7</v>
      </c>
      <c r="D84" s="34">
        <v>1240.886</v>
      </c>
      <c r="E84" s="34">
        <v>12947.2891</v>
      </c>
      <c r="F84" s="35">
        <v>58.555900000000001</v>
      </c>
      <c r="G84" s="36">
        <v>0.19789999999999999</v>
      </c>
      <c r="H84" s="34">
        <v>1111206.25</v>
      </c>
      <c r="K84" s="31">
        <v>2</v>
      </c>
      <c r="M84" s="34">
        <f t="shared" ref="M84:Q84" si="2">AVERAGE(M76,M68,M60,M52,M44,M36,M28,M20,M12,M4)</f>
        <v>280.02789999999999</v>
      </c>
      <c r="N84" s="34">
        <f t="shared" si="2"/>
        <v>4185.5689999999995</v>
      </c>
      <c r="O84" s="35">
        <f t="shared" si="2"/>
        <v>19.312379999999997</v>
      </c>
      <c r="P84" s="36">
        <f t="shared" si="2"/>
        <v>0.30312</v>
      </c>
      <c r="Q84" s="34">
        <f t="shared" si="2"/>
        <v>114244.35002000001</v>
      </c>
      <c r="T84" s="31">
        <v>1</v>
      </c>
      <c r="V84" s="34">
        <f>AVERAGE(V75,V66,V57,V48,V39,V30,V21,V12,V3)</f>
        <v>1074.2177777777777</v>
      </c>
      <c r="W84" s="34">
        <f t="shared" ref="W84:Z84" si="3">AVERAGE(W75,W66,W57,W48,W39,W30,W21,W12,W3)</f>
        <v>3223.1261</v>
      </c>
      <c r="X84" s="35">
        <f t="shared" si="3"/>
        <v>38.340777777777781</v>
      </c>
      <c r="Y84" s="36">
        <f t="shared" si="3"/>
        <v>0.82356666666666678</v>
      </c>
      <c r="Z84" s="34">
        <f t="shared" si="3"/>
        <v>141839.39410000003</v>
      </c>
      <c r="AC84" s="31">
        <v>2</v>
      </c>
      <c r="AE84" s="34">
        <f t="shared" ref="AE84:AI84" si="4">AVERAGE(AE76,AE68,AE60,AE52,AE44,AE36,AE28,AE20,AE12,AE4)</f>
        <v>280.65989999999999</v>
      </c>
      <c r="AF84" s="34">
        <f t="shared" si="4"/>
        <v>5739.0344700000005</v>
      </c>
      <c r="AG84" s="35">
        <f t="shared" si="4"/>
        <v>19.741540000000001</v>
      </c>
      <c r="AH84" s="36">
        <f t="shared" si="4"/>
        <v>0.33129999999999998</v>
      </c>
      <c r="AI84" s="34">
        <f t="shared" si="4"/>
        <v>158624.7672</v>
      </c>
      <c r="AL84" s="31">
        <v>1</v>
      </c>
      <c r="AM84" s="31" t="s">
        <v>7</v>
      </c>
      <c r="AN84" s="31">
        <v>1066.9190000000001</v>
      </c>
      <c r="AO84" s="31">
        <v>2733.5873999999999</v>
      </c>
      <c r="AP84" s="31">
        <v>26.605699999999999</v>
      </c>
      <c r="AQ84" s="31">
        <v>0.57040000000000002</v>
      </c>
      <c r="AR84" s="31">
        <v>93135.140599999999</v>
      </c>
    </row>
    <row r="85" spans="2:44" x14ac:dyDescent="0.25">
      <c r="B85" s="31">
        <v>6</v>
      </c>
      <c r="C85" s="31" t="s">
        <v>7</v>
      </c>
      <c r="D85" s="34">
        <v>1346.269</v>
      </c>
      <c r="E85" s="34">
        <v>14612.136699999999</v>
      </c>
      <c r="F85" s="35">
        <v>57.622199999999999</v>
      </c>
      <c r="G85" s="36">
        <v>0.77549999999999997</v>
      </c>
      <c r="H85" s="34">
        <v>990848</v>
      </c>
      <c r="K85" s="31">
        <v>3</v>
      </c>
      <c r="M85" s="34">
        <f t="shared" ref="M85:Q85" si="5">AVERAGE(M77,M69,M61,M53,M45,M37,M29,M21,M13,M5)</f>
        <v>886.05319999999995</v>
      </c>
      <c r="N85" s="34">
        <f t="shared" si="5"/>
        <v>2504.9451199999999</v>
      </c>
      <c r="O85" s="35">
        <f t="shared" si="5"/>
        <v>42.460120000000003</v>
      </c>
      <c r="P85" s="36">
        <f t="shared" si="5"/>
        <v>0.66372999999999993</v>
      </c>
      <c r="Q85" s="34">
        <f t="shared" si="5"/>
        <v>130862.95313000001</v>
      </c>
      <c r="T85" s="37">
        <v>2</v>
      </c>
      <c r="U85" s="37"/>
      <c r="V85" s="38">
        <f t="shared" ref="V85:Z85" si="6">AVERAGE(V76,V67,V58,V49,V40,V31,V22,V13,V4)</f>
        <v>1085.9925555555556</v>
      </c>
      <c r="W85" s="38">
        <f t="shared" si="6"/>
        <v>17699.151277777775</v>
      </c>
      <c r="X85" s="39">
        <f t="shared" si="6"/>
        <v>6.1362333333333332</v>
      </c>
      <c r="Y85" s="40">
        <f t="shared" si="6"/>
        <v>0.87406666666666666</v>
      </c>
      <c r="Z85" s="38">
        <f t="shared" si="6"/>
        <v>123098.69966666664</v>
      </c>
      <c r="AC85" s="31">
        <v>3</v>
      </c>
      <c r="AE85" s="34">
        <f t="shared" ref="AE85:AI85" si="7">AVERAGE(AE77,AE69,AE61,AE53,AE45,AE37,AE29,AE21,AE13,AE5)</f>
        <v>886.52900000000011</v>
      </c>
      <c r="AF85" s="34">
        <f t="shared" si="7"/>
        <v>2255.2916599999999</v>
      </c>
      <c r="AG85" s="35">
        <f t="shared" si="7"/>
        <v>41.144770000000008</v>
      </c>
      <c r="AH85" s="36">
        <f t="shared" si="7"/>
        <v>0.49131999999999998</v>
      </c>
      <c r="AI85" s="34">
        <f t="shared" si="7"/>
        <v>122296.37267</v>
      </c>
      <c r="AL85" s="31">
        <v>2</v>
      </c>
      <c r="AM85" s="31" t="s">
        <v>7</v>
      </c>
      <c r="AN85" s="31">
        <v>1086.2750000000001</v>
      </c>
      <c r="AO85" s="31">
        <v>32979.972699999998</v>
      </c>
      <c r="AP85" s="31">
        <v>6.7735000000000003</v>
      </c>
      <c r="AQ85" s="31">
        <v>0.73719999999999997</v>
      </c>
      <c r="AR85" s="31">
        <v>267470.5625</v>
      </c>
    </row>
    <row r="86" spans="2:44" x14ac:dyDescent="0.25">
      <c r="B86" s="31">
        <v>7</v>
      </c>
      <c r="C86" s="31" t="s">
        <v>7</v>
      </c>
      <c r="D86" s="34">
        <v>1428.7909999999999</v>
      </c>
      <c r="E86" s="34">
        <v>12750.631799999999</v>
      </c>
      <c r="F86" s="35">
        <v>50.307299999999998</v>
      </c>
      <c r="G86" s="36">
        <v>1</v>
      </c>
      <c r="H86" s="34">
        <v>682806.1875</v>
      </c>
      <c r="K86" s="31">
        <v>4</v>
      </c>
      <c r="M86" s="34">
        <f t="shared" ref="M86:Q86" si="8">AVERAGE(M78,M70,M62,M54,M46,M38,M30,M22,M14,M6)</f>
        <v>969.96499999999992</v>
      </c>
      <c r="N86" s="34">
        <f t="shared" si="8"/>
        <v>3287.8927600000002</v>
      </c>
      <c r="O86" s="35">
        <f t="shared" si="8"/>
        <v>35.999310000000008</v>
      </c>
      <c r="P86" s="36">
        <f t="shared" si="8"/>
        <v>0.68886000000000003</v>
      </c>
      <c r="Q86" s="34">
        <f t="shared" si="8"/>
        <v>144116.55781</v>
      </c>
      <c r="T86" s="31">
        <v>3</v>
      </c>
      <c r="V86" s="34">
        <f t="shared" ref="V86:Z86" si="9">AVERAGE(V77,V68,V59,V50,V41,V32,V23,V14,V5)</f>
        <v>1232.7472222222223</v>
      </c>
      <c r="W86" s="34">
        <f t="shared" si="9"/>
        <v>3560.694677777778</v>
      </c>
      <c r="X86" s="35">
        <f t="shared" si="9"/>
        <v>58.812399999999997</v>
      </c>
      <c r="Y86" s="36">
        <f t="shared" si="9"/>
        <v>0.88261111111111112</v>
      </c>
      <c r="Z86" s="34">
        <f t="shared" si="9"/>
        <v>235022.50696666667</v>
      </c>
      <c r="AC86" s="31">
        <v>4</v>
      </c>
      <c r="AE86" s="34">
        <f t="shared" ref="AE86:AI86" si="10">AVERAGE(AE78,AE70,AE62,AE54,AE46,AE38,AE30,AE22,AE14,AE6)</f>
        <v>972.55090000000018</v>
      </c>
      <c r="AF86" s="34">
        <f t="shared" si="10"/>
        <v>3405.7538400000003</v>
      </c>
      <c r="AG86" s="35">
        <f t="shared" si="10"/>
        <v>36.308889999999998</v>
      </c>
      <c r="AH86" s="36">
        <f t="shared" si="10"/>
        <v>0.60270000000000001</v>
      </c>
      <c r="AI86" s="34">
        <f t="shared" si="10"/>
        <v>156137.22658999998</v>
      </c>
      <c r="AL86" s="31">
        <v>3</v>
      </c>
      <c r="AM86" s="31" t="s">
        <v>7</v>
      </c>
      <c r="AN86" s="31">
        <v>1240.941</v>
      </c>
      <c r="AO86" s="31">
        <v>3506.6621</v>
      </c>
      <c r="AP86" s="31">
        <v>53.298499999999997</v>
      </c>
      <c r="AQ86" s="31">
        <v>0.65529999999999999</v>
      </c>
      <c r="AR86" s="31">
        <v>231148.25</v>
      </c>
    </row>
    <row r="87" spans="2:44" x14ac:dyDescent="0.25">
      <c r="B87" s="31">
        <v>8</v>
      </c>
      <c r="C87" s="31" t="s">
        <v>7</v>
      </c>
      <c r="D87" s="34">
        <v>1626.4670000000001</v>
      </c>
      <c r="E87" s="34">
        <v>8211.4375</v>
      </c>
      <c r="F87" s="35">
        <v>79.479699999999994</v>
      </c>
      <c r="G87" s="36">
        <v>0.155</v>
      </c>
      <c r="H87" s="34">
        <v>969317.4375</v>
      </c>
      <c r="K87" s="31">
        <v>5</v>
      </c>
      <c r="M87" s="34">
        <f t="shared" ref="M87:Q87" si="11">AVERAGE(M79,M71,M63,M55,M47,M39,M31,M23,M15,M7)</f>
        <v>1073.2745</v>
      </c>
      <c r="N87" s="34">
        <f t="shared" si="11"/>
        <v>3102.7627199999997</v>
      </c>
      <c r="O87" s="35">
        <f t="shared" si="11"/>
        <v>36.68871</v>
      </c>
      <c r="P87" s="36">
        <f t="shared" si="11"/>
        <v>0.74903000000000008</v>
      </c>
      <c r="Q87" s="34">
        <f t="shared" si="11"/>
        <v>134484.83517000001</v>
      </c>
      <c r="T87" s="31">
        <v>4</v>
      </c>
      <c r="V87" s="34">
        <f t="shared" ref="V87:Z87" si="12">AVERAGE(V78,V69,V60,V51,V42,V33,V24,V15,V6)</f>
        <v>1343.4618888888888</v>
      </c>
      <c r="W87" s="34">
        <f t="shared" si="12"/>
        <v>5481.590444444445</v>
      </c>
      <c r="X87" s="35">
        <f t="shared" si="12"/>
        <v>42.893877777777774</v>
      </c>
      <c r="Y87" s="36">
        <f t="shared" si="12"/>
        <v>0.57657777777777774</v>
      </c>
      <c r="Z87" s="34">
        <f t="shared" si="12"/>
        <v>299775.14933333331</v>
      </c>
      <c r="AC87" s="31">
        <v>5</v>
      </c>
      <c r="AE87" s="34">
        <f t="shared" ref="AE87:AI87" si="13">AVERAGE(AE79,AE71,AE63,AE55,AE47,AE39,AE31,AE23,AE15,AE7)</f>
        <v>1066.1130000000001</v>
      </c>
      <c r="AF87" s="34">
        <f t="shared" si="13"/>
        <v>2715.2560799999997</v>
      </c>
      <c r="AG87" s="35">
        <f t="shared" si="13"/>
        <v>23.469800000000003</v>
      </c>
      <c r="AH87" s="36">
        <f t="shared" si="13"/>
        <v>0.54599999999999993</v>
      </c>
      <c r="AI87" s="34">
        <f t="shared" si="13"/>
        <v>81877.661730000007</v>
      </c>
      <c r="AL87" s="31">
        <v>4</v>
      </c>
      <c r="AM87" s="31" t="s">
        <v>7</v>
      </c>
      <c r="AN87" s="31">
        <v>1339.1759999999999</v>
      </c>
      <c r="AO87" s="31">
        <v>4068.0666999999999</v>
      </c>
      <c r="AP87" s="31">
        <v>47.275700000000001</v>
      </c>
      <c r="AQ87" s="31">
        <v>0.6371</v>
      </c>
      <c r="AR87" s="31">
        <v>239658.3438</v>
      </c>
    </row>
    <row r="88" spans="2:44" x14ac:dyDescent="0.25">
      <c r="B88" s="31">
        <v>9</v>
      </c>
      <c r="C88" s="31" t="s">
        <v>7</v>
      </c>
      <c r="D88" s="34">
        <v>1745.079</v>
      </c>
      <c r="E88" s="34">
        <v>21021.841799999998</v>
      </c>
      <c r="F88" s="35">
        <v>50.9833</v>
      </c>
      <c r="G88" s="36">
        <v>0.24179999999999999</v>
      </c>
      <c r="H88" s="34">
        <v>1547896.5</v>
      </c>
      <c r="K88" s="37">
        <v>6</v>
      </c>
      <c r="M88" s="38">
        <f t="shared" ref="M88:Q88" si="14">AVERAGE(M80,M72,M64,M56,M48,M40,M32,M24,M16,M8)</f>
        <v>1085.9946</v>
      </c>
      <c r="N88" s="38">
        <f t="shared" si="14"/>
        <v>18076.352720000003</v>
      </c>
      <c r="O88" s="39">
        <f t="shared" si="14"/>
        <v>6.1338500000000007</v>
      </c>
      <c r="P88" s="40">
        <f t="shared" si="14"/>
        <v>0.76566000000000001</v>
      </c>
      <c r="Q88" s="38">
        <f t="shared" si="14"/>
        <v>131785.18906999999</v>
      </c>
      <c r="T88" s="31">
        <v>5</v>
      </c>
      <c r="V88" s="34">
        <f t="shared" ref="V88:Z88" si="15">AVERAGE(V79,V70,V61,V52,V43,V34,V25,V16,V7)</f>
        <v>1441.1132222222222</v>
      </c>
      <c r="W88" s="34">
        <f t="shared" si="15"/>
        <v>3294.2066444444445</v>
      </c>
      <c r="X88" s="35">
        <f t="shared" si="15"/>
        <v>46.997766666666671</v>
      </c>
      <c r="Y88" s="36">
        <f t="shared" si="15"/>
        <v>0.40720000000000001</v>
      </c>
      <c r="Z88" s="34">
        <f t="shared" si="15"/>
        <v>210305.23613333332</v>
      </c>
      <c r="AC88" s="37">
        <v>6</v>
      </c>
      <c r="AE88" s="38">
        <f t="shared" ref="AE88:AI88" si="16">AVERAGE(AE80,AE72,AE64,AE56,AE48,AE40,AE32,AE24,AE16,AE8)</f>
        <v>1086.2563000000002</v>
      </c>
      <c r="AF88" s="38">
        <f t="shared" si="16"/>
        <v>33356.811730000001</v>
      </c>
      <c r="AG88" s="39">
        <f t="shared" si="16"/>
        <v>6.7709700000000002</v>
      </c>
      <c r="AH88" s="40">
        <f t="shared" si="16"/>
        <v>0.66088999999999998</v>
      </c>
      <c r="AI88" s="38">
        <f t="shared" si="16"/>
        <v>279064.19064999995</v>
      </c>
      <c r="AL88" s="31">
        <v>5</v>
      </c>
      <c r="AM88" s="31" t="s">
        <v>7</v>
      </c>
      <c r="AN88" s="31">
        <v>1429.479</v>
      </c>
      <c r="AO88" s="31">
        <v>1830.6371999999999</v>
      </c>
      <c r="AP88" s="31">
        <v>71.246300000000005</v>
      </c>
      <c r="AQ88" s="31">
        <v>0.4839</v>
      </c>
      <c r="AR88" s="31">
        <v>172330.8438</v>
      </c>
    </row>
    <row r="89" spans="2:44" x14ac:dyDescent="0.25">
      <c r="D89" s="34"/>
      <c r="E89" s="34"/>
      <c r="F89" s="35"/>
      <c r="G89" s="36"/>
      <c r="H89" s="34"/>
      <c r="T89" s="31">
        <v>6</v>
      </c>
      <c r="V89" s="34">
        <f t="shared" ref="V89:Z89" si="17">AVERAGE(V80,V71,V62,V53,V44,V35,V26,V17,V8)</f>
        <v>1634.4118888888888</v>
      </c>
      <c r="W89" s="34">
        <f t="shared" si="17"/>
        <v>4278.4902222222227</v>
      </c>
      <c r="X89" s="35">
        <f t="shared" si="17"/>
        <v>63.28146666666666</v>
      </c>
      <c r="Y89" s="36">
        <f t="shared" si="17"/>
        <v>0.34874444444444447</v>
      </c>
      <c r="Z89" s="34">
        <f t="shared" si="17"/>
        <v>375350.92709999997</v>
      </c>
      <c r="AL89" s="31">
        <v>6</v>
      </c>
      <c r="AM89" s="31" t="s">
        <v>7</v>
      </c>
      <c r="AN89" s="31">
        <v>1625.0170000000001</v>
      </c>
      <c r="AO89" s="31">
        <v>4368.2393000000002</v>
      </c>
      <c r="AP89" s="31">
        <v>74.020700000000005</v>
      </c>
      <c r="AQ89" s="31">
        <v>0.39679999999999999</v>
      </c>
      <c r="AR89" s="31">
        <v>441171.09379999997</v>
      </c>
    </row>
    <row r="90" spans="2:44" ht="14.4" x14ac:dyDescent="0.3">
      <c r="B90" s="31" t="s">
        <v>0</v>
      </c>
      <c r="C90" s="31" t="s">
        <v>1</v>
      </c>
      <c r="D90" s="34" t="s">
        <v>2</v>
      </c>
      <c r="E90" s="34" t="s">
        <v>3</v>
      </c>
      <c r="F90" s="35" t="s">
        <v>4</v>
      </c>
      <c r="G90" s="36" t="s">
        <v>5</v>
      </c>
      <c r="H90" s="34" t="s">
        <v>6</v>
      </c>
      <c r="K90" s="41" t="s">
        <v>0</v>
      </c>
      <c r="L90" s="41" t="s">
        <v>1</v>
      </c>
      <c r="M90" s="41" t="s">
        <v>2</v>
      </c>
      <c r="N90" s="41" t="s">
        <v>3</v>
      </c>
      <c r="O90" s="41" t="s">
        <v>4</v>
      </c>
      <c r="P90" s="41" t="s">
        <v>5</v>
      </c>
      <c r="Q90" s="41" t="s">
        <v>6</v>
      </c>
      <c r="T90" s="31">
        <v>7</v>
      </c>
      <c r="V90" s="34">
        <f t="shared" ref="V90:Z90" si="18">AVERAGE(V81,V72,V63,V54,V45,V36,V27,V18,V9)</f>
        <v>1740.6371111111109</v>
      </c>
      <c r="W90" s="34">
        <f t="shared" si="18"/>
        <v>4454.5874666666678</v>
      </c>
      <c r="X90" s="35">
        <f t="shared" si="18"/>
        <v>35.480822222222223</v>
      </c>
      <c r="Y90" s="36">
        <f t="shared" si="18"/>
        <v>0.4583666666666667</v>
      </c>
      <c r="Z90" s="34">
        <f t="shared" si="18"/>
        <v>207892.31772222221</v>
      </c>
      <c r="AC90" s="41" t="s">
        <v>0</v>
      </c>
      <c r="AD90" s="41" t="s">
        <v>1</v>
      </c>
      <c r="AE90" s="41" t="s">
        <v>2</v>
      </c>
      <c r="AF90" s="41" t="s">
        <v>3</v>
      </c>
      <c r="AG90" s="41" t="s">
        <v>4</v>
      </c>
      <c r="AH90" s="41" t="s">
        <v>5</v>
      </c>
      <c r="AI90" s="41" t="s">
        <v>6</v>
      </c>
      <c r="AL90" s="31">
        <v>7</v>
      </c>
      <c r="AM90" s="31" t="s">
        <v>7</v>
      </c>
      <c r="AN90" s="31">
        <v>1738.248</v>
      </c>
      <c r="AO90" s="31">
        <v>4602.6841000000004</v>
      </c>
      <c r="AP90" s="31">
        <v>52.266399999999997</v>
      </c>
      <c r="AQ90" s="31">
        <v>0.40799999999999997</v>
      </c>
      <c r="AR90" s="31">
        <v>327266.84379999997</v>
      </c>
    </row>
    <row r="91" spans="2:44" x14ac:dyDescent="0.25">
      <c r="B91" s="31">
        <v>1</v>
      </c>
      <c r="C91" s="31" t="s">
        <v>7</v>
      </c>
      <c r="D91" s="34">
        <v>280.40199999999999</v>
      </c>
      <c r="E91" s="34">
        <v>10979.8418</v>
      </c>
      <c r="F91" s="35">
        <v>19.787199999999999</v>
      </c>
      <c r="G91" s="36">
        <v>0.2321</v>
      </c>
      <c r="H91" s="34">
        <v>315392.6875</v>
      </c>
      <c r="K91" s="42">
        <v>1</v>
      </c>
      <c r="L91" s="42"/>
      <c r="M91" s="43">
        <f>_xlfn.STDEV.P(M75,M67,M59,M51,M43,M35,M27,M19,M11,M3)</f>
        <v>1.5757220567094433E-2</v>
      </c>
      <c r="N91" s="43">
        <f t="shared" ref="N91:Q91" si="19">_xlfn.STDEV.P(N75,N67,N59,N51,N43,N35,N27,N19,N11,N3)</f>
        <v>2.2248160976583953</v>
      </c>
      <c r="O91" s="43">
        <f t="shared" si="19"/>
        <v>3.6771728270504791E-3</v>
      </c>
      <c r="P91" s="43">
        <f t="shared" si="19"/>
        <v>2.2405323028244852E-2</v>
      </c>
      <c r="Q91" s="43">
        <f t="shared" si="19"/>
        <v>362.55525986649855</v>
      </c>
      <c r="AC91" s="42">
        <v>1</v>
      </c>
      <c r="AD91" s="42"/>
      <c r="AE91" s="43">
        <f>_xlfn.STDEV.P(AE75,AE67,AE59,AE51,AE43,AE35,AE27,AE19,AE11,AE3)</f>
        <v>4.1840650090554557E-2</v>
      </c>
      <c r="AF91" s="43">
        <f t="shared" ref="AF91:AI91" si="20">_xlfn.STDEV.P(AF75,AF67,AF59,AF51,AF43,AF35,AF27,AF19,AF11,AF3)</f>
        <v>18.140015634778269</v>
      </c>
      <c r="AG91" s="43">
        <f t="shared" si="20"/>
        <v>0.28575800951154467</v>
      </c>
      <c r="AH91" s="43">
        <f t="shared" si="20"/>
        <v>6.3479524257826683E-3</v>
      </c>
      <c r="AI91" s="43">
        <f t="shared" si="20"/>
        <v>438.64673800530448</v>
      </c>
    </row>
    <row r="92" spans="2:44" ht="14.4" x14ac:dyDescent="0.3">
      <c r="B92" s="31">
        <v>2</v>
      </c>
      <c r="C92" s="31" t="s">
        <v>7</v>
      </c>
      <c r="D92" s="34">
        <v>885.64099999999996</v>
      </c>
      <c r="E92" s="34">
        <v>11892.082</v>
      </c>
      <c r="F92" s="35">
        <v>50.021900000000002</v>
      </c>
      <c r="G92" s="36">
        <v>5.0500000000000003E-2</v>
      </c>
      <c r="H92" s="34">
        <v>916252.5625</v>
      </c>
      <c r="K92" s="42">
        <v>2</v>
      </c>
      <c r="L92" s="42"/>
      <c r="M92" s="43">
        <f t="shared" ref="M92:Q92" si="21">_xlfn.STDEV.P(M76,M68,M60,M52,M44,M36,M28,M20,M12,M4)</f>
        <v>4.3692104549975718E-3</v>
      </c>
      <c r="N92" s="43">
        <f t="shared" si="21"/>
        <v>50.787845502422911</v>
      </c>
      <c r="O92" s="43">
        <f t="shared" si="21"/>
        <v>0.51494079038273821</v>
      </c>
      <c r="P92" s="43">
        <f t="shared" si="21"/>
        <v>0.12601556094387711</v>
      </c>
      <c r="Q92" s="43">
        <f t="shared" si="21"/>
        <v>3431.8001693051906</v>
      </c>
      <c r="T92" s="41" t="s">
        <v>0</v>
      </c>
      <c r="U92" s="41" t="s">
        <v>1</v>
      </c>
      <c r="V92" s="41" t="s">
        <v>2</v>
      </c>
      <c r="W92" s="41" t="s">
        <v>3</v>
      </c>
      <c r="X92" s="41" t="s">
        <v>4</v>
      </c>
      <c r="Y92" s="41" t="s">
        <v>5</v>
      </c>
      <c r="Z92" s="41" t="s">
        <v>6</v>
      </c>
      <c r="AC92" s="42">
        <v>2</v>
      </c>
      <c r="AD92" s="42"/>
      <c r="AE92" s="43">
        <f t="shared" ref="AE92:AI92" si="22">_xlfn.STDEV.P(AE76,AE68,AE60,AE52,AE44,AE36,AE28,AE20,AE12,AE4)</f>
        <v>6.5795136598327027E-3</v>
      </c>
      <c r="AF92" s="43">
        <f t="shared" si="22"/>
        <v>31.67753818035898</v>
      </c>
      <c r="AG92" s="43">
        <f t="shared" si="22"/>
        <v>0.25249007188402478</v>
      </c>
      <c r="AH92" s="43">
        <f t="shared" si="22"/>
        <v>6.9517925745810741E-2</v>
      </c>
      <c r="AI92" s="43">
        <f t="shared" si="22"/>
        <v>2836.7014780326913</v>
      </c>
      <c r="AL92" s="37" t="s">
        <v>0</v>
      </c>
      <c r="AM92" s="37" t="s">
        <v>1</v>
      </c>
      <c r="AN92" s="37" t="s">
        <v>2</v>
      </c>
      <c r="AO92" s="37" t="s">
        <v>3</v>
      </c>
      <c r="AP92" s="37" t="s">
        <v>4</v>
      </c>
      <c r="AQ92" s="37" t="s">
        <v>5</v>
      </c>
      <c r="AR92" s="37" t="s">
        <v>6</v>
      </c>
    </row>
    <row r="93" spans="2:44" x14ac:dyDescent="0.25">
      <c r="B93" s="31">
        <v>3</v>
      </c>
      <c r="C93" s="31" t="s">
        <v>7</v>
      </c>
      <c r="D93" s="34">
        <v>970.52</v>
      </c>
      <c r="E93" s="34">
        <v>15516.450199999999</v>
      </c>
      <c r="F93" s="35">
        <v>40.216200000000001</v>
      </c>
      <c r="G93" s="36">
        <v>0.49099999999999999</v>
      </c>
      <c r="H93" s="34">
        <v>823729.9375</v>
      </c>
      <c r="K93" s="42">
        <v>3</v>
      </c>
      <c r="L93" s="42"/>
      <c r="M93" s="43">
        <f t="shared" ref="M93:Q93" si="23">_xlfn.STDEV.P(M77,M69,M61,M53,M45,M37,M29,M21,M13,M5)</f>
        <v>0.10851525238415828</v>
      </c>
      <c r="N93" s="43">
        <f t="shared" si="23"/>
        <v>1.2375777622436481</v>
      </c>
      <c r="O93" s="43">
        <f t="shared" si="23"/>
        <v>1.3384458695068713</v>
      </c>
      <c r="P93" s="43">
        <f t="shared" si="23"/>
        <v>0.10418474984372716</v>
      </c>
      <c r="Q93" s="43">
        <f t="shared" si="23"/>
        <v>1476.95302509613</v>
      </c>
      <c r="T93" s="42">
        <v>1</v>
      </c>
      <c r="U93" s="42"/>
      <c r="V93" s="43">
        <f>_xlfn.STDEV.P(V75,V66,V57,V48,V39,V30,V21,V12,V3)</f>
        <v>2.5116422594601659</v>
      </c>
      <c r="W93" s="43">
        <f t="shared" ref="W93:Z93" si="24">_xlfn.STDEV.P(W75,W66,W57,W48,W39,W30,W21,W12,W3)</f>
        <v>199.12165462402351</v>
      </c>
      <c r="X93" s="43">
        <f t="shared" si="24"/>
        <v>4.2629503178947967</v>
      </c>
      <c r="Y93" s="43">
        <f t="shared" si="24"/>
        <v>0.1565085159202379</v>
      </c>
      <c r="Z93" s="43">
        <f t="shared" si="24"/>
        <v>15461.792718218829</v>
      </c>
      <c r="AC93" s="42">
        <v>3</v>
      </c>
      <c r="AD93" s="42"/>
      <c r="AE93" s="43">
        <f t="shared" ref="AE93:AI93" si="25">_xlfn.STDEV.P(AE77,AE69,AE61,AE53,AE45,AE37,AE29,AE21,AE13,AE5)</f>
        <v>8.0097440658255803E-2</v>
      </c>
      <c r="AF93" s="43">
        <f t="shared" si="25"/>
        <v>2.9207720120543241</v>
      </c>
      <c r="AG93" s="43">
        <f t="shared" si="25"/>
        <v>0.29443279046329063</v>
      </c>
      <c r="AH93" s="43">
        <f t="shared" si="25"/>
        <v>4.81368881420476E-3</v>
      </c>
      <c r="AI93" s="43">
        <f t="shared" si="25"/>
        <v>1247.8621192808398</v>
      </c>
      <c r="AL93" s="31">
        <v>1</v>
      </c>
      <c r="AN93" s="34">
        <f>AVERAGE(AN84,AN75,AN66,AN57,AN48,AN39,AN30,AN21,AN12,AN3)</f>
        <v>1067.6253999999999</v>
      </c>
      <c r="AO93" s="34">
        <f t="shared" ref="AO93:AR93" si="26">AVERAGE(AO84,AO75,AO66,AO57,AO48,AO39,AO30,AO21,AO12,AO3)</f>
        <v>2622.6950599999996</v>
      </c>
      <c r="AP93" s="35">
        <f t="shared" si="26"/>
        <v>29.763659999999998</v>
      </c>
      <c r="AQ93" s="36">
        <f t="shared" si="26"/>
        <v>0.56423000000000001</v>
      </c>
      <c r="AR93" s="34">
        <f t="shared" si="26"/>
        <v>99835.282820000008</v>
      </c>
    </row>
    <row r="94" spans="2:44" ht="14.4" x14ac:dyDescent="0.3">
      <c r="B94" s="31">
        <v>4</v>
      </c>
      <c r="C94" s="31" t="s">
        <v>7</v>
      </c>
      <c r="D94" s="34">
        <v>1085.99</v>
      </c>
      <c r="E94" s="34">
        <v>62970.089800000002</v>
      </c>
      <c r="F94" s="35">
        <v>7.0143000000000004</v>
      </c>
      <c r="G94" s="36">
        <v>0.1207</v>
      </c>
      <c r="H94" s="34">
        <v>666540.0625</v>
      </c>
      <c r="K94" s="42">
        <v>4</v>
      </c>
      <c r="L94" s="42"/>
      <c r="M94" s="43">
        <f t="shared" ref="M94:Q94" si="27">_xlfn.STDEV.P(M78,M70,M62,M54,M46,M38,M30,M22,M14,M6)</f>
        <v>0.23254762952995944</v>
      </c>
      <c r="N94" s="43">
        <f t="shared" si="27"/>
        <v>8.8580264320219548</v>
      </c>
      <c r="O94" s="43">
        <f t="shared" si="27"/>
        <v>1.4209932311239217</v>
      </c>
      <c r="P94" s="43">
        <f t="shared" si="27"/>
        <v>0.11658462334287496</v>
      </c>
      <c r="Q94" s="43">
        <f t="shared" si="27"/>
        <v>1696.9825127188988</v>
      </c>
      <c r="T94" s="41">
        <v>2</v>
      </c>
      <c r="U94" s="41"/>
      <c r="V94" s="44">
        <f t="shared" ref="V94:Z94" si="28">_xlfn.STDEV.P(V76,V67,V58,V49,V40,V31,V22,V13,V4)</f>
        <v>1.5085763053720405E-2</v>
      </c>
      <c r="W94" s="44">
        <f t="shared" si="28"/>
        <v>692.66427675913644</v>
      </c>
      <c r="X94" s="44">
        <f t="shared" si="28"/>
        <v>0.10275101513421224</v>
      </c>
      <c r="Y94" s="44">
        <f t="shared" si="28"/>
        <v>0.16751872863785822</v>
      </c>
      <c r="Z94" s="44">
        <f t="shared" si="28"/>
        <v>16479.883558867179</v>
      </c>
      <c r="AC94" s="42">
        <v>4</v>
      </c>
      <c r="AD94" s="42"/>
      <c r="AE94" s="43">
        <f t="shared" ref="AE94:AI94" si="29">_xlfn.STDEV.P(AE78,AE70,AE62,AE54,AE46,AE38,AE30,AE22,AE14,AE6)</f>
        <v>3.8663807365535784E-2</v>
      </c>
      <c r="AF94" s="43">
        <f t="shared" si="29"/>
        <v>6.7465483382541915</v>
      </c>
      <c r="AG94" s="43">
        <f t="shared" si="29"/>
        <v>0.26868426247177185</v>
      </c>
      <c r="AH94" s="43">
        <f t="shared" si="29"/>
        <v>4.2658082469796986E-2</v>
      </c>
      <c r="AI94" s="43">
        <f t="shared" si="29"/>
        <v>1806.2487948930191</v>
      </c>
      <c r="AL94" s="37">
        <v>2</v>
      </c>
      <c r="AM94" s="37"/>
      <c r="AN94" s="38">
        <f t="shared" ref="AN94:AR94" si="30">AVERAGE(AN85,AN76,AN67,AN58,AN49,AN40,AN31,AN22,AN13,AN4)</f>
        <v>1086.2707000000003</v>
      </c>
      <c r="AO94" s="38">
        <f t="shared" si="30"/>
        <v>32842.298049999998</v>
      </c>
      <c r="AP94" s="39">
        <f t="shared" si="30"/>
        <v>6.7145200000000003</v>
      </c>
      <c r="AQ94" s="40">
        <f t="shared" si="30"/>
        <v>0.72948999999999997</v>
      </c>
      <c r="AR94" s="38">
        <f t="shared" si="30"/>
        <v>264885.06564999995</v>
      </c>
    </row>
    <row r="95" spans="2:44" x14ac:dyDescent="0.25">
      <c r="B95" s="31">
        <v>5</v>
      </c>
      <c r="C95" s="31" t="s">
        <v>7</v>
      </c>
      <c r="D95" s="34">
        <v>1240.886</v>
      </c>
      <c r="E95" s="34">
        <v>12947.2891</v>
      </c>
      <c r="F95" s="35">
        <v>58.555900000000001</v>
      </c>
      <c r="G95" s="36">
        <v>0.19789999999999999</v>
      </c>
      <c r="H95" s="34">
        <v>1111206.25</v>
      </c>
      <c r="K95" s="42">
        <v>5</v>
      </c>
      <c r="L95" s="42"/>
      <c r="M95" s="43">
        <f t="shared" ref="M95:Q95" si="31">_xlfn.STDEV.P(M79,M71,M63,M55,M47,M39,M31,M23,M15,M7)</f>
        <v>2.4984318381737367</v>
      </c>
      <c r="N95" s="43">
        <f t="shared" si="31"/>
        <v>247.43837220866857</v>
      </c>
      <c r="O95" s="43">
        <f t="shared" si="31"/>
        <v>3.9667574968606485</v>
      </c>
      <c r="P95" s="43">
        <f t="shared" si="31"/>
        <v>0.1965127428438167</v>
      </c>
      <c r="Q95" s="43">
        <f t="shared" si="31"/>
        <v>13847.945971645604</v>
      </c>
      <c r="T95" s="42">
        <v>3</v>
      </c>
      <c r="U95" s="42"/>
      <c r="V95" s="43">
        <f t="shared" ref="V95:Z95" si="32">_xlfn.STDEV.P(V77,V68,V59,V50,V41,V32,V23,V14,V5)</f>
        <v>0.31524938198116503</v>
      </c>
      <c r="W95" s="43">
        <f t="shared" si="32"/>
        <v>34.780449643083415</v>
      </c>
      <c r="X95" s="43">
        <f t="shared" si="32"/>
        <v>1.1935523448931773</v>
      </c>
      <c r="Y95" s="43">
        <f t="shared" si="32"/>
        <v>8.9604618487669624E-2</v>
      </c>
      <c r="Z95" s="43">
        <f t="shared" si="32"/>
        <v>6811.1647863303078</v>
      </c>
      <c r="AC95" s="42">
        <v>5</v>
      </c>
      <c r="AD95" s="42"/>
      <c r="AE95" s="43">
        <f t="shared" ref="AE95:AI95" si="33">_xlfn.STDEV.P(AE79,AE71,AE63,AE55,AE47,AE39,AE31,AE23,AE15,AE7)</f>
        <v>0.232768554577265</v>
      </c>
      <c r="AF95" s="43">
        <f t="shared" si="33"/>
        <v>150.05884084332919</v>
      </c>
      <c r="AG95" s="43">
        <f t="shared" si="33"/>
        <v>2.4930903938685818</v>
      </c>
      <c r="AH95" s="43">
        <f t="shared" si="33"/>
        <v>1.3796593782524746E-2</v>
      </c>
      <c r="AI95" s="43">
        <f t="shared" si="33"/>
        <v>3384.5249759331168</v>
      </c>
      <c r="AL95" s="31">
        <v>3</v>
      </c>
      <c r="AN95" s="34">
        <f t="shared" ref="AN95:AR95" si="34">AVERAGE(AN86,AN77,AN68,AN59,AN50,AN41,AN32,AN23,AN14,AN5)</f>
        <v>1240.9891000000002</v>
      </c>
      <c r="AO95" s="34">
        <f t="shared" si="34"/>
        <v>3508.1957800000005</v>
      </c>
      <c r="AP95" s="35">
        <f t="shared" si="34"/>
        <v>52.878190000000004</v>
      </c>
      <c r="AQ95" s="36">
        <f t="shared" si="34"/>
        <v>0.6339499999999999</v>
      </c>
      <c r="AR95" s="34">
        <f t="shared" si="34"/>
        <v>231403.73126999996</v>
      </c>
    </row>
    <row r="96" spans="2:44" ht="14.4" x14ac:dyDescent="0.3">
      <c r="B96" s="31">
        <v>6</v>
      </c>
      <c r="C96" s="31" t="s">
        <v>7</v>
      </c>
      <c r="D96" s="34">
        <v>1346.269</v>
      </c>
      <c r="E96" s="34">
        <v>14612.136699999999</v>
      </c>
      <c r="F96" s="35">
        <v>57.622199999999999</v>
      </c>
      <c r="G96" s="36">
        <v>0.77549999999999997</v>
      </c>
      <c r="H96" s="34">
        <v>990848</v>
      </c>
      <c r="K96" s="41">
        <v>6</v>
      </c>
      <c r="L96" s="41"/>
      <c r="M96" s="44">
        <f t="shared" ref="M96:Q96" si="35">_xlfn.STDEV.P(M80,M72,M64,M56,M48,M40,M32,M24,M16,M8)</f>
        <v>1.5007997867756948E-2</v>
      </c>
      <c r="N96" s="44">
        <f t="shared" si="35"/>
        <v>730.45880077311233</v>
      </c>
      <c r="O96" s="44">
        <f t="shared" si="35"/>
        <v>8.0675203749355273E-2</v>
      </c>
      <c r="P96" s="44">
        <f t="shared" si="35"/>
        <v>0.19246250128271739</v>
      </c>
      <c r="Q96" s="44">
        <f t="shared" si="35"/>
        <v>17527.835046609503</v>
      </c>
      <c r="T96" s="42">
        <v>4</v>
      </c>
      <c r="U96" s="42"/>
      <c r="V96" s="43">
        <f t="shared" ref="V96:Z96" si="36">_xlfn.STDEV.P(V78,V69,V60,V51,V42,V33,V24,V15,V6)</f>
        <v>0.21270085641805836</v>
      </c>
      <c r="W96" s="43">
        <f t="shared" si="36"/>
        <v>144.68786534262193</v>
      </c>
      <c r="X96" s="43">
        <f t="shared" si="36"/>
        <v>2.5049773907951876</v>
      </c>
      <c r="Y96" s="43">
        <f t="shared" si="36"/>
        <v>5.3282179171688843E-2</v>
      </c>
      <c r="Z96" s="43">
        <f t="shared" si="36"/>
        <v>14354.657846043192</v>
      </c>
      <c r="AC96" s="41">
        <v>6</v>
      </c>
      <c r="AD96" s="41"/>
      <c r="AE96" s="44">
        <f t="shared" ref="AE96:AI96" si="37">_xlfn.STDEV.P(AE80,AE72,AE64,AE56,AE48,AE40,AE32,AE24,AE16,AE8)</f>
        <v>2.7221315177924209E-3</v>
      </c>
      <c r="AF96" s="44">
        <f t="shared" si="37"/>
        <v>40.318570808501342</v>
      </c>
      <c r="AG96" s="44">
        <f t="shared" si="37"/>
        <v>6.1126623495822249E-2</v>
      </c>
      <c r="AH96" s="44">
        <f t="shared" si="37"/>
        <v>3.2747746487353908E-2</v>
      </c>
      <c r="AI96" s="44">
        <f t="shared" si="37"/>
        <v>1550.5017129702476</v>
      </c>
      <c r="AL96" s="31">
        <v>4</v>
      </c>
      <c r="AN96" s="34">
        <f t="shared" ref="AN96:AR96" si="38">AVERAGE(AN87,AN78,AN69,AN60,AN51,AN42,AN33,AN24,AN15,AN6)</f>
        <v>1339.1817999999998</v>
      </c>
      <c r="AO96" s="34">
        <f t="shared" si="38"/>
        <v>4067.76622</v>
      </c>
      <c r="AP96" s="35">
        <f t="shared" si="38"/>
        <v>47.135239999999996</v>
      </c>
      <c r="AQ96" s="36">
        <f t="shared" si="38"/>
        <v>0.60999000000000003</v>
      </c>
      <c r="AR96" s="34">
        <f t="shared" si="38"/>
        <v>241527.07814000003</v>
      </c>
    </row>
    <row r="97" spans="2:44" x14ac:dyDescent="0.25">
      <c r="B97" s="31">
        <v>7</v>
      </c>
      <c r="C97" s="31" t="s">
        <v>7</v>
      </c>
      <c r="D97" s="34">
        <v>1428.7909999999999</v>
      </c>
      <c r="E97" s="34">
        <v>12750.631799999999</v>
      </c>
      <c r="F97" s="35">
        <v>50.307299999999998</v>
      </c>
      <c r="G97" s="36">
        <v>1</v>
      </c>
      <c r="H97" s="34">
        <v>682806.1875</v>
      </c>
      <c r="T97" s="42">
        <v>5</v>
      </c>
      <c r="U97" s="42"/>
      <c r="V97" s="43">
        <f t="shared" ref="V97:Z97" si="39">_xlfn.STDEV.P(V79,V70,V61,V52,V43,V34,V25,V16,V7)</f>
        <v>1.8531332492581905</v>
      </c>
      <c r="W97" s="43">
        <f t="shared" si="39"/>
        <v>82.704593815903422</v>
      </c>
      <c r="X97" s="43">
        <f t="shared" si="39"/>
        <v>2.1473472513261038</v>
      </c>
      <c r="Y97" s="43">
        <f t="shared" si="39"/>
        <v>8.6469043914892046E-2</v>
      </c>
      <c r="Z97" s="43">
        <f t="shared" si="39"/>
        <v>2580.5181867432325</v>
      </c>
      <c r="AL97" s="31">
        <v>5</v>
      </c>
      <c r="AN97" s="34">
        <f t="shared" ref="AN97:AR97" si="40">AVERAGE(AN88,AN79,AN70,AN61,AN52,AN43,AN34,AN25,AN16,AN7)</f>
        <v>1429.5796</v>
      </c>
      <c r="AO97" s="34">
        <f t="shared" si="40"/>
        <v>1819.6728899999998</v>
      </c>
      <c r="AP97" s="35">
        <f t="shared" si="40"/>
        <v>71.702470000000005</v>
      </c>
      <c r="AQ97" s="36">
        <f t="shared" si="40"/>
        <v>0.48763000000000006</v>
      </c>
      <c r="AR97" s="34">
        <f t="shared" si="40"/>
        <v>172149.86721999996</v>
      </c>
    </row>
    <row r="98" spans="2:44" ht="14.4" x14ac:dyDescent="0.3">
      <c r="B98" s="31">
        <v>8</v>
      </c>
      <c r="C98" s="31" t="s">
        <v>7</v>
      </c>
      <c r="D98" s="34">
        <v>1626.4670000000001</v>
      </c>
      <c r="E98" s="34">
        <v>8211.4375</v>
      </c>
      <c r="F98" s="35">
        <v>79.479699999999994</v>
      </c>
      <c r="G98" s="36">
        <v>0.155</v>
      </c>
      <c r="H98" s="34">
        <v>969317.4375</v>
      </c>
      <c r="K98" s="41" t="s">
        <v>8</v>
      </c>
      <c r="M98" s="45">
        <f>M96/M88</f>
        <v>1.3819587931428893E-5</v>
      </c>
      <c r="N98" s="45">
        <f t="shared" ref="N98:Q98" si="41">N96/N88</f>
        <v>4.0409634182725342E-2</v>
      </c>
      <c r="O98" s="45">
        <f t="shared" si="41"/>
        <v>1.3152457877084581E-2</v>
      </c>
      <c r="P98" s="45">
        <f t="shared" si="41"/>
        <v>0.25136810239886814</v>
      </c>
      <c r="Q98" s="45">
        <f t="shared" si="41"/>
        <v>0.13300307242644155</v>
      </c>
      <c r="T98" s="42">
        <v>6</v>
      </c>
      <c r="U98" s="42"/>
      <c r="V98" s="43">
        <f t="shared" ref="V98:Z98" si="42">_xlfn.STDEV.P(V80,V71,V62,V53,V44,V35,V26,V17,V8)</f>
        <v>0.27354034617886214</v>
      </c>
      <c r="W98" s="43">
        <f t="shared" si="42"/>
        <v>154.108196412692</v>
      </c>
      <c r="X98" s="43">
        <f t="shared" si="42"/>
        <v>5.9475372703516731</v>
      </c>
      <c r="Y98" s="43">
        <f t="shared" si="42"/>
        <v>0.13743983015698261</v>
      </c>
      <c r="Z98" s="43">
        <f t="shared" si="42"/>
        <v>36779.555017727027</v>
      </c>
      <c r="AC98" s="41" t="s">
        <v>8</v>
      </c>
      <c r="AE98" s="45">
        <f>AE96/AE88</f>
        <v>2.505975355717081E-6</v>
      </c>
      <c r="AF98" s="45">
        <f t="shared" ref="AF98:AI98" si="43">AF96/AF88</f>
        <v>1.208705770049365E-3</v>
      </c>
      <c r="AG98" s="45">
        <f t="shared" si="43"/>
        <v>9.0277498638780332E-3</v>
      </c>
      <c r="AH98" s="45">
        <f t="shared" si="43"/>
        <v>4.9550978963751775E-2</v>
      </c>
      <c r="AI98" s="45">
        <f t="shared" si="43"/>
        <v>5.5560755013346532E-3</v>
      </c>
      <c r="AL98" s="31">
        <v>6</v>
      </c>
      <c r="AN98" s="34">
        <f t="shared" ref="AN98:AR98" si="44">AVERAGE(AN89,AN80,AN71,AN62,AN53,AN44,AN35,AN26,AN17,AN8)</f>
        <v>1625.0519000000002</v>
      </c>
      <c r="AO98" s="34">
        <f t="shared" si="44"/>
        <v>4360.8795300000002</v>
      </c>
      <c r="AP98" s="35">
        <f t="shared" si="44"/>
        <v>74.428869999999989</v>
      </c>
      <c r="AQ98" s="36">
        <f t="shared" si="44"/>
        <v>0.42305000000000004</v>
      </c>
      <c r="AR98" s="34">
        <f t="shared" si="44"/>
        <v>438608.73439</v>
      </c>
    </row>
    <row r="99" spans="2:44" x14ac:dyDescent="0.25">
      <c r="B99" s="31">
        <v>9</v>
      </c>
      <c r="C99" s="31" t="s">
        <v>7</v>
      </c>
      <c r="D99" s="34">
        <v>1745.079</v>
      </c>
      <c r="E99" s="34">
        <v>21021.841799999998</v>
      </c>
      <c r="F99" s="35">
        <v>50.9833</v>
      </c>
      <c r="G99" s="36">
        <v>0.24179999999999999</v>
      </c>
      <c r="H99" s="34">
        <v>1547896.5</v>
      </c>
      <c r="T99" s="42">
        <v>7</v>
      </c>
      <c r="U99" s="42"/>
      <c r="V99" s="43">
        <f t="shared" ref="V99:Z99" si="45">_xlfn.STDEV.P(V81,V72,V63,V54,V45,V36,V27,V18,V9)</f>
        <v>1.1621651674969049</v>
      </c>
      <c r="W99" s="43">
        <f t="shared" si="45"/>
        <v>316.3477610938387</v>
      </c>
      <c r="X99" s="43">
        <f t="shared" si="45"/>
        <v>7.1340900964278893</v>
      </c>
      <c r="Y99" s="43">
        <f t="shared" si="45"/>
        <v>3.8762152216362346E-2</v>
      </c>
      <c r="Z99" s="43">
        <f t="shared" si="45"/>
        <v>21871.766343599335</v>
      </c>
      <c r="AL99" s="31">
        <v>7</v>
      </c>
      <c r="AN99" s="34">
        <f t="shared" ref="AN99:AR99" si="46">AVERAGE(AN90,AN81,AN72,AN63,AN54,AN45,AN36,AN27,AN18,AN9)</f>
        <v>1738.2327</v>
      </c>
      <c r="AO99" s="34">
        <f t="shared" si="46"/>
        <v>4606.2556300000006</v>
      </c>
      <c r="AP99" s="35">
        <f t="shared" si="46"/>
        <v>52.436550000000011</v>
      </c>
      <c r="AQ99" s="36">
        <f t="shared" si="46"/>
        <v>0.42745</v>
      </c>
      <c r="AR99" s="34">
        <f t="shared" si="46"/>
        <v>326237.64064999996</v>
      </c>
    </row>
    <row r="100" spans="2:44" x14ac:dyDescent="0.25">
      <c r="D100" s="34"/>
      <c r="E100" s="34"/>
      <c r="F100" s="35"/>
      <c r="G100" s="36"/>
      <c r="H100" s="34"/>
      <c r="K100" s="29" t="s">
        <v>11</v>
      </c>
      <c r="L100" s="30"/>
      <c r="M100" s="30"/>
      <c r="N100" s="30"/>
      <c r="O100" s="30"/>
      <c r="P100" s="30"/>
      <c r="Q100" s="30"/>
      <c r="AC100" s="32" t="s">
        <v>12</v>
      </c>
      <c r="AD100" s="30"/>
      <c r="AE100" s="30"/>
      <c r="AF100" s="30"/>
      <c r="AG100" s="30"/>
      <c r="AH100" s="30"/>
      <c r="AI100" s="30"/>
    </row>
    <row r="101" spans="2:44" ht="14.4" x14ac:dyDescent="0.3">
      <c r="B101" s="31" t="s">
        <v>0</v>
      </c>
      <c r="C101" s="31" t="s">
        <v>1</v>
      </c>
      <c r="D101" s="34" t="s">
        <v>2</v>
      </c>
      <c r="E101" s="34" t="s">
        <v>3</v>
      </c>
      <c r="F101" s="35" t="s">
        <v>4</v>
      </c>
      <c r="G101" s="36" t="s">
        <v>5</v>
      </c>
      <c r="H101" s="34" t="s">
        <v>6</v>
      </c>
      <c r="K101" s="37" t="s">
        <v>0</v>
      </c>
      <c r="L101" s="37" t="s">
        <v>1</v>
      </c>
      <c r="M101" s="37" t="s">
        <v>2</v>
      </c>
      <c r="N101" s="37" t="s">
        <v>3</v>
      </c>
      <c r="O101" s="37" t="s">
        <v>4</v>
      </c>
      <c r="P101" s="37" t="s">
        <v>5</v>
      </c>
      <c r="Q101" s="37" t="s">
        <v>6</v>
      </c>
      <c r="T101" s="41" t="s">
        <v>9</v>
      </c>
      <c r="V101" s="45">
        <f>V94/V85</f>
        <v>1.3891221423707697E-5</v>
      </c>
      <c r="W101" s="45">
        <f t="shared" ref="W101:Z101" si="47">W94/W85</f>
        <v>3.9135451519012286E-2</v>
      </c>
      <c r="X101" s="45">
        <f t="shared" si="47"/>
        <v>1.6744965445829239E-2</v>
      </c>
      <c r="Y101" s="45">
        <f t="shared" si="47"/>
        <v>0.1916544069535408</v>
      </c>
      <c r="Z101" s="45">
        <f t="shared" si="47"/>
        <v>0.13387536670567848</v>
      </c>
      <c r="AC101" s="37" t="s">
        <v>0</v>
      </c>
      <c r="AD101" s="37" t="s">
        <v>1</v>
      </c>
      <c r="AE101" s="37" t="s">
        <v>2</v>
      </c>
      <c r="AF101" s="37" t="s">
        <v>3</v>
      </c>
      <c r="AG101" s="37" t="s">
        <v>4</v>
      </c>
      <c r="AH101" s="37" t="s">
        <v>5</v>
      </c>
      <c r="AI101" s="37" t="s">
        <v>6</v>
      </c>
      <c r="AL101" s="41" t="s">
        <v>0</v>
      </c>
      <c r="AM101" s="41" t="s">
        <v>1</v>
      </c>
      <c r="AN101" s="41" t="s">
        <v>2</v>
      </c>
      <c r="AO101" s="41" t="s">
        <v>3</v>
      </c>
      <c r="AP101" s="41" t="s">
        <v>4</v>
      </c>
      <c r="AQ101" s="41" t="s">
        <v>5</v>
      </c>
      <c r="AR101" s="41" t="s">
        <v>6</v>
      </c>
    </row>
    <row r="102" spans="2:44" x14ac:dyDescent="0.25">
      <c r="B102" s="31">
        <v>1</v>
      </c>
      <c r="C102" s="31" t="s">
        <v>7</v>
      </c>
      <c r="D102" s="34">
        <v>280.40199999999999</v>
      </c>
      <c r="E102" s="34">
        <v>10979.8418</v>
      </c>
      <c r="F102" s="35">
        <v>19.787199999999999</v>
      </c>
      <c r="G102" s="36">
        <v>0.2321</v>
      </c>
      <c r="H102" s="34">
        <v>315392.6875</v>
      </c>
      <c r="K102" s="31">
        <v>1</v>
      </c>
      <c r="M102" s="34">
        <v>148.01689999999999</v>
      </c>
      <c r="N102" s="36">
        <f>N83/N$88</f>
        <v>0.10230811318224819</v>
      </c>
      <c r="O102" s="35">
        <v>15.145320000000002</v>
      </c>
      <c r="P102" s="36">
        <v>0.53164999999999996</v>
      </c>
      <c r="Q102" s="34">
        <v>36418.183990000005</v>
      </c>
      <c r="AC102" s="31">
        <v>1</v>
      </c>
      <c r="AE102" s="34">
        <v>152.70740000000001</v>
      </c>
      <c r="AF102" s="36">
        <f>AF83/AF$88</f>
        <v>5.5745165786562412E-2</v>
      </c>
      <c r="AG102" s="35">
        <v>12.672799999999999</v>
      </c>
      <c r="AH102" s="36">
        <v>0.51405000000000001</v>
      </c>
      <c r="AI102" s="34">
        <v>30846.784969999997</v>
      </c>
      <c r="AL102" s="42">
        <v>1</v>
      </c>
      <c r="AM102" s="42"/>
      <c r="AN102" s="43">
        <f>_xlfn.STDEV.P(AN84,AN75,AN66,AN57,AN48,AN39,AN30,AN21,AN12,AN3)</f>
        <v>0.59776838323882853</v>
      </c>
      <c r="AO102" s="43">
        <f t="shared" ref="AO102:AR102" si="48">_xlfn.STDEV.P(AO84,AO75,AO66,AO57,AO48,AO39,AO30,AO21,AO12,AO3)</f>
        <v>100.47361754583342</v>
      </c>
      <c r="AP102" s="43">
        <f t="shared" si="48"/>
        <v>2.8625076996228329</v>
      </c>
      <c r="AQ102" s="43">
        <f t="shared" si="48"/>
        <v>5.4854443758003812E-3</v>
      </c>
      <c r="AR102" s="43">
        <f t="shared" si="48"/>
        <v>5714.3218469085814</v>
      </c>
    </row>
    <row r="103" spans="2:44" ht="14.4" x14ac:dyDescent="0.3">
      <c r="B103" s="31">
        <v>2</v>
      </c>
      <c r="C103" s="31" t="s">
        <v>7</v>
      </c>
      <c r="D103" s="34">
        <v>885.64099999999996</v>
      </c>
      <c r="E103" s="34">
        <v>11892.082</v>
      </c>
      <c r="F103" s="35">
        <v>50.021900000000002</v>
      </c>
      <c r="G103" s="36">
        <v>5.0500000000000003E-2</v>
      </c>
      <c r="H103" s="34">
        <v>916252.5625</v>
      </c>
      <c r="K103" s="31">
        <v>2</v>
      </c>
      <c r="M103" s="34">
        <v>280.02789999999999</v>
      </c>
      <c r="N103" s="36">
        <f t="shared" ref="N103:N107" si="49">N84/N$88</f>
        <v>0.23154942066211237</v>
      </c>
      <c r="O103" s="35">
        <v>19.312379999999997</v>
      </c>
      <c r="P103" s="36">
        <v>0.30312</v>
      </c>
      <c r="Q103" s="34">
        <v>114244.35002000001</v>
      </c>
      <c r="T103" s="32" t="s">
        <v>12</v>
      </c>
      <c r="U103" s="30"/>
      <c r="V103" s="30"/>
      <c r="W103" s="30"/>
      <c r="X103" s="30"/>
      <c r="Y103" s="30"/>
      <c r="Z103" s="30"/>
      <c r="AC103" s="31">
        <v>2</v>
      </c>
      <c r="AE103" s="34">
        <v>280.65989999999999</v>
      </c>
      <c r="AF103" s="36">
        <f t="shared" ref="AF103:AF107" si="50">AF84/AF$88</f>
        <v>0.17204985046093313</v>
      </c>
      <c r="AG103" s="35">
        <v>19.741540000000001</v>
      </c>
      <c r="AH103" s="36">
        <v>0.33129999999999998</v>
      </c>
      <c r="AI103" s="34">
        <v>158624.7672</v>
      </c>
      <c r="AL103" s="41">
        <v>2</v>
      </c>
      <c r="AM103" s="41"/>
      <c r="AN103" s="44">
        <f t="shared" ref="AN103:AR103" si="51">_xlfn.STDEV.P(AN85,AN76,AN67,AN58,AN49,AN40,AN31,AN22,AN13,AN4)</f>
        <v>5.7280013966696172E-3</v>
      </c>
      <c r="AO103" s="44">
        <f t="shared" si="51"/>
        <v>106.77230135569089</v>
      </c>
      <c r="AP103" s="44">
        <f t="shared" si="51"/>
        <v>5.2347106892358476E-2</v>
      </c>
      <c r="AQ103" s="44">
        <f t="shared" si="51"/>
        <v>1.1244238524684548E-2</v>
      </c>
      <c r="AR103" s="44">
        <f t="shared" si="51"/>
        <v>1771.4211743625274</v>
      </c>
    </row>
    <row r="104" spans="2:44" x14ac:dyDescent="0.25">
      <c r="B104" s="31">
        <v>3</v>
      </c>
      <c r="C104" s="31" t="s">
        <v>7</v>
      </c>
      <c r="D104" s="34">
        <v>970.52</v>
      </c>
      <c r="E104" s="34">
        <v>15516.450199999999</v>
      </c>
      <c r="F104" s="35">
        <v>40.216200000000001</v>
      </c>
      <c r="G104" s="36">
        <v>0.49099999999999999</v>
      </c>
      <c r="H104" s="34">
        <v>823729.9375</v>
      </c>
      <c r="K104" s="31">
        <v>3</v>
      </c>
      <c r="M104" s="34">
        <v>886.05319999999995</v>
      </c>
      <c r="N104" s="36">
        <f t="shared" si="49"/>
        <v>0.13857580446682052</v>
      </c>
      <c r="O104" s="35">
        <v>42.460120000000003</v>
      </c>
      <c r="P104" s="36">
        <v>0.66372999999999993</v>
      </c>
      <c r="Q104" s="34">
        <v>130862.95313000001</v>
      </c>
      <c r="T104" s="37" t="s">
        <v>0</v>
      </c>
      <c r="U104" s="37" t="s">
        <v>1</v>
      </c>
      <c r="V104" s="37" t="s">
        <v>2</v>
      </c>
      <c r="W104" s="37" t="s">
        <v>3</v>
      </c>
      <c r="X104" s="37" t="s">
        <v>4</v>
      </c>
      <c r="Y104" s="37" t="s">
        <v>5</v>
      </c>
      <c r="Z104" s="37" t="s">
        <v>6</v>
      </c>
      <c r="AC104" s="31">
        <v>3</v>
      </c>
      <c r="AE104" s="34">
        <v>886.52900000000011</v>
      </c>
      <c r="AF104" s="36">
        <f t="shared" si="50"/>
        <v>6.7611127773691451E-2</v>
      </c>
      <c r="AG104" s="35">
        <v>41.144770000000008</v>
      </c>
      <c r="AH104" s="36">
        <v>0.49131999999999998</v>
      </c>
      <c r="AI104" s="34">
        <v>122296.37267</v>
      </c>
      <c r="AL104" s="42">
        <v>3</v>
      </c>
      <c r="AM104" s="42"/>
      <c r="AN104" s="43">
        <f t="shared" ref="AN104:AR104" si="52">_xlfn.STDEV.P(AN86,AN77,AN68,AN59,AN50,AN41,AN32,AN23,AN14,AN5)</f>
        <v>3.8635346510675891E-2</v>
      </c>
      <c r="AO104" s="43">
        <f t="shared" si="52"/>
        <v>1.1661017912687115</v>
      </c>
      <c r="AP104" s="43">
        <f t="shared" si="52"/>
        <v>0.31538931005980542</v>
      </c>
      <c r="AQ104" s="43">
        <f t="shared" si="52"/>
        <v>1.4553298595163912E-2</v>
      </c>
      <c r="AR104" s="43">
        <f t="shared" si="52"/>
        <v>146.92289317062534</v>
      </c>
    </row>
    <row r="105" spans="2:44" x14ac:dyDescent="0.25">
      <c r="B105" s="31">
        <v>4</v>
      </c>
      <c r="C105" s="31" t="s">
        <v>7</v>
      </c>
      <c r="D105" s="34">
        <v>1085.99</v>
      </c>
      <c r="E105" s="34">
        <v>62970.089800000002</v>
      </c>
      <c r="F105" s="35">
        <v>7.0143000000000004</v>
      </c>
      <c r="G105" s="36">
        <v>0.1207</v>
      </c>
      <c r="H105" s="34">
        <v>666540.0625</v>
      </c>
      <c r="K105" s="31">
        <v>4</v>
      </c>
      <c r="M105" s="34">
        <v>969.96499999999992</v>
      </c>
      <c r="N105" s="36">
        <f t="shared" si="49"/>
        <v>0.18188916818171047</v>
      </c>
      <c r="O105" s="35">
        <v>35.999310000000008</v>
      </c>
      <c r="P105" s="36">
        <v>0.68886000000000003</v>
      </c>
      <c r="Q105" s="34">
        <v>144116.55781</v>
      </c>
      <c r="T105" s="31">
        <v>1</v>
      </c>
      <c r="V105" s="34">
        <v>1074.2177777777777</v>
      </c>
      <c r="W105" s="36">
        <f>W93/W$94</f>
        <v>0.28747210056173439</v>
      </c>
      <c r="X105" s="35">
        <v>38.340777777777781</v>
      </c>
      <c r="Y105" s="36">
        <v>0.82356666666666678</v>
      </c>
      <c r="Z105" s="34">
        <v>141839.39410000003</v>
      </c>
      <c r="AC105" s="31">
        <v>4</v>
      </c>
      <c r="AE105" s="34">
        <v>972.55090000000018</v>
      </c>
      <c r="AF105" s="36">
        <f t="shared" si="50"/>
        <v>0.10210070037769764</v>
      </c>
      <c r="AG105" s="35">
        <v>36.308889999999998</v>
      </c>
      <c r="AH105" s="36">
        <v>0.60270000000000001</v>
      </c>
      <c r="AI105" s="34">
        <v>156137.22658999998</v>
      </c>
      <c r="AL105" s="42">
        <v>4</v>
      </c>
      <c r="AM105" s="42"/>
      <c r="AN105" s="43">
        <f t="shared" ref="AN105:AR105" si="53">_xlfn.STDEV.P(AN87,AN78,AN69,AN60,AN51,AN42,AN33,AN24,AN15,AN6)</f>
        <v>3.1559467675790582E-3</v>
      </c>
      <c r="AO105" s="43">
        <f t="shared" si="53"/>
        <v>4.1351430784920007</v>
      </c>
      <c r="AP105" s="43">
        <f t="shared" si="53"/>
        <v>9.0531422169322195E-2</v>
      </c>
      <c r="AQ105" s="43">
        <f t="shared" si="53"/>
        <v>1.8167743393168009E-2</v>
      </c>
      <c r="AR105" s="43">
        <f t="shared" si="53"/>
        <v>1303.5408243154641</v>
      </c>
    </row>
    <row r="106" spans="2:44" x14ac:dyDescent="0.25">
      <c r="B106" s="31">
        <v>5</v>
      </c>
      <c r="C106" s="31" t="s">
        <v>7</v>
      </c>
      <c r="D106" s="34">
        <v>1240.886</v>
      </c>
      <c r="E106" s="34">
        <v>12947.2891</v>
      </c>
      <c r="F106" s="35">
        <v>58.555900000000001</v>
      </c>
      <c r="G106" s="36">
        <v>0.19789999999999999</v>
      </c>
      <c r="H106" s="34">
        <v>1111206.25</v>
      </c>
      <c r="K106" s="31">
        <v>5</v>
      </c>
      <c r="M106" s="34">
        <v>1073.2745</v>
      </c>
      <c r="N106" s="36">
        <f t="shared" si="49"/>
        <v>0.17164760878819582</v>
      </c>
      <c r="O106" s="35">
        <v>36.68871</v>
      </c>
      <c r="P106" s="36">
        <v>0.74903000000000008</v>
      </c>
      <c r="Q106" s="34">
        <v>134484.83517000001</v>
      </c>
      <c r="T106" s="37">
        <v>2</v>
      </c>
      <c r="U106" s="37"/>
      <c r="V106" s="38">
        <v>1085.9925555555556</v>
      </c>
      <c r="W106" s="40">
        <f t="shared" ref="W106:W111" si="54">W94/W$94</f>
        <v>1</v>
      </c>
      <c r="X106" s="39">
        <v>6.1362333333333332</v>
      </c>
      <c r="Y106" s="40">
        <v>0.87406666666666666</v>
      </c>
      <c r="Z106" s="38">
        <v>123098.69966666664</v>
      </c>
      <c r="AC106" s="31">
        <v>5</v>
      </c>
      <c r="AE106" s="34">
        <v>1066.1130000000001</v>
      </c>
      <c r="AF106" s="36">
        <f t="shared" si="50"/>
        <v>8.1400347910288717E-2</v>
      </c>
      <c r="AG106" s="35">
        <v>23.469800000000003</v>
      </c>
      <c r="AH106" s="36">
        <v>0.54599999999999993</v>
      </c>
      <c r="AI106" s="34">
        <v>81877.661730000007</v>
      </c>
      <c r="AL106" s="42">
        <v>5</v>
      </c>
      <c r="AM106" s="42"/>
      <c r="AN106" s="43">
        <f t="shared" ref="AN106:AR106" si="55">_xlfn.STDEV.P(AN88,AN79,AN70,AN61,AN52,AN43,AN34,AN25,AN16,AN7)</f>
        <v>6.7372397908927878E-2</v>
      </c>
      <c r="AO106" s="43">
        <f t="shared" si="55"/>
        <v>8.2201723640626607</v>
      </c>
      <c r="AP106" s="43">
        <f t="shared" si="55"/>
        <v>0.33572517644644723</v>
      </c>
      <c r="AQ106" s="43">
        <f t="shared" si="55"/>
        <v>2.523113156400253E-3</v>
      </c>
      <c r="AR106" s="43">
        <f t="shared" si="55"/>
        <v>142.02621626166456</v>
      </c>
    </row>
    <row r="107" spans="2:44" x14ac:dyDescent="0.25">
      <c r="B107" s="31">
        <v>6</v>
      </c>
      <c r="C107" s="31" t="s">
        <v>7</v>
      </c>
      <c r="D107" s="34">
        <v>1346.269</v>
      </c>
      <c r="E107" s="34">
        <v>14612.136699999999</v>
      </c>
      <c r="F107" s="35">
        <v>57.622199999999999</v>
      </c>
      <c r="G107" s="36">
        <v>0.77549999999999997</v>
      </c>
      <c r="H107" s="34">
        <v>990848</v>
      </c>
      <c r="K107" s="37">
        <v>6</v>
      </c>
      <c r="M107" s="38">
        <v>1085.9946</v>
      </c>
      <c r="N107" s="40">
        <f t="shared" si="49"/>
        <v>1</v>
      </c>
      <c r="O107" s="39">
        <v>6.1338500000000007</v>
      </c>
      <c r="P107" s="40">
        <v>0.76566000000000001</v>
      </c>
      <c r="Q107" s="38">
        <v>131785.18906999999</v>
      </c>
      <c r="T107" s="31">
        <v>3</v>
      </c>
      <c r="V107" s="34">
        <v>1232.7472222222223</v>
      </c>
      <c r="W107" s="36">
        <f t="shared" si="54"/>
        <v>5.0212564455922981E-2</v>
      </c>
      <c r="X107" s="35">
        <v>58.812399999999997</v>
      </c>
      <c r="Y107" s="36">
        <v>0.88261111111111112</v>
      </c>
      <c r="Z107" s="34">
        <v>235022.50696666667</v>
      </c>
      <c r="AC107" s="37">
        <v>6</v>
      </c>
      <c r="AD107" s="37"/>
      <c r="AE107" s="38">
        <v>1086.2563000000002</v>
      </c>
      <c r="AF107" s="40">
        <f t="shared" si="50"/>
        <v>1</v>
      </c>
      <c r="AG107" s="39">
        <v>6.7709700000000002</v>
      </c>
      <c r="AH107" s="40">
        <v>0.66088999999999998</v>
      </c>
      <c r="AI107" s="38">
        <v>279064.19064999995</v>
      </c>
      <c r="AL107" s="42">
        <v>6</v>
      </c>
      <c r="AM107" s="42"/>
      <c r="AN107" s="43">
        <f t="shared" ref="AN107:AR107" si="56">_xlfn.STDEV.P(AN89,AN80,AN71,AN62,AN53,AN44,AN35,AN26,AN17,AN8)</f>
        <v>2.4085057608430566E-2</v>
      </c>
      <c r="AO107" s="43">
        <f t="shared" si="56"/>
        <v>5.8191779173780649</v>
      </c>
      <c r="AP107" s="43">
        <f t="shared" si="56"/>
        <v>0.30618217142740439</v>
      </c>
      <c r="AQ107" s="43">
        <f t="shared" si="56"/>
        <v>1.7647506906076006E-2</v>
      </c>
      <c r="AR107" s="43">
        <f t="shared" si="56"/>
        <v>1641.4644126404953</v>
      </c>
    </row>
    <row r="108" spans="2:44" x14ac:dyDescent="0.25">
      <c r="B108" s="31">
        <v>7</v>
      </c>
      <c r="C108" s="31" t="s">
        <v>7</v>
      </c>
      <c r="D108" s="34">
        <v>1428.7909999999999</v>
      </c>
      <c r="E108" s="34">
        <v>12750.631799999999</v>
      </c>
      <c r="F108" s="35">
        <v>50.307299999999998</v>
      </c>
      <c r="G108" s="36">
        <v>1</v>
      </c>
      <c r="H108" s="34">
        <v>682806.1875</v>
      </c>
      <c r="T108" s="31">
        <v>4</v>
      </c>
      <c r="V108" s="34">
        <v>1343.4618888888888</v>
      </c>
      <c r="W108" s="36">
        <f t="shared" si="54"/>
        <v>0.20888599310995642</v>
      </c>
      <c r="X108" s="35">
        <v>42.893877777777774</v>
      </c>
      <c r="Y108" s="36">
        <v>0.57657777777777774</v>
      </c>
      <c r="Z108" s="34">
        <v>299775.14933333331</v>
      </c>
      <c r="AL108" s="42">
        <v>7</v>
      </c>
      <c r="AM108" s="42"/>
      <c r="AN108" s="43">
        <f t="shared" ref="AN108:AR108" si="57">_xlfn.STDEV.P(AN90,AN81,AN72,AN63,AN54,AN45,AN36,AN27,AN18,AN9)</f>
        <v>8.8209976760070495E-3</v>
      </c>
      <c r="AO108" s="43">
        <f t="shared" si="57"/>
        <v>2.5203742039822825</v>
      </c>
      <c r="AP108" s="43">
        <f t="shared" si="57"/>
        <v>0.10395936946711384</v>
      </c>
      <c r="AQ108" s="43">
        <f t="shared" si="57"/>
        <v>1.3087570439160963E-2</v>
      </c>
      <c r="AR108" s="43">
        <f t="shared" si="57"/>
        <v>760.07373104846101</v>
      </c>
    </row>
    <row r="109" spans="2:44" x14ac:dyDescent="0.25">
      <c r="B109" s="31">
        <v>8</v>
      </c>
      <c r="C109" s="31" t="s">
        <v>7</v>
      </c>
      <c r="D109" s="34">
        <v>1626.4670000000001</v>
      </c>
      <c r="E109" s="34">
        <v>8211.4375</v>
      </c>
      <c r="F109" s="35">
        <v>79.479699999999994</v>
      </c>
      <c r="G109" s="36">
        <v>0.155</v>
      </c>
      <c r="H109" s="34">
        <v>969317.4375</v>
      </c>
      <c r="T109" s="31">
        <v>5</v>
      </c>
      <c r="V109" s="34">
        <v>1441.1132222222222</v>
      </c>
      <c r="W109" s="36">
        <f t="shared" si="54"/>
        <v>0.11940069177937798</v>
      </c>
      <c r="X109" s="35">
        <v>46.997766666666671</v>
      </c>
      <c r="Y109" s="36">
        <v>0.40720000000000001</v>
      </c>
      <c r="Z109" s="34">
        <v>210305.23613333332</v>
      </c>
    </row>
    <row r="110" spans="2:44" ht="14.4" x14ac:dyDescent="0.3">
      <c r="B110" s="31">
        <v>9</v>
      </c>
      <c r="C110" s="31" t="s">
        <v>7</v>
      </c>
      <c r="D110" s="34">
        <v>1745.079</v>
      </c>
      <c r="E110" s="34">
        <v>21021.841799999998</v>
      </c>
      <c r="F110" s="35">
        <v>50.9833</v>
      </c>
      <c r="G110" s="36">
        <v>0.24179999999999999</v>
      </c>
      <c r="H110" s="34">
        <v>1547896.5</v>
      </c>
      <c r="T110" s="31">
        <v>6</v>
      </c>
      <c r="V110" s="34">
        <v>1634.4118888888888</v>
      </c>
      <c r="W110" s="36">
        <f t="shared" si="54"/>
        <v>0.22248613301344078</v>
      </c>
      <c r="X110" s="35">
        <v>63.28146666666666</v>
      </c>
      <c r="Y110" s="36">
        <v>0.34874444444444447</v>
      </c>
      <c r="Z110" s="34">
        <v>375350.92709999997</v>
      </c>
      <c r="AL110" s="41" t="s">
        <v>8</v>
      </c>
      <c r="AN110" s="45">
        <f>AN103/AN94</f>
        <v>5.2730883716826897E-6</v>
      </c>
      <c r="AO110" s="45">
        <f t="shared" ref="AO110:AR110" si="58">AO103/AO94</f>
        <v>3.2510606046244955E-3</v>
      </c>
      <c r="AP110" s="45">
        <f t="shared" si="58"/>
        <v>7.7961055879435127E-3</v>
      </c>
      <c r="AQ110" s="45">
        <f t="shared" si="58"/>
        <v>1.5413835041857392E-2</v>
      </c>
      <c r="AR110" s="45">
        <f t="shared" si="58"/>
        <v>6.6875086748120248E-3</v>
      </c>
    </row>
    <row r="111" spans="2:44" x14ac:dyDescent="0.25">
      <c r="D111" s="34"/>
      <c r="E111" s="34"/>
      <c r="F111" s="35"/>
      <c r="G111" s="36"/>
      <c r="H111" s="34"/>
      <c r="T111" s="31">
        <v>7</v>
      </c>
      <c r="V111" s="34">
        <v>1740.6371111111109</v>
      </c>
      <c r="W111" s="36">
        <f t="shared" si="54"/>
        <v>0.45671152924758651</v>
      </c>
      <c r="X111" s="35">
        <v>35.480822222222223</v>
      </c>
      <c r="Y111" s="36">
        <v>0.4583666666666667</v>
      </c>
      <c r="Z111" s="34">
        <v>207892.31772222221</v>
      </c>
    </row>
    <row r="112" spans="2:44" x14ac:dyDescent="0.25">
      <c r="B112" s="37" t="s">
        <v>0</v>
      </c>
      <c r="C112" s="37" t="s">
        <v>1</v>
      </c>
      <c r="D112" s="38" t="s">
        <v>2</v>
      </c>
      <c r="E112" s="38" t="s">
        <v>3</v>
      </c>
      <c r="F112" s="39" t="s">
        <v>4</v>
      </c>
      <c r="G112" s="40" t="s">
        <v>5</v>
      </c>
      <c r="H112" s="38" t="s">
        <v>6</v>
      </c>
      <c r="AL112" s="32" t="s">
        <v>12</v>
      </c>
      <c r="AM112" s="30"/>
      <c r="AN112" s="30"/>
      <c r="AO112" s="30"/>
      <c r="AP112" s="30"/>
      <c r="AQ112" s="30"/>
      <c r="AR112" s="30"/>
    </row>
    <row r="113" spans="2:44" x14ac:dyDescent="0.25">
      <c r="B113" s="31">
        <v>1</v>
      </c>
      <c r="D113" s="34">
        <f>AVERAGE(D102,D91,D80,D69,D58,D47,D36,D25,D14,D3)</f>
        <v>280.40880000000004</v>
      </c>
      <c r="E113" s="34">
        <f t="shared" ref="E113:H113" si="59">AVERAGE(E102,E91,E80,E69,E58,E47,E36,E25,E14,E3)</f>
        <v>10867.108900000001</v>
      </c>
      <c r="F113" s="35">
        <f t="shared" si="59"/>
        <v>20.266309999999997</v>
      </c>
      <c r="G113" s="36">
        <f t="shared" si="59"/>
        <v>0.33354</v>
      </c>
      <c r="H113" s="34">
        <f t="shared" si="59"/>
        <v>308200.45938999997</v>
      </c>
      <c r="AL113" s="37" t="s">
        <v>0</v>
      </c>
      <c r="AM113" s="37" t="s">
        <v>1</v>
      </c>
      <c r="AN113" s="37" t="s">
        <v>2</v>
      </c>
      <c r="AO113" s="37" t="s">
        <v>3</v>
      </c>
      <c r="AP113" s="37" t="s">
        <v>4</v>
      </c>
      <c r="AQ113" s="37" t="s">
        <v>5</v>
      </c>
      <c r="AR113" s="37" t="s">
        <v>6</v>
      </c>
    </row>
    <row r="114" spans="2:44" x14ac:dyDescent="0.25">
      <c r="B114" s="31">
        <v>2</v>
      </c>
      <c r="D114" s="34">
        <f t="shared" ref="D114:H114" si="60">AVERAGE(D103,D92,D81,D70,D59,D48,D37,D26,D15,D4)</f>
        <v>885.4203</v>
      </c>
      <c r="E114" s="34">
        <f t="shared" si="60"/>
        <v>11866.583970000002</v>
      </c>
      <c r="F114" s="35">
        <f t="shared" si="60"/>
        <v>50.062699999999992</v>
      </c>
      <c r="G114" s="36">
        <f t="shared" si="60"/>
        <v>0.21956000000000003</v>
      </c>
      <c r="H114" s="34">
        <f t="shared" si="60"/>
        <v>864708.875</v>
      </c>
      <c r="AL114" s="31">
        <v>1</v>
      </c>
      <c r="AN114" s="34">
        <v>1067.6253999999999</v>
      </c>
      <c r="AO114" s="36">
        <f>AO93/AO$94</f>
        <v>7.9857233376517622E-2</v>
      </c>
      <c r="AP114" s="35">
        <v>29.763659999999998</v>
      </c>
      <c r="AQ114" s="36">
        <v>0.56423000000000001</v>
      </c>
      <c r="AR114" s="34">
        <v>99835.282820000008</v>
      </c>
    </row>
    <row r="115" spans="2:44" x14ac:dyDescent="0.25">
      <c r="B115" s="31">
        <v>3</v>
      </c>
      <c r="D115" s="34">
        <f t="shared" ref="D115:H115" si="61">AVERAGE(D104,D93,D82,D71,D60,D49,D38,D27,D16,D5)</f>
        <v>970.37720000000013</v>
      </c>
      <c r="E115" s="34">
        <f t="shared" si="61"/>
        <v>15664.714249999995</v>
      </c>
      <c r="F115" s="35">
        <f t="shared" si="61"/>
        <v>40.96754</v>
      </c>
      <c r="G115" s="36">
        <f t="shared" si="61"/>
        <v>0.48493000000000003</v>
      </c>
      <c r="H115" s="34">
        <f t="shared" si="61"/>
        <v>849227.5625</v>
      </c>
      <c r="AL115" s="37">
        <v>2</v>
      </c>
      <c r="AM115" s="37"/>
      <c r="AN115" s="38">
        <v>1086.2707000000003</v>
      </c>
      <c r="AO115" s="40">
        <f t="shared" ref="AO115:AO120" si="62">AO94/AO$94</f>
        <v>1</v>
      </c>
      <c r="AP115" s="39">
        <v>6.7145200000000003</v>
      </c>
      <c r="AQ115" s="40">
        <v>0.72948999999999997</v>
      </c>
      <c r="AR115" s="38">
        <v>264885.06564999995</v>
      </c>
    </row>
    <row r="116" spans="2:44" x14ac:dyDescent="0.25">
      <c r="B116" s="37">
        <v>4</v>
      </c>
      <c r="C116" s="37"/>
      <c r="D116" s="38">
        <f t="shared" ref="D116:H116" si="63">AVERAGE(D105,D94,D83,D72,D61,D50,D39,D28,D17,D6)</f>
        <v>1085.9965</v>
      </c>
      <c r="E116" s="38">
        <f t="shared" si="63"/>
        <v>62694.988249999995</v>
      </c>
      <c r="F116" s="39">
        <f t="shared" si="63"/>
        <v>7.1429400000000003</v>
      </c>
      <c r="G116" s="40">
        <f t="shared" si="63"/>
        <v>0.21583999999999998</v>
      </c>
      <c r="H116" s="38">
        <f t="shared" si="63"/>
        <v>653870.85</v>
      </c>
      <c r="AL116" s="31">
        <v>3</v>
      </c>
      <c r="AN116" s="34">
        <v>1240.9891000000002</v>
      </c>
      <c r="AO116" s="36">
        <f t="shared" si="62"/>
        <v>0.10681943677202578</v>
      </c>
      <c r="AP116" s="35">
        <v>52.878190000000004</v>
      </c>
      <c r="AQ116" s="36">
        <v>0.6339499999999999</v>
      </c>
      <c r="AR116" s="34">
        <v>231403.73126999996</v>
      </c>
    </row>
    <row r="117" spans="2:44" x14ac:dyDescent="0.25">
      <c r="B117" s="31">
        <v>5</v>
      </c>
      <c r="D117" s="34">
        <f t="shared" ref="D117:H117" si="64">AVERAGE(D106,D95,D84,D73,D62,D51,D40,D29,D18,D7)</f>
        <v>1240.6843999999999</v>
      </c>
      <c r="E117" s="34">
        <f t="shared" si="64"/>
        <v>12787.42657</v>
      </c>
      <c r="F117" s="35">
        <f t="shared" si="64"/>
        <v>58.402689999999993</v>
      </c>
      <c r="G117" s="36">
        <f t="shared" si="64"/>
        <v>0.30386999999999997</v>
      </c>
      <c r="H117" s="34">
        <f t="shared" si="64"/>
        <v>1055600.76875</v>
      </c>
      <c r="AL117" s="31">
        <v>4</v>
      </c>
      <c r="AN117" s="34">
        <v>1339.1817999999998</v>
      </c>
      <c r="AO117" s="36">
        <f t="shared" si="62"/>
        <v>0.12385753925645286</v>
      </c>
      <c r="AP117" s="35">
        <v>47.135239999999996</v>
      </c>
      <c r="AQ117" s="36">
        <v>0.60999000000000003</v>
      </c>
      <c r="AR117" s="34">
        <v>241527.07814000003</v>
      </c>
    </row>
    <row r="118" spans="2:44" x14ac:dyDescent="0.25">
      <c r="B118" s="31">
        <v>6</v>
      </c>
      <c r="D118" s="34">
        <f t="shared" ref="D118:H118" si="65">AVERAGE(D107,D96,D85,D74,D63,D52,D41,D30,D19,D8)</f>
        <v>1346.0712000000001</v>
      </c>
      <c r="E118" s="34">
        <f t="shared" si="65"/>
        <v>14584.920099999999</v>
      </c>
      <c r="F118" s="35">
        <f t="shared" si="65"/>
        <v>57.439379999999993</v>
      </c>
      <c r="G118" s="36">
        <f t="shared" si="65"/>
        <v>0.6635899999999999</v>
      </c>
      <c r="H118" s="34">
        <f t="shared" si="65"/>
        <v>1032467.65</v>
      </c>
      <c r="AL118" s="31">
        <v>5</v>
      </c>
      <c r="AN118" s="34">
        <v>1429.5796</v>
      </c>
      <c r="AO118" s="36">
        <f t="shared" si="62"/>
        <v>5.540638134486451E-2</v>
      </c>
      <c r="AP118" s="35">
        <v>71.702470000000005</v>
      </c>
      <c r="AQ118" s="36">
        <v>0.48763000000000006</v>
      </c>
      <c r="AR118" s="34">
        <v>172149.86721999996</v>
      </c>
    </row>
    <row r="119" spans="2:44" x14ac:dyDescent="0.25">
      <c r="B119" s="31">
        <v>7</v>
      </c>
      <c r="D119" s="34">
        <f t="shared" ref="D119:H119" si="66">AVERAGE(D108,D97,D86,D75,D64,D53,D42,D31,D20,D9)</f>
        <v>1428.7478999999998</v>
      </c>
      <c r="E119" s="34">
        <f t="shared" si="66"/>
        <v>12748.07273</v>
      </c>
      <c r="F119" s="35">
        <f t="shared" si="66"/>
        <v>49.565339999999999</v>
      </c>
      <c r="G119" s="36">
        <f t="shared" si="66"/>
        <v>0.80425000000000002</v>
      </c>
      <c r="H119" s="34">
        <f t="shared" si="66"/>
        <v>733595.08750000002</v>
      </c>
      <c r="AL119" s="31">
        <v>6</v>
      </c>
      <c r="AN119" s="34">
        <v>1625.0519000000002</v>
      </c>
      <c r="AO119" s="36">
        <f t="shared" si="62"/>
        <v>0.13278241136965752</v>
      </c>
      <c r="AP119" s="35">
        <v>74.428869999999989</v>
      </c>
      <c r="AQ119" s="36">
        <v>0.42305000000000004</v>
      </c>
      <c r="AR119" s="34">
        <v>438608.73439</v>
      </c>
    </row>
    <row r="120" spans="2:44" x14ac:dyDescent="0.25">
      <c r="B120" s="31">
        <v>8</v>
      </c>
      <c r="D120" s="34">
        <f t="shared" ref="D120:H120" si="67">AVERAGE(D109,D98,D87,D76,D65,D54,D43,D32,D21,D10)</f>
        <v>1627.0259000000001</v>
      </c>
      <c r="E120" s="34">
        <f t="shared" si="67"/>
        <v>8352.326860000001</v>
      </c>
      <c r="F120" s="35">
        <f t="shared" si="67"/>
        <v>76.767539999999997</v>
      </c>
      <c r="G120" s="36">
        <f t="shared" si="67"/>
        <v>0.28137000000000001</v>
      </c>
      <c r="H120" s="34">
        <f t="shared" si="67"/>
        <v>912129.28749999998</v>
      </c>
      <c r="AL120" s="31">
        <v>7</v>
      </c>
      <c r="AN120" s="34">
        <v>1738.2327</v>
      </c>
      <c r="AO120" s="36">
        <f t="shared" si="62"/>
        <v>0.14025375517228766</v>
      </c>
      <c r="AP120" s="35">
        <v>52.436550000000011</v>
      </c>
      <c r="AQ120" s="36">
        <v>0.42745</v>
      </c>
      <c r="AR120" s="34">
        <v>326237.64064999996</v>
      </c>
    </row>
    <row r="121" spans="2:44" x14ac:dyDescent="0.25">
      <c r="B121" s="31">
        <v>9</v>
      </c>
      <c r="D121" s="34">
        <f t="shared" ref="D121:H121" si="68">AVERAGE(D110,D99,D88,D77,D66,D55,D44,D33,D22,D11)</f>
        <v>1745.0608999999999</v>
      </c>
      <c r="E121" s="34">
        <f t="shared" si="68"/>
        <v>20978.134779999997</v>
      </c>
      <c r="F121" s="35">
        <f t="shared" si="68"/>
        <v>52.181819999999995</v>
      </c>
      <c r="G121" s="36">
        <f t="shared" si="68"/>
        <v>0.32106000000000001</v>
      </c>
      <c r="H121" s="34">
        <f t="shared" si="68"/>
        <v>1536296.2375</v>
      </c>
    </row>
    <row r="123" spans="2:44" ht="14.4" x14ac:dyDescent="0.3">
      <c r="B123" s="41" t="s">
        <v>0</v>
      </c>
      <c r="C123" s="41" t="s">
        <v>1</v>
      </c>
      <c r="D123" s="46" t="s">
        <v>2</v>
      </c>
      <c r="E123" s="46" t="s">
        <v>3</v>
      </c>
      <c r="F123" s="47" t="s">
        <v>4</v>
      </c>
      <c r="G123" s="48" t="s">
        <v>5</v>
      </c>
      <c r="H123" s="46" t="s">
        <v>6</v>
      </c>
    </row>
    <row r="124" spans="2:44" x14ac:dyDescent="0.25">
      <c r="B124" s="42">
        <v>1</v>
      </c>
      <c r="C124" s="42"/>
      <c r="D124" s="43">
        <f>_xlfn.STDEV.P(D102,D91,D80,D69,D58,D47,D36,D25,D14,D3)</f>
        <v>7.0682388188345194E-3</v>
      </c>
      <c r="E124" s="43">
        <f t="shared" ref="E124:H124" si="69">_xlfn.STDEV.P(E102,E91,E80,E69,E58,E47,E36,E25,E14,E3)</f>
        <v>114.31098439161475</v>
      </c>
      <c r="F124" s="43">
        <f t="shared" si="69"/>
        <v>0.4853314381945607</v>
      </c>
      <c r="G124" s="43">
        <f t="shared" si="69"/>
        <v>0.10265398384865539</v>
      </c>
      <c r="H124" s="43">
        <f t="shared" si="69"/>
        <v>7288.0691706456</v>
      </c>
    </row>
    <row r="125" spans="2:44" x14ac:dyDescent="0.25">
      <c r="B125" s="42">
        <v>2</v>
      </c>
      <c r="C125" s="42"/>
      <c r="D125" s="43">
        <f t="shared" ref="D125:H125" si="70">_xlfn.STDEV.P(D103,D92,D81,D70,D59,D48,D37,D26,D15,D4)</f>
        <v>0.22144933957903129</v>
      </c>
      <c r="E125" s="43">
        <f t="shared" si="70"/>
        <v>27.754222555245605</v>
      </c>
      <c r="F125" s="43">
        <f t="shared" si="70"/>
        <v>7.5813046370659651E-2</v>
      </c>
      <c r="G125" s="43">
        <f t="shared" si="70"/>
        <v>0.17131727408524797</v>
      </c>
      <c r="H125" s="43">
        <f t="shared" si="70"/>
        <v>52157.158140146494</v>
      </c>
    </row>
    <row r="126" spans="2:44" x14ac:dyDescent="0.25">
      <c r="B126" s="42">
        <v>3</v>
      </c>
      <c r="C126" s="42"/>
      <c r="D126" s="43">
        <f t="shared" ref="D126:H126" si="71">_xlfn.STDEV.P(D104,D93,D82,D71,D60,D49,D38,D27,D16,D5)</f>
        <v>0.14527339742705955</v>
      </c>
      <c r="E126" s="43">
        <f t="shared" si="71"/>
        <v>149.08538209021211</v>
      </c>
      <c r="F126" s="43">
        <f t="shared" si="71"/>
        <v>0.77205012816526308</v>
      </c>
      <c r="G126" s="43">
        <f t="shared" si="71"/>
        <v>6.4446954931943771E-3</v>
      </c>
      <c r="H126" s="43">
        <f t="shared" si="71"/>
        <v>25794.057832198119</v>
      </c>
    </row>
    <row r="127" spans="2:44" ht="14.4" x14ac:dyDescent="0.3">
      <c r="B127" s="41">
        <v>4</v>
      </c>
      <c r="C127" s="41"/>
      <c r="D127" s="44">
        <f t="shared" ref="D127:H127" si="72">_xlfn.STDEV.P(D105,D94,D83,D72,D61,D50,D39,D28,D17,D6)</f>
        <v>1.440312466097082E-2</v>
      </c>
      <c r="E127" s="44">
        <f t="shared" si="72"/>
        <v>288.25148547313142</v>
      </c>
      <c r="F127" s="44">
        <f t="shared" si="72"/>
        <v>0.13321370199795493</v>
      </c>
      <c r="G127" s="44">
        <f t="shared" si="72"/>
        <v>9.9436051812207438E-2</v>
      </c>
      <c r="H127" s="44">
        <f t="shared" si="72"/>
        <v>13437.927520908404</v>
      </c>
    </row>
    <row r="128" spans="2:44" x14ac:dyDescent="0.25">
      <c r="B128" s="42">
        <v>5</v>
      </c>
      <c r="C128" s="42"/>
      <c r="D128" s="43">
        <f t="shared" ref="D128:H128" si="73">_xlfn.STDEV.P(D106,D95,D84,D73,D62,D51,D40,D29,D18,D7)</f>
        <v>0.20943457212216521</v>
      </c>
      <c r="E128" s="43">
        <f t="shared" si="73"/>
        <v>162.19744857367562</v>
      </c>
      <c r="F128" s="43">
        <f t="shared" si="73"/>
        <v>0.15375467114855412</v>
      </c>
      <c r="G128" s="43">
        <f t="shared" si="73"/>
        <v>0.10766131199274891</v>
      </c>
      <c r="H128" s="43">
        <f t="shared" si="73"/>
        <v>56334.884709675076</v>
      </c>
    </row>
    <row r="129" spans="2:8" x14ac:dyDescent="0.25">
      <c r="B129" s="42">
        <v>6</v>
      </c>
      <c r="C129" s="42"/>
      <c r="D129" s="43">
        <f t="shared" ref="D129:H129" si="74">_xlfn.STDEV.P(D107,D96,D85,D74,D63,D52,D41,D30,D19,D8)</f>
        <v>0.20441271976078559</v>
      </c>
      <c r="E129" s="43">
        <f t="shared" si="74"/>
        <v>28.179117237024542</v>
      </c>
      <c r="F129" s="43">
        <f t="shared" si="74"/>
        <v>0.18867867288064102</v>
      </c>
      <c r="G129" s="43">
        <f t="shared" si="74"/>
        <v>0.11309038376449213</v>
      </c>
      <c r="H129" s="43">
        <f t="shared" si="74"/>
        <v>42219.507727833879</v>
      </c>
    </row>
    <row r="130" spans="2:8" x14ac:dyDescent="0.25">
      <c r="B130" s="42">
        <v>7</v>
      </c>
      <c r="C130" s="42"/>
      <c r="D130" s="43">
        <f t="shared" ref="D130:H130" si="75">_xlfn.STDEV.P(D108,D97,D86,D75,D64,D53,D42,D31,D20,D9)</f>
        <v>4.8880364155757756E-2</v>
      </c>
      <c r="E130" s="43">
        <f t="shared" si="75"/>
        <v>3.5258191961724159</v>
      </c>
      <c r="F130" s="43">
        <f t="shared" si="75"/>
        <v>0.74764715768870493</v>
      </c>
      <c r="G130" s="43">
        <f t="shared" si="75"/>
        <v>0.1981249315457293</v>
      </c>
      <c r="H130" s="43">
        <f t="shared" si="75"/>
        <v>51404.535422335</v>
      </c>
    </row>
    <row r="131" spans="2:8" x14ac:dyDescent="0.25">
      <c r="B131" s="42">
        <v>8</v>
      </c>
      <c r="C131" s="42"/>
      <c r="D131" s="43">
        <f t="shared" ref="D131:H131" si="76">_xlfn.STDEV.P(D109,D98,D87,D76,D65,D54,D43,D32,D21,D10)</f>
        <v>0.60883551966020544</v>
      </c>
      <c r="E131" s="43">
        <f t="shared" si="76"/>
        <v>152.68220569443059</v>
      </c>
      <c r="F131" s="43">
        <f t="shared" si="76"/>
        <v>2.9022809234117877</v>
      </c>
      <c r="G131" s="43">
        <f t="shared" si="76"/>
        <v>0.12774049514543148</v>
      </c>
      <c r="H131" s="43">
        <f t="shared" si="76"/>
        <v>58394.050216812277</v>
      </c>
    </row>
    <row r="132" spans="2:8" x14ac:dyDescent="0.25">
      <c r="B132" s="42">
        <v>9</v>
      </c>
      <c r="C132" s="42"/>
      <c r="D132" s="43">
        <f t="shared" ref="D132:H132" si="77">_xlfn.STDEV.P(D110,D99,D88,D77,D66,D55,D44,D33,D22,D11)</f>
        <v>2.3788442571971484E-2</v>
      </c>
      <c r="E132" s="43">
        <f t="shared" si="77"/>
        <v>47.399009560006178</v>
      </c>
      <c r="F132" s="43">
        <f t="shared" si="77"/>
        <v>1.2304354755939053</v>
      </c>
      <c r="G132" s="43">
        <f t="shared" si="77"/>
        <v>8.0463696161685305E-2</v>
      </c>
      <c r="H132" s="43">
        <f t="shared" si="77"/>
        <v>11669.24685276566</v>
      </c>
    </row>
    <row r="134" spans="2:8" ht="14.4" x14ac:dyDescent="0.3">
      <c r="B134" s="37" t="s">
        <v>8</v>
      </c>
      <c r="C134" s="37"/>
      <c r="D134" s="49">
        <f>D127/D116</f>
        <v>1.3262588471482938E-5</v>
      </c>
      <c r="E134" s="49">
        <f t="shared" ref="E134:H134" si="78">E127/E116</f>
        <v>4.5976798707372188E-3</v>
      </c>
      <c r="F134" s="49">
        <f t="shared" si="78"/>
        <v>1.864970194317115E-2</v>
      </c>
      <c r="G134" s="49">
        <f t="shared" si="78"/>
        <v>0.46069334605359269</v>
      </c>
      <c r="H134" s="49">
        <f t="shared" si="78"/>
        <v>2.0551348207231451E-2</v>
      </c>
    </row>
    <row r="135" spans="2:8" ht="14.4" x14ac:dyDescent="0.3">
      <c r="B135" s="37"/>
      <c r="C135" s="37"/>
      <c r="D135" s="49"/>
      <c r="E135" s="49"/>
      <c r="F135" s="49"/>
      <c r="G135" s="49"/>
      <c r="H135" s="49"/>
    </row>
    <row r="136" spans="2:8" x14ac:dyDescent="0.25">
      <c r="B136" s="29" t="s">
        <v>11</v>
      </c>
      <c r="C136" s="30"/>
      <c r="D136" s="30"/>
      <c r="E136" s="30"/>
      <c r="F136" s="30"/>
      <c r="G136" s="30"/>
      <c r="H136" s="30"/>
    </row>
    <row r="137" spans="2:8" x14ac:dyDescent="0.25">
      <c r="B137" s="37" t="s">
        <v>0</v>
      </c>
      <c r="C137" s="37" t="s">
        <v>1</v>
      </c>
      <c r="D137" s="37" t="s">
        <v>2</v>
      </c>
      <c r="E137" s="37" t="s">
        <v>3</v>
      </c>
      <c r="F137" s="37" t="s">
        <v>4</v>
      </c>
      <c r="G137" s="37" t="s">
        <v>5</v>
      </c>
      <c r="H137" s="37" t="s">
        <v>6</v>
      </c>
    </row>
    <row r="138" spans="2:8" x14ac:dyDescent="0.25">
      <c r="B138" s="31">
        <v>1</v>
      </c>
      <c r="D138" s="31">
        <v>280.40880000000004</v>
      </c>
      <c r="E138" s="31">
        <f t="shared" ref="E138:E146" si="79">E113/E$116</f>
        <v>0.17333297610116391</v>
      </c>
      <c r="F138" s="31">
        <v>20.266309999999997</v>
      </c>
      <c r="G138" s="31">
        <v>0.33354</v>
      </c>
      <c r="H138" s="31">
        <v>308200.45938999997</v>
      </c>
    </row>
    <row r="139" spans="2:8" x14ac:dyDescent="0.25">
      <c r="B139" s="31">
        <v>2</v>
      </c>
      <c r="D139" s="31">
        <v>885.4203</v>
      </c>
      <c r="E139" s="31">
        <f t="shared" si="79"/>
        <v>0.18927484159788485</v>
      </c>
      <c r="F139" s="31">
        <v>50.062699999999992</v>
      </c>
      <c r="G139" s="31">
        <v>0.21956000000000003</v>
      </c>
      <c r="H139" s="31">
        <v>864708.875</v>
      </c>
    </row>
    <row r="140" spans="2:8" x14ac:dyDescent="0.25">
      <c r="B140" s="31">
        <v>3</v>
      </c>
      <c r="D140" s="31">
        <v>970.37720000000013</v>
      </c>
      <c r="E140" s="31">
        <f t="shared" si="79"/>
        <v>0.2498559244885096</v>
      </c>
      <c r="F140" s="31">
        <v>40.96754</v>
      </c>
      <c r="G140" s="31">
        <v>0.48493000000000003</v>
      </c>
      <c r="H140" s="31">
        <v>849227.5625</v>
      </c>
    </row>
    <row r="141" spans="2:8" x14ac:dyDescent="0.25">
      <c r="B141" s="31">
        <v>4</v>
      </c>
      <c r="D141" s="31">
        <v>1085.9965</v>
      </c>
      <c r="E141" s="31">
        <f t="shared" si="79"/>
        <v>1</v>
      </c>
      <c r="F141" s="31">
        <v>7.1429400000000003</v>
      </c>
      <c r="G141" s="31">
        <v>0.21583999999999998</v>
      </c>
      <c r="H141" s="31">
        <v>653870.85</v>
      </c>
    </row>
    <row r="142" spans="2:8" x14ac:dyDescent="0.25">
      <c r="B142" s="31">
        <v>5</v>
      </c>
      <c r="D142" s="31">
        <v>1240.6843999999999</v>
      </c>
      <c r="E142" s="31">
        <f t="shared" si="79"/>
        <v>0.20396250046350398</v>
      </c>
      <c r="F142" s="31">
        <v>58.402689999999993</v>
      </c>
      <c r="G142" s="31">
        <v>0.30386999999999997</v>
      </c>
      <c r="H142" s="31">
        <v>1055600.76875</v>
      </c>
    </row>
    <row r="143" spans="2:8" x14ac:dyDescent="0.25">
      <c r="B143" s="31">
        <v>6</v>
      </c>
      <c r="D143" s="31">
        <v>1346.0712000000001</v>
      </c>
      <c r="E143" s="31">
        <f t="shared" si="79"/>
        <v>0.23263295052934316</v>
      </c>
      <c r="F143" s="31">
        <v>57.439379999999993</v>
      </c>
      <c r="G143" s="31">
        <v>0.6635899999999999</v>
      </c>
      <c r="H143" s="31">
        <v>1032467.65</v>
      </c>
    </row>
    <row r="144" spans="2:8" x14ac:dyDescent="0.25">
      <c r="B144" s="31">
        <v>7</v>
      </c>
      <c r="D144" s="31">
        <v>1428.7478999999998</v>
      </c>
      <c r="E144" s="31">
        <f t="shared" si="79"/>
        <v>0.20333479733924348</v>
      </c>
      <c r="F144" s="31">
        <v>49.565339999999999</v>
      </c>
      <c r="G144" s="31">
        <v>0.80425000000000002</v>
      </c>
      <c r="H144" s="31">
        <v>733595.08750000002</v>
      </c>
    </row>
    <row r="145" spans="2:8" x14ac:dyDescent="0.25">
      <c r="B145" s="31">
        <v>8</v>
      </c>
      <c r="D145" s="31">
        <v>1627.0259000000001</v>
      </c>
      <c r="E145" s="31">
        <f t="shared" si="79"/>
        <v>0.13322160340304398</v>
      </c>
      <c r="F145" s="31">
        <v>76.767539999999997</v>
      </c>
      <c r="G145" s="31">
        <v>0.28137000000000001</v>
      </c>
      <c r="H145" s="31">
        <v>912129.28749999998</v>
      </c>
    </row>
    <row r="146" spans="2:8" x14ac:dyDescent="0.25">
      <c r="B146" s="31">
        <v>9</v>
      </c>
      <c r="D146" s="31">
        <v>1745.0608999999999</v>
      </c>
      <c r="E146" s="31">
        <f t="shared" si="79"/>
        <v>0.33460624789254984</v>
      </c>
      <c r="F146" s="31">
        <v>52.181819999999995</v>
      </c>
      <c r="G146" s="31">
        <v>0.32106000000000001</v>
      </c>
      <c r="H146" s="31">
        <v>1536296.2375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0"/>
  <sheetViews>
    <sheetView workbookViewId="0"/>
  </sheetViews>
  <sheetFormatPr defaultColWidth="9.109375" defaultRowHeight="13.8" x14ac:dyDescent="0.25"/>
  <cols>
    <col min="1" max="1" width="9.109375" style="31"/>
    <col min="2" max="2" width="9.33203125" style="31" bestFit="1" customWidth="1"/>
    <col min="3" max="3" width="9.109375" style="31"/>
    <col min="4" max="4" width="9.109375" style="31" bestFit="1" customWidth="1"/>
    <col min="5" max="5" width="9.6640625" style="31" bestFit="1" customWidth="1"/>
    <col min="6" max="7" width="9.109375" style="31" bestFit="1" customWidth="1"/>
    <col min="8" max="8" width="11.33203125" style="31" bestFit="1" customWidth="1"/>
    <col min="9" max="9" width="2.44140625" style="31" customWidth="1"/>
    <col min="10" max="15" width="9.109375" style="31"/>
    <col min="16" max="16" width="9.21875" style="31" bestFit="1" customWidth="1"/>
    <col min="17" max="17" width="11.5546875" style="31" bestFit="1" customWidth="1"/>
    <col min="18" max="18" width="3.44140625" style="31" customWidth="1"/>
    <col min="19" max="19" width="9.109375" style="31"/>
    <col min="20" max="20" width="9.33203125" style="31" bestFit="1" customWidth="1"/>
    <col min="21" max="21" width="9.109375" style="31"/>
    <col min="22" max="22" width="9.33203125" style="31" bestFit="1" customWidth="1"/>
    <col min="23" max="23" width="10.109375" style="31" bestFit="1" customWidth="1"/>
    <col min="24" max="24" width="9.33203125" style="31" bestFit="1" customWidth="1"/>
    <col min="25" max="25" width="9.44140625" style="31" bestFit="1" customWidth="1"/>
    <col min="26" max="26" width="10.88671875" style="31" customWidth="1"/>
    <col min="27" max="27" width="4.109375" style="31" customWidth="1"/>
    <col min="28" max="28" width="9.109375" style="31"/>
    <col min="29" max="29" width="9.33203125" style="31" bestFit="1" customWidth="1"/>
    <col min="30" max="30" width="9.109375" style="31"/>
    <col min="31" max="34" width="9.33203125" style="31" bestFit="1" customWidth="1"/>
    <col min="35" max="35" width="10.109375" style="31" customWidth="1"/>
    <col min="36" max="36" width="4.33203125" style="31" customWidth="1"/>
    <col min="37" max="37" width="9.109375" style="31"/>
    <col min="38" max="38" width="9.33203125" style="31" bestFit="1" customWidth="1"/>
    <col min="39" max="39" width="9.109375" style="31"/>
    <col min="40" max="40" width="9.109375" style="31" bestFit="1" customWidth="1"/>
    <col min="41" max="41" width="9.6640625" style="31" bestFit="1" customWidth="1"/>
    <col min="42" max="43" width="9.109375" style="31" bestFit="1" customWidth="1"/>
    <col min="44" max="44" width="10.6640625" style="31" bestFit="1" customWidth="1"/>
    <col min="45" max="45" width="3.5546875" style="31" customWidth="1"/>
    <col min="46" max="46" width="9.109375" style="31"/>
    <col min="47" max="47" width="9.33203125" style="31" bestFit="1" customWidth="1"/>
    <col min="48" max="48" width="9.109375" style="31"/>
    <col min="49" max="52" width="9.109375" style="31" bestFit="1" customWidth="1"/>
    <col min="53" max="53" width="11.33203125" style="31" bestFit="1" customWidth="1"/>
    <col min="54" max="16384" width="9.109375" style="31"/>
  </cols>
  <sheetData>
    <row r="1" spans="1:53" x14ac:dyDescent="0.25">
      <c r="A1" s="29" t="s">
        <v>221</v>
      </c>
      <c r="B1" s="30"/>
      <c r="C1" s="30"/>
      <c r="D1" s="30"/>
      <c r="E1" s="30"/>
      <c r="F1" s="30"/>
      <c r="G1" s="30"/>
      <c r="H1" s="30"/>
      <c r="J1" s="50" t="s">
        <v>222</v>
      </c>
      <c r="K1" s="30"/>
      <c r="L1" s="30"/>
      <c r="M1" s="30"/>
      <c r="N1" s="30"/>
      <c r="O1" s="30"/>
      <c r="P1" s="30"/>
      <c r="Q1" s="30"/>
      <c r="S1" s="29" t="s">
        <v>223</v>
      </c>
      <c r="T1" s="30"/>
      <c r="U1" s="30"/>
      <c r="V1" s="30"/>
      <c r="W1" s="30"/>
      <c r="X1" s="30"/>
      <c r="Y1" s="30"/>
      <c r="Z1" s="30"/>
      <c r="AB1" s="29" t="s">
        <v>224</v>
      </c>
      <c r="AC1" s="30"/>
      <c r="AD1" s="30"/>
      <c r="AE1" s="30"/>
      <c r="AF1" s="30"/>
      <c r="AG1" s="30"/>
      <c r="AH1" s="30"/>
      <c r="AI1" s="30"/>
      <c r="AK1" s="29" t="s">
        <v>225</v>
      </c>
      <c r="AL1" s="30"/>
      <c r="AM1" s="30"/>
      <c r="AN1" s="30"/>
      <c r="AO1" s="30"/>
      <c r="AP1" s="30"/>
      <c r="AQ1" s="30"/>
      <c r="AR1" s="30"/>
      <c r="AT1" s="29" t="s">
        <v>226</v>
      </c>
      <c r="AU1" s="30"/>
      <c r="AV1" s="30"/>
      <c r="AW1" s="30"/>
      <c r="AX1" s="30"/>
      <c r="AY1" s="30"/>
      <c r="AZ1" s="30"/>
      <c r="BA1" s="30"/>
    </row>
    <row r="2" spans="1:53" x14ac:dyDescent="0.25"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K2" s="31" t="s">
        <v>0</v>
      </c>
      <c r="L2" s="31" t="s">
        <v>1</v>
      </c>
      <c r="M2" s="31" t="s">
        <v>2</v>
      </c>
      <c r="N2" s="31" t="s">
        <v>3</v>
      </c>
      <c r="O2" s="31" t="s">
        <v>4</v>
      </c>
      <c r="P2" s="31" t="s">
        <v>5</v>
      </c>
      <c r="Q2" s="31" t="s">
        <v>6</v>
      </c>
      <c r="T2" s="31" t="s">
        <v>0</v>
      </c>
      <c r="U2" s="31" t="s">
        <v>1</v>
      </c>
      <c r="V2" s="31" t="s">
        <v>2</v>
      </c>
      <c r="W2" s="31" t="s">
        <v>3</v>
      </c>
      <c r="X2" s="31" t="s">
        <v>4</v>
      </c>
      <c r="Y2" s="31" t="s">
        <v>5</v>
      </c>
      <c r="Z2" s="31" t="s">
        <v>6</v>
      </c>
      <c r="AC2" s="31" t="s">
        <v>0</v>
      </c>
      <c r="AD2" s="31" t="s">
        <v>1</v>
      </c>
      <c r="AE2" s="31" t="s">
        <v>2</v>
      </c>
      <c r="AF2" s="31" t="s">
        <v>3</v>
      </c>
      <c r="AG2" s="31" t="s">
        <v>4</v>
      </c>
      <c r="AH2" s="31" t="s">
        <v>5</v>
      </c>
      <c r="AI2" s="31" t="s">
        <v>6</v>
      </c>
      <c r="AL2" s="31" t="s">
        <v>0</v>
      </c>
      <c r="AM2" s="31" t="s">
        <v>1</v>
      </c>
      <c r="AN2" s="31" t="s">
        <v>2</v>
      </c>
      <c r="AO2" s="31" t="s">
        <v>3</v>
      </c>
      <c r="AP2" s="31" t="s">
        <v>4</v>
      </c>
      <c r="AQ2" s="31" t="s">
        <v>5</v>
      </c>
      <c r="AR2" s="31" t="s">
        <v>6</v>
      </c>
      <c r="AU2" s="31" t="s">
        <v>0</v>
      </c>
      <c r="AV2" s="31" t="s">
        <v>1</v>
      </c>
      <c r="AW2" s="31" t="s">
        <v>2</v>
      </c>
      <c r="AX2" s="31" t="s">
        <v>3</v>
      </c>
      <c r="AY2" s="31" t="s">
        <v>4</v>
      </c>
      <c r="AZ2" s="31" t="s">
        <v>5</v>
      </c>
      <c r="BA2" s="31" t="s">
        <v>6</v>
      </c>
    </row>
    <row r="3" spans="1:53" x14ac:dyDescent="0.25">
      <c r="B3" s="31">
        <v>1</v>
      </c>
      <c r="C3" s="31" t="s">
        <v>7</v>
      </c>
      <c r="D3" s="31">
        <v>242.84299999999999</v>
      </c>
      <c r="E3" s="31">
        <v>886.89970000000005</v>
      </c>
      <c r="F3" s="31">
        <v>37.732999999999997</v>
      </c>
      <c r="G3" s="31">
        <v>0.55820000000000003</v>
      </c>
      <c r="H3" s="31">
        <v>43013.339800000002</v>
      </c>
      <c r="K3" s="31">
        <v>1</v>
      </c>
      <c r="L3" s="31" t="s">
        <v>7</v>
      </c>
      <c r="M3" s="31">
        <v>1064.2</v>
      </c>
      <c r="N3" s="31">
        <v>2142.4535999999998</v>
      </c>
      <c r="O3" s="31">
        <v>23.922799999999999</v>
      </c>
      <c r="P3" s="31">
        <v>0.52769999999999995</v>
      </c>
      <c r="Q3" s="31">
        <v>66750.640599999999</v>
      </c>
      <c r="T3" s="31">
        <v>1</v>
      </c>
      <c r="U3" s="31" t="s">
        <v>7</v>
      </c>
      <c r="V3" s="31">
        <v>156.08000000000001</v>
      </c>
      <c r="W3" s="31">
        <v>7848.7793000000001</v>
      </c>
      <c r="X3" s="31">
        <v>9.0196000000000005</v>
      </c>
      <c r="Y3" s="31">
        <v>0.53979999999999995</v>
      </c>
      <c r="Z3" s="31">
        <v>91793.367199999993</v>
      </c>
      <c r="AC3" s="31">
        <v>1</v>
      </c>
      <c r="AD3" s="31" t="s">
        <v>7</v>
      </c>
      <c r="AE3" s="31">
        <v>1086.3510000000001</v>
      </c>
      <c r="AF3" s="31">
        <v>99939.757800000007</v>
      </c>
      <c r="AG3" s="31">
        <v>6.8853999999999997</v>
      </c>
      <c r="AH3" s="31">
        <v>0.50480000000000003</v>
      </c>
      <c r="AI3" s="31">
        <v>904809.75</v>
      </c>
      <c r="AL3" s="31">
        <v>1</v>
      </c>
      <c r="AM3" s="31" t="s">
        <v>7</v>
      </c>
      <c r="AN3" s="31">
        <v>156.767</v>
      </c>
      <c r="AO3" s="31">
        <v>3459.3782000000001</v>
      </c>
      <c r="AP3" s="31">
        <v>8.6723999999999997</v>
      </c>
      <c r="AQ3" s="31">
        <v>0.50960000000000005</v>
      </c>
      <c r="AR3" s="31">
        <v>39368.382799999999</v>
      </c>
      <c r="AU3" s="31">
        <v>1</v>
      </c>
      <c r="AV3" s="31" t="s">
        <v>7</v>
      </c>
      <c r="AW3" s="31">
        <v>1087.0899999999999</v>
      </c>
      <c r="AX3" s="31">
        <v>70636.968800000002</v>
      </c>
      <c r="AY3" s="31">
        <v>7.3990999999999998</v>
      </c>
      <c r="AZ3" s="31">
        <v>0.85850000000000004</v>
      </c>
      <c r="BA3" s="31">
        <v>593699.3125</v>
      </c>
    </row>
    <row r="4" spans="1:53" x14ac:dyDescent="0.25">
      <c r="B4" s="31">
        <v>2</v>
      </c>
      <c r="C4" s="31" t="s">
        <v>7</v>
      </c>
      <c r="D4" s="31">
        <v>283.16199999999998</v>
      </c>
      <c r="E4" s="31">
        <v>2871.4431</v>
      </c>
      <c r="F4" s="31">
        <v>20.064599999999999</v>
      </c>
      <c r="G4" s="31">
        <v>0.51949999999999996</v>
      </c>
      <c r="H4" s="31">
        <v>75249.718800000002</v>
      </c>
      <c r="K4" s="31">
        <v>2</v>
      </c>
      <c r="L4" s="31" t="s">
        <v>7</v>
      </c>
      <c r="M4" s="31">
        <v>1086.19</v>
      </c>
      <c r="N4" s="31">
        <v>13930.9121</v>
      </c>
      <c r="O4" s="31">
        <v>7.7293000000000003</v>
      </c>
      <c r="P4" s="31">
        <v>0.59419999999999995</v>
      </c>
      <c r="Q4" s="31">
        <v>136704.9375</v>
      </c>
      <c r="T4" s="31">
        <v>2</v>
      </c>
      <c r="U4" s="31" t="s">
        <v>7</v>
      </c>
      <c r="V4" s="31">
        <v>282.13900000000001</v>
      </c>
      <c r="W4" s="31">
        <v>15939.551799999999</v>
      </c>
      <c r="X4" s="31">
        <v>15.521699999999999</v>
      </c>
      <c r="Y4" s="31">
        <v>0.48949999999999999</v>
      </c>
      <c r="Z4" s="31">
        <v>326909.03129999997</v>
      </c>
      <c r="AC4" s="31">
        <v>2</v>
      </c>
      <c r="AD4" s="31" t="s">
        <v>7</v>
      </c>
      <c r="AE4" s="31">
        <v>1241.7919999999999</v>
      </c>
      <c r="AF4" s="31">
        <v>17716.873</v>
      </c>
      <c r="AG4" s="31">
        <v>68.671800000000005</v>
      </c>
      <c r="AH4" s="31">
        <v>0.51</v>
      </c>
      <c r="AI4" s="31">
        <v>1593185.75</v>
      </c>
      <c r="AL4" s="31">
        <v>2</v>
      </c>
      <c r="AM4" s="31" t="s">
        <v>7</v>
      </c>
      <c r="AN4" s="31">
        <v>283.476</v>
      </c>
      <c r="AO4" s="31">
        <v>11093.5918</v>
      </c>
      <c r="AP4" s="31">
        <v>20.8416</v>
      </c>
      <c r="AQ4" s="31">
        <v>0.3523</v>
      </c>
      <c r="AR4" s="31">
        <v>321535.21879999997</v>
      </c>
      <c r="AU4" s="31">
        <v>2</v>
      </c>
      <c r="AV4" s="31" t="s">
        <v>7</v>
      </c>
      <c r="AW4" s="31">
        <v>1158.105</v>
      </c>
      <c r="AX4" s="31">
        <v>1211.8494000000001</v>
      </c>
      <c r="AY4" s="31">
        <v>39.921999999999997</v>
      </c>
      <c r="AZ4" s="31">
        <v>0.51539999999999997</v>
      </c>
      <c r="BA4" s="31">
        <v>63238.011700000003</v>
      </c>
    </row>
    <row r="5" spans="1:53" x14ac:dyDescent="0.25">
      <c r="B5" s="31">
        <v>3</v>
      </c>
      <c r="C5" s="31" t="s">
        <v>7</v>
      </c>
      <c r="D5" s="31">
        <v>886.97699999999998</v>
      </c>
      <c r="E5" s="31">
        <v>3283.6414</v>
      </c>
      <c r="F5" s="31">
        <v>48.670900000000003</v>
      </c>
      <c r="G5" s="31">
        <v>0.40739999999999998</v>
      </c>
      <c r="H5" s="31">
        <v>217282.64060000001</v>
      </c>
      <c r="K5" s="31">
        <v>3</v>
      </c>
      <c r="L5" s="31" t="s">
        <v>7</v>
      </c>
      <c r="M5" s="31">
        <v>1244.9780000000001</v>
      </c>
      <c r="N5" s="31">
        <v>3415.2891</v>
      </c>
      <c r="O5" s="31">
        <v>42.243099999999998</v>
      </c>
      <c r="P5" s="31">
        <v>0.87239999999999995</v>
      </c>
      <c r="Q5" s="31">
        <v>162808.2813</v>
      </c>
      <c r="T5" s="31">
        <v>3</v>
      </c>
      <c r="U5" s="31" t="s">
        <v>7</v>
      </c>
      <c r="V5" s="31">
        <v>886.76</v>
      </c>
      <c r="W5" s="31">
        <v>5016.4481999999998</v>
      </c>
      <c r="X5" s="31">
        <v>36.345999999999997</v>
      </c>
      <c r="Y5" s="31">
        <v>0.60389999999999999</v>
      </c>
      <c r="Z5" s="31">
        <v>230127.9375</v>
      </c>
      <c r="AC5" s="31">
        <v>3</v>
      </c>
      <c r="AD5" s="31" t="s">
        <v>7</v>
      </c>
      <c r="AE5" s="31">
        <v>1341.925</v>
      </c>
      <c r="AF5" s="31">
        <v>20803.3848</v>
      </c>
      <c r="AG5" s="31">
        <v>74.795699999999997</v>
      </c>
      <c r="AH5" s="31">
        <v>0.49509999999999998</v>
      </c>
      <c r="AI5" s="31">
        <v>2048717.875</v>
      </c>
      <c r="AL5" s="31">
        <v>3</v>
      </c>
      <c r="AM5" s="31" t="s">
        <v>7</v>
      </c>
      <c r="AN5" s="31">
        <v>890.49699999999996</v>
      </c>
      <c r="AO5" s="31">
        <v>6344.9966000000004</v>
      </c>
      <c r="AP5" s="31">
        <v>68.508300000000006</v>
      </c>
      <c r="AQ5" s="31">
        <v>0.44140000000000001</v>
      </c>
      <c r="AR5" s="31">
        <v>583535.5625</v>
      </c>
      <c r="AU5" s="31">
        <v>3</v>
      </c>
      <c r="AV5" s="31" t="s">
        <v>7</v>
      </c>
      <c r="AW5" s="31">
        <v>1245.74</v>
      </c>
      <c r="AX5" s="31">
        <v>3203.5493000000001</v>
      </c>
      <c r="AY5" s="31">
        <v>31.9055</v>
      </c>
      <c r="AZ5" s="31">
        <v>0.54990000000000006</v>
      </c>
      <c r="BA5" s="31">
        <v>131889.3438</v>
      </c>
    </row>
    <row r="6" spans="1:53" x14ac:dyDescent="0.25">
      <c r="B6" s="31">
        <v>4</v>
      </c>
      <c r="C6" s="31" t="s">
        <v>7</v>
      </c>
      <c r="D6" s="31">
        <v>972.32500000000005</v>
      </c>
      <c r="E6" s="31">
        <v>4994.8467000000001</v>
      </c>
      <c r="F6" s="31">
        <v>42.076500000000003</v>
      </c>
      <c r="G6" s="31">
        <v>0.8256</v>
      </c>
      <c r="H6" s="31">
        <v>242004.8125</v>
      </c>
      <c r="K6" s="31">
        <v>4</v>
      </c>
      <c r="L6" s="31" t="s">
        <v>7</v>
      </c>
      <c r="M6" s="31">
        <v>1342.848</v>
      </c>
      <c r="N6" s="31">
        <v>4024.0540000000001</v>
      </c>
      <c r="O6" s="31">
        <v>44.147300000000001</v>
      </c>
      <c r="P6" s="31">
        <v>0.80600000000000005</v>
      </c>
      <c r="Q6" s="31">
        <v>206388.51560000001</v>
      </c>
      <c r="T6" s="31">
        <v>4</v>
      </c>
      <c r="U6" s="31" t="s">
        <v>7</v>
      </c>
      <c r="V6" s="31">
        <v>971.50900000000001</v>
      </c>
      <c r="W6" s="31">
        <v>6460.8046999999997</v>
      </c>
      <c r="X6" s="31">
        <v>35.920900000000003</v>
      </c>
      <c r="Y6" s="31">
        <v>0.77039999999999997</v>
      </c>
      <c r="Z6" s="31">
        <v>273636.0625</v>
      </c>
      <c r="AC6" s="31">
        <v>4</v>
      </c>
      <c r="AD6" s="31" t="s">
        <v>7</v>
      </c>
      <c r="AE6" s="31">
        <v>1430.3019999999999</v>
      </c>
      <c r="AF6" s="31">
        <v>12666.5674</v>
      </c>
      <c r="AG6" s="31">
        <v>64.161600000000007</v>
      </c>
      <c r="AH6" s="31">
        <v>0.47860000000000003</v>
      </c>
      <c r="AI6" s="31">
        <v>1077141.75</v>
      </c>
      <c r="AL6" s="31">
        <v>4</v>
      </c>
      <c r="AM6" s="31" t="s">
        <v>7</v>
      </c>
      <c r="AN6" s="31">
        <v>969.82</v>
      </c>
      <c r="AO6" s="31">
        <v>8016.2959000000001</v>
      </c>
      <c r="AP6" s="31">
        <v>47.018700000000003</v>
      </c>
      <c r="AQ6" s="31">
        <v>0.64970000000000006</v>
      </c>
      <c r="AR6" s="31">
        <v>467269.375</v>
      </c>
      <c r="AU6" s="31">
        <v>4</v>
      </c>
      <c r="AV6" s="31" t="s">
        <v>7</v>
      </c>
      <c r="AW6" s="31">
        <v>1348.518</v>
      </c>
      <c r="AX6" s="31">
        <v>5689.7114000000001</v>
      </c>
      <c r="AY6" s="31">
        <v>47.292099999999998</v>
      </c>
      <c r="AZ6" s="31">
        <v>0.55459999999999998</v>
      </c>
      <c r="BA6" s="31">
        <v>346316.75</v>
      </c>
    </row>
    <row r="7" spans="1:53" x14ac:dyDescent="0.25">
      <c r="B7" s="31">
        <v>5</v>
      </c>
      <c r="C7" s="31" t="s">
        <v>7</v>
      </c>
      <c r="D7" s="31">
        <v>1064.377</v>
      </c>
      <c r="E7" s="31">
        <v>2093.835</v>
      </c>
      <c r="F7" s="31">
        <v>22.3629</v>
      </c>
      <c r="G7" s="31">
        <v>0.62680000000000002</v>
      </c>
      <c r="H7" s="31">
        <v>58621.9375</v>
      </c>
      <c r="K7" s="31">
        <v>5</v>
      </c>
      <c r="L7" s="31" t="s">
        <v>7</v>
      </c>
      <c r="M7" s="31">
        <v>1431.184</v>
      </c>
      <c r="N7" s="31">
        <v>3949.6347999999998</v>
      </c>
      <c r="O7" s="31">
        <v>75.435299999999998</v>
      </c>
      <c r="P7" s="31">
        <v>-5.9999999999999995E-4</v>
      </c>
      <c r="Q7" s="31">
        <v>465602.59379999997</v>
      </c>
      <c r="T7" s="31">
        <v>5</v>
      </c>
      <c r="U7" s="31" t="s">
        <v>7</v>
      </c>
      <c r="V7" s="31">
        <v>1081.25</v>
      </c>
      <c r="W7" s="31">
        <v>10228.622100000001</v>
      </c>
      <c r="X7" s="31">
        <v>40.489899999999999</v>
      </c>
      <c r="Y7" s="31">
        <v>0.74629999999999996</v>
      </c>
      <c r="Z7" s="31">
        <v>493193.71879999997</v>
      </c>
      <c r="AC7" s="31">
        <v>5</v>
      </c>
      <c r="AD7" s="31" t="s">
        <v>7</v>
      </c>
      <c r="AE7" s="31">
        <v>1633.452</v>
      </c>
      <c r="AF7" s="31">
        <v>23997.228500000001</v>
      </c>
      <c r="AG7" s="31">
        <v>100.9666</v>
      </c>
      <c r="AH7" s="31">
        <v>0.42909999999999998</v>
      </c>
      <c r="AI7" s="31">
        <v>3266599.25</v>
      </c>
      <c r="AL7" s="31">
        <v>5</v>
      </c>
      <c r="AM7" s="31" t="s">
        <v>7</v>
      </c>
      <c r="AN7" s="31">
        <v>1087.0920000000001</v>
      </c>
      <c r="AO7" s="31">
        <v>72285.757800000007</v>
      </c>
      <c r="AP7" s="31">
        <v>7.4288999999999996</v>
      </c>
      <c r="AQ7" s="31">
        <v>0.71879999999999999</v>
      </c>
      <c r="AR7" s="31">
        <v>647941</v>
      </c>
      <c r="AU7" s="31">
        <v>5</v>
      </c>
      <c r="AV7" s="31" t="s">
        <v>7</v>
      </c>
      <c r="AW7" s="31">
        <v>1432.4570000000001</v>
      </c>
      <c r="AX7" s="31">
        <v>7950.7191999999995</v>
      </c>
      <c r="AY7" s="31">
        <v>64.185400000000001</v>
      </c>
      <c r="AZ7" s="31">
        <v>0.4914</v>
      </c>
      <c r="BA7" s="31">
        <v>672342.5625</v>
      </c>
    </row>
    <row r="8" spans="1:53" x14ac:dyDescent="0.25">
      <c r="B8" s="31">
        <v>6</v>
      </c>
      <c r="C8" s="31" t="s">
        <v>7</v>
      </c>
      <c r="D8" s="31">
        <v>1086.1890000000001</v>
      </c>
      <c r="E8" s="31">
        <v>13937.276400000001</v>
      </c>
      <c r="F8" s="31">
        <v>7.7767999999999997</v>
      </c>
      <c r="G8" s="31">
        <v>0.62509999999999999</v>
      </c>
      <c r="H8" s="31">
        <v>135892.1875</v>
      </c>
      <c r="K8" s="31">
        <v>6</v>
      </c>
      <c r="L8" s="31" t="s">
        <v>7</v>
      </c>
      <c r="M8" s="31">
        <v>1632.9369999999999</v>
      </c>
      <c r="N8" s="31">
        <v>3929.4250000000002</v>
      </c>
      <c r="O8" s="31">
        <v>81.682199999999995</v>
      </c>
      <c r="P8" s="31">
        <v>-6.9999999999999999E-4</v>
      </c>
      <c r="Q8" s="31">
        <v>501375.34379999997</v>
      </c>
      <c r="T8" s="31">
        <v>6</v>
      </c>
      <c r="U8" s="31" t="s">
        <v>7</v>
      </c>
      <c r="V8" s="31">
        <v>1086.4059999999999</v>
      </c>
      <c r="W8" s="31">
        <v>90560.132800000007</v>
      </c>
      <c r="X8" s="31">
        <v>6.5595999999999997</v>
      </c>
      <c r="Y8" s="31">
        <v>1</v>
      </c>
      <c r="Z8" s="31">
        <v>632341.5625</v>
      </c>
      <c r="AC8" s="31">
        <v>6</v>
      </c>
      <c r="AD8" s="31" t="s">
        <v>7</v>
      </c>
      <c r="AE8" s="31">
        <v>1740.473</v>
      </c>
      <c r="AF8" s="31">
        <v>26740.623</v>
      </c>
      <c r="AG8" s="31">
        <v>58.111199999999997</v>
      </c>
      <c r="AH8" s="31">
        <v>0.42580000000000001</v>
      </c>
      <c r="AI8" s="31">
        <v>2101079.5</v>
      </c>
      <c r="AU8" s="31">
        <v>6</v>
      </c>
      <c r="AV8" s="31" t="s">
        <v>7</v>
      </c>
      <c r="AW8" s="31">
        <v>1735.4079999999999</v>
      </c>
      <c r="AX8" s="31">
        <v>17242.873</v>
      </c>
      <c r="AY8" s="31">
        <v>56.755400000000002</v>
      </c>
      <c r="AZ8" s="31">
        <v>0.22950000000000001</v>
      </c>
      <c r="BA8" s="31">
        <v>1417525.625</v>
      </c>
    </row>
    <row r="9" spans="1:53" x14ac:dyDescent="0.25">
      <c r="K9" s="31">
        <v>7</v>
      </c>
      <c r="L9" s="31" t="s">
        <v>7</v>
      </c>
      <c r="M9" s="31">
        <v>1738.79</v>
      </c>
      <c r="N9" s="31">
        <v>5745.5342000000001</v>
      </c>
      <c r="O9" s="31">
        <v>45.0212</v>
      </c>
      <c r="P9" s="31">
        <v>0.93959999999999999</v>
      </c>
      <c r="Q9" s="31">
        <v>283184.84379999997</v>
      </c>
      <c r="AL9" s="31" t="s">
        <v>0</v>
      </c>
      <c r="AM9" s="31" t="s">
        <v>1</v>
      </c>
      <c r="AN9" s="31" t="s">
        <v>2</v>
      </c>
      <c r="AO9" s="31" t="s">
        <v>3</v>
      </c>
      <c r="AP9" s="31" t="s">
        <v>4</v>
      </c>
      <c r="AQ9" s="31" t="s">
        <v>5</v>
      </c>
      <c r="AR9" s="31" t="s">
        <v>6</v>
      </c>
    </row>
    <row r="10" spans="1:53" x14ac:dyDescent="0.25">
      <c r="B10" s="31" t="s">
        <v>0</v>
      </c>
      <c r="C10" s="31" t="s">
        <v>1</v>
      </c>
      <c r="D10" s="31" t="s">
        <v>2</v>
      </c>
      <c r="E10" s="31" t="s">
        <v>3</v>
      </c>
      <c r="F10" s="31" t="s">
        <v>4</v>
      </c>
      <c r="G10" s="31" t="s">
        <v>5</v>
      </c>
      <c r="H10" s="31" t="s">
        <v>6</v>
      </c>
      <c r="K10" s="31">
        <v>8</v>
      </c>
      <c r="L10" s="31" t="s">
        <v>7</v>
      </c>
      <c r="M10" s="31">
        <v>1834.0820000000001</v>
      </c>
      <c r="N10" s="31">
        <v>2703.8353999999999</v>
      </c>
      <c r="O10" s="31">
        <v>57.451000000000001</v>
      </c>
      <c r="P10" s="31">
        <v>0.4486</v>
      </c>
      <c r="Q10" s="31">
        <v>208174.17189999999</v>
      </c>
      <c r="T10" s="31" t="s">
        <v>0</v>
      </c>
      <c r="U10" s="31" t="s">
        <v>1</v>
      </c>
      <c r="V10" s="31" t="s">
        <v>2</v>
      </c>
      <c r="W10" s="31" t="s">
        <v>3</v>
      </c>
      <c r="X10" s="31" t="s">
        <v>4</v>
      </c>
      <c r="Y10" s="31" t="s">
        <v>5</v>
      </c>
      <c r="Z10" s="31" t="s">
        <v>6</v>
      </c>
      <c r="AC10" s="31" t="s">
        <v>0</v>
      </c>
      <c r="AD10" s="31" t="s">
        <v>1</v>
      </c>
      <c r="AE10" s="31" t="s">
        <v>2</v>
      </c>
      <c r="AF10" s="31" t="s">
        <v>3</v>
      </c>
      <c r="AG10" s="31" t="s">
        <v>4</v>
      </c>
      <c r="AH10" s="31" t="s">
        <v>5</v>
      </c>
      <c r="AI10" s="31" t="s">
        <v>6</v>
      </c>
      <c r="AL10" s="31">
        <v>1</v>
      </c>
      <c r="AM10" s="31" t="s">
        <v>7</v>
      </c>
      <c r="AN10" s="31">
        <v>156.76499999999999</v>
      </c>
      <c r="AO10" s="31">
        <v>3457.0812999999998</v>
      </c>
      <c r="AP10" s="31">
        <v>8.6637000000000004</v>
      </c>
      <c r="AQ10" s="31">
        <v>0.5141</v>
      </c>
      <c r="AR10" s="31">
        <v>39234.136700000003</v>
      </c>
      <c r="AU10" s="31" t="s">
        <v>0</v>
      </c>
      <c r="AV10" s="31" t="s">
        <v>1</v>
      </c>
      <c r="AW10" s="31" t="s">
        <v>2</v>
      </c>
      <c r="AX10" s="31" t="s">
        <v>3</v>
      </c>
      <c r="AY10" s="31" t="s">
        <v>4</v>
      </c>
      <c r="AZ10" s="31" t="s">
        <v>5</v>
      </c>
      <c r="BA10" s="31" t="s">
        <v>6</v>
      </c>
    </row>
    <row r="11" spans="1:53" x14ac:dyDescent="0.25">
      <c r="B11" s="31">
        <v>1</v>
      </c>
      <c r="C11" s="31" t="s">
        <v>7</v>
      </c>
      <c r="D11" s="31">
        <v>242.07599999999999</v>
      </c>
      <c r="E11" s="31">
        <v>961.66600000000005</v>
      </c>
      <c r="F11" s="31">
        <v>31.0077</v>
      </c>
      <c r="G11" s="31">
        <v>0.5907</v>
      </c>
      <c r="H11" s="31">
        <v>37857.238299999997</v>
      </c>
      <c r="T11" s="31">
        <v>1</v>
      </c>
      <c r="U11" s="31" t="s">
        <v>7</v>
      </c>
      <c r="V11" s="31">
        <v>156.101</v>
      </c>
      <c r="W11" s="31">
        <v>8078.9795000000004</v>
      </c>
      <c r="X11" s="31">
        <v>9.7090999999999994</v>
      </c>
      <c r="Y11" s="31">
        <v>0.50449999999999995</v>
      </c>
      <c r="Z11" s="31">
        <v>103097.7031</v>
      </c>
      <c r="AC11" s="31">
        <v>1</v>
      </c>
      <c r="AD11" s="31" t="s">
        <v>7</v>
      </c>
      <c r="AE11" s="31">
        <v>1086.3499999999999</v>
      </c>
      <c r="AF11" s="31">
        <v>100001.39840000001</v>
      </c>
      <c r="AG11" s="31">
        <v>6.8735999999999997</v>
      </c>
      <c r="AH11" s="31">
        <v>0.49509999999999998</v>
      </c>
      <c r="AI11" s="31">
        <v>907207.3125</v>
      </c>
      <c r="AL11" s="31">
        <v>2</v>
      </c>
      <c r="AM11" s="31" t="s">
        <v>7</v>
      </c>
      <c r="AN11" s="31">
        <v>283.47399999999999</v>
      </c>
      <c r="AO11" s="31">
        <v>11169.981400000001</v>
      </c>
      <c r="AP11" s="31">
        <v>20.5243</v>
      </c>
      <c r="AQ11" s="31">
        <v>0.29870000000000002</v>
      </c>
      <c r="AR11" s="31">
        <v>325015.65629999997</v>
      </c>
      <c r="AU11" s="31">
        <v>1</v>
      </c>
      <c r="AV11" s="31" t="s">
        <v>7</v>
      </c>
      <c r="AW11" s="31">
        <v>1087.0809999999999</v>
      </c>
      <c r="AX11" s="31">
        <v>70427.734400000001</v>
      </c>
      <c r="AY11" s="31">
        <v>7.4474</v>
      </c>
      <c r="AZ11" s="31">
        <v>0.89339999999999997</v>
      </c>
      <c r="BA11" s="31">
        <v>586562.5625</v>
      </c>
    </row>
    <row r="12" spans="1:53" x14ac:dyDescent="0.25">
      <c r="B12" s="31">
        <v>2</v>
      </c>
      <c r="C12" s="31" t="s">
        <v>7</v>
      </c>
      <c r="D12" s="31">
        <v>282.98700000000002</v>
      </c>
      <c r="E12" s="31">
        <v>2890.6641</v>
      </c>
      <c r="F12" s="31">
        <v>20.778300000000002</v>
      </c>
      <c r="G12" s="31">
        <v>0.52480000000000004</v>
      </c>
      <c r="H12" s="31">
        <v>78287.148400000005</v>
      </c>
      <c r="K12" s="31" t="s">
        <v>0</v>
      </c>
      <c r="L12" s="31" t="s">
        <v>1</v>
      </c>
      <c r="M12" s="31" t="s">
        <v>2</v>
      </c>
      <c r="N12" s="31" t="s">
        <v>3</v>
      </c>
      <c r="O12" s="31" t="s">
        <v>4</v>
      </c>
      <c r="P12" s="31" t="s">
        <v>5</v>
      </c>
      <c r="Q12" s="31" t="s">
        <v>6</v>
      </c>
      <c r="T12" s="31">
        <v>2</v>
      </c>
      <c r="U12" s="31" t="s">
        <v>7</v>
      </c>
      <c r="V12" s="31">
        <v>282.11700000000002</v>
      </c>
      <c r="W12" s="31">
        <v>16110.0625</v>
      </c>
      <c r="X12" s="31">
        <v>16.292400000000001</v>
      </c>
      <c r="Y12" s="31">
        <v>0.47220000000000001</v>
      </c>
      <c r="Z12" s="31">
        <v>349062.96879999997</v>
      </c>
      <c r="AC12" s="31">
        <v>2</v>
      </c>
      <c r="AD12" s="31" t="s">
        <v>7</v>
      </c>
      <c r="AE12" s="31">
        <v>1241.806</v>
      </c>
      <c r="AF12" s="31">
        <v>17663.847699999998</v>
      </c>
      <c r="AG12" s="31">
        <v>69.154799999999994</v>
      </c>
      <c r="AH12" s="31">
        <v>0.51470000000000005</v>
      </c>
      <c r="AI12" s="31">
        <v>1596706.5</v>
      </c>
      <c r="AL12" s="31">
        <v>3</v>
      </c>
      <c r="AM12" s="31" t="s">
        <v>7</v>
      </c>
      <c r="AN12" s="31">
        <v>890.61199999999997</v>
      </c>
      <c r="AO12" s="31">
        <v>6387.7231000000002</v>
      </c>
      <c r="AP12" s="31">
        <v>68.543700000000001</v>
      </c>
      <c r="AQ12" s="31">
        <v>0.4264</v>
      </c>
      <c r="AR12" s="31">
        <v>591032.4375</v>
      </c>
      <c r="AU12" s="31">
        <v>2</v>
      </c>
      <c r="AV12" s="31" t="s">
        <v>7</v>
      </c>
      <c r="AW12" s="31">
        <v>1157.9110000000001</v>
      </c>
      <c r="AX12" s="31">
        <v>1489.472</v>
      </c>
      <c r="AY12" s="31">
        <v>34.604199999999999</v>
      </c>
      <c r="AZ12" s="31">
        <v>0.52390000000000003</v>
      </c>
      <c r="BA12" s="31">
        <v>67172.859400000001</v>
      </c>
    </row>
    <row r="13" spans="1:53" x14ac:dyDescent="0.25">
      <c r="B13" s="31">
        <v>3</v>
      </c>
      <c r="C13" s="31" t="s">
        <v>7</v>
      </c>
      <c r="D13" s="31">
        <v>887.36400000000003</v>
      </c>
      <c r="E13" s="31">
        <v>3332.3582000000001</v>
      </c>
      <c r="F13" s="31">
        <v>49.630600000000001</v>
      </c>
      <c r="G13" s="31">
        <v>0.33739999999999998</v>
      </c>
      <c r="H13" s="31">
        <v>230619.4688</v>
      </c>
      <c r="K13" s="31">
        <v>1</v>
      </c>
      <c r="L13" s="31" t="s">
        <v>7</v>
      </c>
      <c r="M13" s="31">
        <v>1064.0619999999999</v>
      </c>
      <c r="N13" s="31">
        <v>2127.5693000000001</v>
      </c>
      <c r="O13" s="31">
        <v>23.616599999999998</v>
      </c>
      <c r="P13" s="31">
        <v>0.52459999999999996</v>
      </c>
      <c r="Q13" s="31">
        <v>65518.371099999997</v>
      </c>
      <c r="T13" s="31">
        <v>3</v>
      </c>
      <c r="U13" s="31" t="s">
        <v>7</v>
      </c>
      <c r="V13" s="31">
        <v>886.40300000000002</v>
      </c>
      <c r="W13" s="31">
        <v>5228.2880999999998</v>
      </c>
      <c r="X13" s="31">
        <v>39.0944</v>
      </c>
      <c r="Y13" s="31">
        <v>0.51759999999999995</v>
      </c>
      <c r="Z13" s="31">
        <v>266704.21879999997</v>
      </c>
      <c r="AC13" s="31">
        <v>3</v>
      </c>
      <c r="AD13" s="31" t="s">
        <v>7</v>
      </c>
      <c r="AE13" s="31">
        <v>1341.9059999999999</v>
      </c>
      <c r="AF13" s="31">
        <v>20753.824199999999</v>
      </c>
      <c r="AG13" s="31">
        <v>74.665800000000004</v>
      </c>
      <c r="AH13" s="31">
        <v>0.49769999999999998</v>
      </c>
      <c r="AI13" s="31">
        <v>2038333.5</v>
      </c>
      <c r="AL13" s="31">
        <v>4</v>
      </c>
      <c r="AM13" s="31" t="s">
        <v>7</v>
      </c>
      <c r="AN13" s="31">
        <v>969.85400000000004</v>
      </c>
      <c r="AO13" s="31">
        <v>7975.4877999999999</v>
      </c>
      <c r="AP13" s="31">
        <v>47.232700000000001</v>
      </c>
      <c r="AQ13" s="31">
        <v>0.70209999999999995</v>
      </c>
      <c r="AR13" s="31">
        <v>457139.90629999997</v>
      </c>
      <c r="AU13" s="31">
        <v>3</v>
      </c>
      <c r="AV13" s="31" t="s">
        <v>7</v>
      </c>
      <c r="AW13" s="31">
        <v>1246.037</v>
      </c>
      <c r="AX13" s="31">
        <v>3290.6251999999999</v>
      </c>
      <c r="AY13" s="31">
        <v>30.677199999999999</v>
      </c>
      <c r="AZ13" s="31">
        <v>0.56410000000000005</v>
      </c>
      <c r="BA13" s="31">
        <v>129548.60159999999</v>
      </c>
    </row>
    <row r="14" spans="1:53" x14ac:dyDescent="0.25">
      <c r="B14" s="31">
        <v>4</v>
      </c>
      <c r="C14" s="31" t="s">
        <v>7</v>
      </c>
      <c r="D14" s="31">
        <v>972.48599999999999</v>
      </c>
      <c r="E14" s="31">
        <v>4912.9062999999996</v>
      </c>
      <c r="F14" s="31">
        <v>42.8474</v>
      </c>
      <c r="G14" s="31">
        <v>0.99990000000000001</v>
      </c>
      <c r="H14" s="31">
        <v>224081.4063</v>
      </c>
      <c r="K14" s="31">
        <v>2</v>
      </c>
      <c r="L14" s="31" t="s">
        <v>7</v>
      </c>
      <c r="M14" s="31">
        <v>1086.2</v>
      </c>
      <c r="N14" s="31">
        <v>13963.3994</v>
      </c>
      <c r="O14" s="31">
        <v>7.7068000000000003</v>
      </c>
      <c r="P14" s="31">
        <v>0.56810000000000005</v>
      </c>
      <c r="Q14" s="31">
        <v>138046.89060000001</v>
      </c>
      <c r="T14" s="31">
        <v>4</v>
      </c>
      <c r="U14" s="31" t="s">
        <v>7</v>
      </c>
      <c r="V14" s="31">
        <v>971.36500000000001</v>
      </c>
      <c r="W14" s="31">
        <v>6802.3242</v>
      </c>
      <c r="X14" s="31">
        <v>36.221400000000003</v>
      </c>
      <c r="Y14" s="31">
        <v>0.55220000000000002</v>
      </c>
      <c r="Z14" s="31">
        <v>317318.09379999997</v>
      </c>
      <c r="AC14" s="31">
        <v>4</v>
      </c>
      <c r="AD14" s="31" t="s">
        <v>7</v>
      </c>
      <c r="AE14" s="31">
        <v>1430.192</v>
      </c>
      <c r="AF14" s="31">
        <v>12610.8262</v>
      </c>
      <c r="AG14" s="31">
        <v>64.634399999999999</v>
      </c>
      <c r="AH14" s="31">
        <v>0.47599999999999998</v>
      </c>
      <c r="AI14" s="31">
        <v>1081376.375</v>
      </c>
      <c r="AL14" s="31">
        <v>5</v>
      </c>
      <c r="AM14" s="31" t="s">
        <v>7</v>
      </c>
      <c r="AN14" s="31">
        <v>1087.0909999999999</v>
      </c>
      <c r="AO14" s="31">
        <v>72320.367199999993</v>
      </c>
      <c r="AP14" s="31">
        <v>7.4249999999999998</v>
      </c>
      <c r="AQ14" s="31">
        <v>0.71430000000000005</v>
      </c>
      <c r="AR14" s="31">
        <v>649141.9375</v>
      </c>
      <c r="AU14" s="31">
        <v>4</v>
      </c>
      <c r="AV14" s="31" t="s">
        <v>7</v>
      </c>
      <c r="AW14" s="31">
        <v>1348.1289999999999</v>
      </c>
      <c r="AX14" s="31">
        <v>5740.2915000000003</v>
      </c>
      <c r="AY14" s="31">
        <v>45.960700000000003</v>
      </c>
      <c r="AZ14" s="31">
        <v>0.57210000000000005</v>
      </c>
      <c r="BA14" s="31">
        <v>337278.53129999997</v>
      </c>
    </row>
    <row r="15" spans="1:53" x14ac:dyDescent="0.25">
      <c r="B15" s="31">
        <v>5</v>
      </c>
      <c r="C15" s="31" t="s">
        <v>7</v>
      </c>
      <c r="D15" s="31">
        <v>1064.316</v>
      </c>
      <c r="E15" s="31">
        <v>2121.7881000000002</v>
      </c>
      <c r="F15" s="31">
        <v>23.391500000000001</v>
      </c>
      <c r="G15" s="31">
        <v>0.69989999999999997</v>
      </c>
      <c r="H15" s="31">
        <v>60312.566400000003</v>
      </c>
      <c r="K15" s="31">
        <v>3</v>
      </c>
      <c r="L15" s="31" t="s">
        <v>7</v>
      </c>
      <c r="M15" s="31">
        <v>1244.999</v>
      </c>
      <c r="N15" s="31">
        <v>3403.0430000000001</v>
      </c>
      <c r="O15" s="31">
        <v>42.062600000000003</v>
      </c>
      <c r="P15" s="31">
        <v>0.82420000000000004</v>
      </c>
      <c r="Q15" s="31">
        <v>164994.60939999999</v>
      </c>
      <c r="T15" s="31">
        <v>5</v>
      </c>
      <c r="U15" s="31" t="s">
        <v>7</v>
      </c>
      <c r="V15" s="31">
        <v>1068.69</v>
      </c>
      <c r="W15" s="31">
        <v>6540.2196999999996</v>
      </c>
      <c r="X15" s="31">
        <v>25.346299999999999</v>
      </c>
      <c r="Y15" s="31">
        <v>0.49869999999999998</v>
      </c>
      <c r="Z15" s="31">
        <v>218093.64060000001</v>
      </c>
      <c r="AC15" s="31">
        <v>5</v>
      </c>
      <c r="AD15" s="31" t="s">
        <v>7</v>
      </c>
      <c r="AE15" s="31">
        <v>1633.6030000000001</v>
      </c>
      <c r="AF15" s="31">
        <v>23911.304700000001</v>
      </c>
      <c r="AG15" s="31">
        <v>101.9466</v>
      </c>
      <c r="AH15" s="31">
        <v>0.41880000000000001</v>
      </c>
      <c r="AI15" s="31">
        <v>3299053.5</v>
      </c>
      <c r="AU15" s="31">
        <v>5</v>
      </c>
      <c r="AV15" s="31" t="s">
        <v>7</v>
      </c>
      <c r="AW15" s="31">
        <v>1432.153</v>
      </c>
      <c r="AX15" s="31">
        <v>7948.6166999999996</v>
      </c>
      <c r="AY15" s="31">
        <v>64.738900000000001</v>
      </c>
      <c r="AZ15" s="31">
        <v>0.49009999999999998</v>
      </c>
      <c r="BA15" s="31">
        <v>678287.6875</v>
      </c>
    </row>
    <row r="16" spans="1:53" x14ac:dyDescent="0.25">
      <c r="B16" s="31">
        <v>6</v>
      </c>
      <c r="C16" s="31" t="s">
        <v>7</v>
      </c>
      <c r="D16" s="31">
        <v>1086.201</v>
      </c>
      <c r="E16" s="31">
        <v>13931.4316</v>
      </c>
      <c r="F16" s="31">
        <v>7.7948000000000004</v>
      </c>
      <c r="G16" s="31">
        <v>0.63919999999999999</v>
      </c>
      <c r="H16" s="31">
        <v>135378.39060000001</v>
      </c>
      <c r="K16" s="31">
        <v>4</v>
      </c>
      <c r="L16" s="31" t="s">
        <v>7</v>
      </c>
      <c r="M16" s="31">
        <v>1342.8630000000001</v>
      </c>
      <c r="N16" s="31">
        <v>3993.6279</v>
      </c>
      <c r="O16" s="31">
        <v>44.01</v>
      </c>
      <c r="P16" s="31">
        <v>0.78939999999999999</v>
      </c>
      <c r="Q16" s="31">
        <v>205654.4375</v>
      </c>
      <c r="T16" s="31">
        <v>6</v>
      </c>
      <c r="U16" s="31" t="s">
        <v>7</v>
      </c>
      <c r="V16" s="31">
        <v>1086.4290000000001</v>
      </c>
      <c r="W16" s="31">
        <v>100108.14840000001</v>
      </c>
      <c r="X16" s="31">
        <v>6.8023999999999996</v>
      </c>
      <c r="Y16" s="31">
        <v>0.51439999999999997</v>
      </c>
      <c r="Z16" s="31">
        <v>891844.625</v>
      </c>
      <c r="AC16" s="31">
        <v>6</v>
      </c>
      <c r="AD16" s="31" t="s">
        <v>7</v>
      </c>
      <c r="AE16" s="31">
        <v>1740.5350000000001</v>
      </c>
      <c r="AF16" s="31">
        <v>26704.855500000001</v>
      </c>
      <c r="AG16" s="31">
        <v>57.591200000000001</v>
      </c>
      <c r="AH16" s="31">
        <v>0.41399999999999998</v>
      </c>
      <c r="AI16" s="31">
        <v>2088706.25</v>
      </c>
      <c r="AL16" s="31" t="s">
        <v>0</v>
      </c>
      <c r="AM16" s="31" t="s">
        <v>1</v>
      </c>
      <c r="AN16" s="31" t="s">
        <v>2</v>
      </c>
      <c r="AO16" s="31" t="s">
        <v>3</v>
      </c>
      <c r="AP16" s="31" t="s">
        <v>4</v>
      </c>
      <c r="AQ16" s="31" t="s">
        <v>5</v>
      </c>
      <c r="AR16" s="31" t="s">
        <v>6</v>
      </c>
      <c r="AU16" s="31">
        <v>6</v>
      </c>
      <c r="AV16" s="31" t="s">
        <v>7</v>
      </c>
      <c r="AW16" s="31">
        <v>1735.4369999999999</v>
      </c>
      <c r="AX16" s="31">
        <v>17272.1348</v>
      </c>
      <c r="AY16" s="31">
        <v>56.459699999999998</v>
      </c>
      <c r="AZ16" s="31">
        <v>0.17050000000000001</v>
      </c>
      <c r="BA16" s="31">
        <v>1441279.875</v>
      </c>
    </row>
    <row r="17" spans="2:53" x14ac:dyDescent="0.25">
      <c r="K17" s="31">
        <v>5</v>
      </c>
      <c r="L17" s="31" t="s">
        <v>7</v>
      </c>
      <c r="M17" s="31">
        <v>1431.165</v>
      </c>
      <c r="N17" s="31">
        <v>3884.3452000000002</v>
      </c>
      <c r="O17" s="31">
        <v>76.411000000000001</v>
      </c>
      <c r="P17" s="31">
        <v>-1.1900000000000001E-2</v>
      </c>
      <c r="Q17" s="31">
        <v>465520.65629999997</v>
      </c>
      <c r="AL17" s="31">
        <v>1</v>
      </c>
      <c r="AM17" s="31" t="s">
        <v>7</v>
      </c>
      <c r="AN17" s="31">
        <v>156.76499999999999</v>
      </c>
      <c r="AO17" s="31">
        <v>3455.8854999999999</v>
      </c>
      <c r="AP17" s="31">
        <v>8.6631</v>
      </c>
      <c r="AQ17" s="31">
        <v>0.51580000000000004</v>
      </c>
      <c r="AR17" s="31">
        <v>39191.808599999997</v>
      </c>
    </row>
    <row r="18" spans="2:53" x14ac:dyDescent="0.25">
      <c r="B18" s="31" t="s">
        <v>0</v>
      </c>
      <c r="C18" s="31" t="s">
        <v>1</v>
      </c>
      <c r="D18" s="31" t="s">
        <v>2</v>
      </c>
      <c r="E18" s="31" t="s">
        <v>3</v>
      </c>
      <c r="F18" s="31" t="s">
        <v>4</v>
      </c>
      <c r="G18" s="31" t="s">
        <v>5</v>
      </c>
      <c r="H18" s="31" t="s">
        <v>6</v>
      </c>
      <c r="K18" s="31">
        <v>6</v>
      </c>
      <c r="L18" s="31" t="s">
        <v>7</v>
      </c>
      <c r="M18" s="31">
        <v>1632.691</v>
      </c>
      <c r="N18" s="31">
        <v>3877.4126000000001</v>
      </c>
      <c r="O18" s="31">
        <v>83.330200000000005</v>
      </c>
      <c r="P18" s="31">
        <v>-7.8700000000000006E-2</v>
      </c>
      <c r="Q18" s="31">
        <v>517250.65629999997</v>
      </c>
      <c r="T18" s="31" t="s">
        <v>0</v>
      </c>
      <c r="U18" s="31" t="s">
        <v>1</v>
      </c>
      <c r="V18" s="31" t="s">
        <v>2</v>
      </c>
      <c r="W18" s="31" t="s">
        <v>3</v>
      </c>
      <c r="X18" s="31" t="s">
        <v>4</v>
      </c>
      <c r="Y18" s="31" t="s">
        <v>5</v>
      </c>
      <c r="Z18" s="31" t="s">
        <v>6</v>
      </c>
      <c r="AC18" s="31" t="s">
        <v>0</v>
      </c>
      <c r="AD18" s="31" t="s">
        <v>1</v>
      </c>
      <c r="AE18" s="31" t="s">
        <v>2</v>
      </c>
      <c r="AF18" s="31" t="s">
        <v>3</v>
      </c>
      <c r="AG18" s="31" t="s">
        <v>4</v>
      </c>
      <c r="AH18" s="31" t="s">
        <v>5</v>
      </c>
      <c r="AI18" s="31" t="s">
        <v>6</v>
      </c>
      <c r="AL18" s="31">
        <v>2</v>
      </c>
      <c r="AM18" s="31" t="s">
        <v>7</v>
      </c>
      <c r="AN18" s="31">
        <v>283.47300000000001</v>
      </c>
      <c r="AO18" s="31">
        <v>11196.536099999999</v>
      </c>
      <c r="AP18" s="31">
        <v>20.413499999999999</v>
      </c>
      <c r="AQ18" s="31">
        <v>0.28010000000000002</v>
      </c>
      <c r="AR18" s="31">
        <v>326181.96879999997</v>
      </c>
      <c r="AU18" s="31" t="s">
        <v>0</v>
      </c>
      <c r="AV18" s="31" t="s">
        <v>1</v>
      </c>
      <c r="AW18" s="31" t="s">
        <v>2</v>
      </c>
      <c r="AX18" s="31" t="s">
        <v>3</v>
      </c>
      <c r="AY18" s="31" t="s">
        <v>4</v>
      </c>
      <c r="AZ18" s="31" t="s">
        <v>5</v>
      </c>
      <c r="BA18" s="31" t="s">
        <v>6</v>
      </c>
    </row>
    <row r="19" spans="2:53" x14ac:dyDescent="0.25">
      <c r="B19" s="31">
        <v>1</v>
      </c>
      <c r="C19" s="31" t="s">
        <v>7</v>
      </c>
      <c r="D19" s="31">
        <v>242.09</v>
      </c>
      <c r="E19" s="31">
        <v>951.84969999999998</v>
      </c>
      <c r="F19" s="31">
        <v>31.7699</v>
      </c>
      <c r="G19" s="31">
        <v>0.62539999999999996</v>
      </c>
      <c r="H19" s="31">
        <v>37862.589800000002</v>
      </c>
      <c r="K19" s="31">
        <v>7</v>
      </c>
      <c r="L19" s="31" t="s">
        <v>7</v>
      </c>
      <c r="M19" s="31">
        <v>1738.825</v>
      </c>
      <c r="N19" s="31">
        <v>5685.8140000000003</v>
      </c>
      <c r="O19" s="31">
        <v>45.040900000000001</v>
      </c>
      <c r="P19" s="31">
        <v>0.91969999999999996</v>
      </c>
      <c r="Q19" s="31">
        <v>282909.03129999997</v>
      </c>
      <c r="T19" s="31">
        <v>1</v>
      </c>
      <c r="U19" s="31" t="s">
        <v>7</v>
      </c>
      <c r="V19" s="31">
        <v>156.101</v>
      </c>
      <c r="W19" s="31">
        <v>8078.2046</v>
      </c>
      <c r="X19" s="31">
        <v>9.7106999999999992</v>
      </c>
      <c r="Y19" s="31">
        <v>0.50460000000000005</v>
      </c>
      <c r="Z19" s="31">
        <v>103098.82030000001</v>
      </c>
      <c r="AC19" s="31">
        <v>1</v>
      </c>
      <c r="AD19" s="31" t="s">
        <v>7</v>
      </c>
      <c r="AE19" s="31">
        <v>1086.3499999999999</v>
      </c>
      <c r="AF19" s="31">
        <v>100054.94530000001</v>
      </c>
      <c r="AG19" s="31">
        <v>6.8643999999999998</v>
      </c>
      <c r="AH19" s="31">
        <v>0.48709999999999998</v>
      </c>
      <c r="AI19" s="31">
        <v>909264.75</v>
      </c>
      <c r="AL19" s="31">
        <v>3</v>
      </c>
      <c r="AM19" s="31" t="s">
        <v>7</v>
      </c>
      <c r="AN19" s="31">
        <v>890.65</v>
      </c>
      <c r="AO19" s="31">
        <v>6403.0102999999999</v>
      </c>
      <c r="AP19" s="31">
        <v>68.5578</v>
      </c>
      <c r="AQ19" s="31">
        <v>0.4209</v>
      </c>
      <c r="AR19" s="31">
        <v>593762.4375</v>
      </c>
      <c r="AU19" s="31">
        <v>1</v>
      </c>
      <c r="AV19" s="31" t="s">
        <v>7</v>
      </c>
      <c r="AW19" s="31">
        <v>1087.0719999999999</v>
      </c>
      <c r="AX19" s="31">
        <v>70362.351599999995</v>
      </c>
      <c r="AY19" s="31">
        <v>7.4626999999999999</v>
      </c>
      <c r="AZ19" s="31">
        <v>0.90459999999999996</v>
      </c>
      <c r="BA19" s="31">
        <v>584254.75</v>
      </c>
    </row>
    <row r="20" spans="2:53" x14ac:dyDescent="0.25">
      <c r="B20" s="31">
        <v>2</v>
      </c>
      <c r="C20" s="31" t="s">
        <v>7</v>
      </c>
      <c r="D20" s="31">
        <v>282.99799999999999</v>
      </c>
      <c r="E20" s="31">
        <v>2890.1172000000001</v>
      </c>
      <c r="F20" s="31">
        <v>20.7774</v>
      </c>
      <c r="G20" s="31">
        <v>0.52539999999999998</v>
      </c>
      <c r="H20" s="31">
        <v>78248.117199999993</v>
      </c>
      <c r="K20" s="31">
        <v>8</v>
      </c>
      <c r="L20" s="31" t="s">
        <v>7</v>
      </c>
      <c r="M20" s="31">
        <v>1834.1130000000001</v>
      </c>
      <c r="N20" s="31">
        <v>2663.29</v>
      </c>
      <c r="O20" s="31">
        <v>57.658700000000003</v>
      </c>
      <c r="P20" s="31">
        <v>0.46589999999999998</v>
      </c>
      <c r="Q20" s="31">
        <v>204467.7813</v>
      </c>
      <c r="T20" s="31">
        <v>2</v>
      </c>
      <c r="U20" s="31" t="s">
        <v>7</v>
      </c>
      <c r="V20" s="31">
        <v>282.11700000000002</v>
      </c>
      <c r="W20" s="31">
        <v>16112.104499999999</v>
      </c>
      <c r="X20" s="31">
        <v>16.287500000000001</v>
      </c>
      <c r="Y20" s="31">
        <v>0.47070000000000001</v>
      </c>
      <c r="Z20" s="31">
        <v>349199.84379999997</v>
      </c>
      <c r="AC20" s="31">
        <v>2</v>
      </c>
      <c r="AD20" s="31" t="s">
        <v>7</v>
      </c>
      <c r="AE20" s="31">
        <v>1241.8389999999999</v>
      </c>
      <c r="AF20" s="31">
        <v>17653.2539</v>
      </c>
      <c r="AG20" s="31">
        <v>69.384</v>
      </c>
      <c r="AH20" s="31">
        <v>0.51980000000000004</v>
      </c>
      <c r="AI20" s="31">
        <v>1597922.875</v>
      </c>
      <c r="AL20" s="31">
        <v>4</v>
      </c>
      <c r="AM20" s="31" t="s">
        <v>7</v>
      </c>
      <c r="AN20" s="31">
        <v>969.86500000000001</v>
      </c>
      <c r="AO20" s="31">
        <v>7960.7852000000003</v>
      </c>
      <c r="AP20" s="31">
        <v>47.308999999999997</v>
      </c>
      <c r="AQ20" s="31">
        <v>0.7208</v>
      </c>
      <c r="AR20" s="31">
        <v>453497.125</v>
      </c>
      <c r="AU20" s="31">
        <v>2</v>
      </c>
      <c r="AV20" s="31" t="s">
        <v>7</v>
      </c>
      <c r="AW20" s="31">
        <v>1157.8579999999999</v>
      </c>
      <c r="AX20" s="31">
        <v>1625.3005000000001</v>
      </c>
      <c r="AY20" s="31">
        <v>32.107199999999999</v>
      </c>
      <c r="AZ20" s="31">
        <v>0.5282</v>
      </c>
      <c r="BA20" s="31">
        <v>67905.976599999995</v>
      </c>
    </row>
    <row r="21" spans="2:53" x14ac:dyDescent="0.25">
      <c r="B21" s="31">
        <v>3</v>
      </c>
      <c r="C21" s="31" t="s">
        <v>7</v>
      </c>
      <c r="D21" s="31">
        <v>887.029</v>
      </c>
      <c r="E21" s="31">
        <v>3288.7170000000001</v>
      </c>
      <c r="F21" s="31">
        <v>48.8217</v>
      </c>
      <c r="G21" s="31">
        <v>0.40539999999999998</v>
      </c>
      <c r="H21" s="31">
        <v>218451.98439999999</v>
      </c>
      <c r="T21" s="31">
        <v>3</v>
      </c>
      <c r="U21" s="31" t="s">
        <v>7</v>
      </c>
      <c r="V21" s="31">
        <v>886.38</v>
      </c>
      <c r="W21" s="31">
        <v>5232.5918000000001</v>
      </c>
      <c r="X21" s="31">
        <v>39.040199999999999</v>
      </c>
      <c r="Y21" s="31">
        <v>0.51780000000000004</v>
      </c>
      <c r="Z21" s="31">
        <v>266538.625</v>
      </c>
      <c r="AC21" s="31">
        <v>3</v>
      </c>
      <c r="AD21" s="31" t="s">
        <v>7</v>
      </c>
      <c r="AE21" s="31">
        <v>1341.8720000000001</v>
      </c>
      <c r="AF21" s="31">
        <v>20743.4375</v>
      </c>
      <c r="AG21" s="31">
        <v>74.403400000000005</v>
      </c>
      <c r="AH21" s="31">
        <v>0.50090000000000001</v>
      </c>
      <c r="AI21" s="31">
        <v>2027691.125</v>
      </c>
      <c r="AL21" s="31">
        <v>5</v>
      </c>
      <c r="AM21" s="31" t="s">
        <v>7</v>
      </c>
      <c r="AN21" s="31">
        <v>1087.0889999999999</v>
      </c>
      <c r="AO21" s="31">
        <v>72329.351599999995</v>
      </c>
      <c r="AP21" s="31">
        <v>7.4244000000000003</v>
      </c>
      <c r="AQ21" s="31">
        <v>0.71330000000000005</v>
      </c>
      <c r="AR21" s="31">
        <v>649443.1875</v>
      </c>
      <c r="AU21" s="31">
        <v>3</v>
      </c>
      <c r="AV21" s="31" t="s">
        <v>7</v>
      </c>
      <c r="AW21" s="31">
        <v>1246.106</v>
      </c>
      <c r="AX21" s="31">
        <v>3312.5117</v>
      </c>
      <c r="AY21" s="31">
        <v>30.433199999999999</v>
      </c>
      <c r="AZ21" s="31">
        <v>0.57040000000000002</v>
      </c>
      <c r="BA21" s="31">
        <v>129055.53909999999</v>
      </c>
    </row>
    <row r="22" spans="2:53" x14ac:dyDescent="0.25">
      <c r="B22" s="31">
        <v>4</v>
      </c>
      <c r="C22" s="31" t="s">
        <v>7</v>
      </c>
      <c r="D22" s="31">
        <v>972.33799999999997</v>
      </c>
      <c r="E22" s="31">
        <v>4986.1518999999998</v>
      </c>
      <c r="F22" s="31">
        <v>42.198399999999999</v>
      </c>
      <c r="G22" s="31">
        <v>0.84689999999999999</v>
      </c>
      <c r="H22" s="31">
        <v>240052.29689999999</v>
      </c>
      <c r="K22" s="31" t="s">
        <v>0</v>
      </c>
      <c r="L22" s="31" t="s">
        <v>1</v>
      </c>
      <c r="M22" s="31" t="s">
        <v>2</v>
      </c>
      <c r="N22" s="31" t="s">
        <v>3</v>
      </c>
      <c r="O22" s="31" t="s">
        <v>4</v>
      </c>
      <c r="P22" s="31" t="s">
        <v>5</v>
      </c>
      <c r="Q22" s="31" t="s">
        <v>6</v>
      </c>
      <c r="T22" s="31">
        <v>4</v>
      </c>
      <c r="U22" s="31" t="s">
        <v>7</v>
      </c>
      <c r="V22" s="31">
        <v>971.36699999999996</v>
      </c>
      <c r="W22" s="31">
        <v>6801.5464000000002</v>
      </c>
      <c r="X22" s="31">
        <v>36.237400000000001</v>
      </c>
      <c r="Y22" s="31">
        <v>0.55410000000000004</v>
      </c>
      <c r="Z22" s="31">
        <v>317179.40629999997</v>
      </c>
      <c r="AC22" s="31">
        <v>4</v>
      </c>
      <c r="AD22" s="31" t="s">
        <v>7</v>
      </c>
      <c r="AE22" s="31">
        <v>1430.056</v>
      </c>
      <c r="AF22" s="31">
        <v>12603.0713</v>
      </c>
      <c r="AG22" s="31">
        <v>64.876199999999997</v>
      </c>
      <c r="AH22" s="31">
        <v>0.47410000000000002</v>
      </c>
      <c r="AI22" s="31">
        <v>1085560.75</v>
      </c>
      <c r="AU22" s="31">
        <v>4</v>
      </c>
      <c r="AV22" s="31" t="s">
        <v>7</v>
      </c>
      <c r="AW22" s="31">
        <v>1348.0150000000001</v>
      </c>
      <c r="AX22" s="31">
        <v>5748.7847000000002</v>
      </c>
      <c r="AY22" s="31">
        <v>45.643599999999999</v>
      </c>
      <c r="AZ22" s="31">
        <v>0.58009999999999995</v>
      </c>
      <c r="BA22" s="31">
        <v>334407.59379999997</v>
      </c>
    </row>
    <row r="23" spans="2:53" x14ac:dyDescent="0.25">
      <c r="B23" s="31">
        <v>5</v>
      </c>
      <c r="C23" s="31" t="s">
        <v>7</v>
      </c>
      <c r="D23" s="31">
        <v>1064.605</v>
      </c>
      <c r="E23" s="31">
        <v>2116.4529000000002</v>
      </c>
      <c r="F23" s="31">
        <v>22.8781</v>
      </c>
      <c r="G23" s="31">
        <v>0.63370000000000004</v>
      </c>
      <c r="H23" s="31">
        <v>60452.550799999997</v>
      </c>
      <c r="K23" s="31">
        <v>1</v>
      </c>
      <c r="L23" s="31" t="s">
        <v>7</v>
      </c>
      <c r="M23" s="31">
        <v>1064.115</v>
      </c>
      <c r="N23" s="31">
        <v>2133.7732000000001</v>
      </c>
      <c r="O23" s="31">
        <v>23.8188</v>
      </c>
      <c r="P23" s="31">
        <v>0.53190000000000004</v>
      </c>
      <c r="Q23" s="31">
        <v>66082.507800000007</v>
      </c>
      <c r="T23" s="31">
        <v>5</v>
      </c>
      <c r="U23" s="31" t="s">
        <v>7</v>
      </c>
      <c r="V23" s="31">
        <v>1068.7460000000001</v>
      </c>
      <c r="W23" s="31">
        <v>6532.2217000000001</v>
      </c>
      <c r="X23" s="31">
        <v>25.487500000000001</v>
      </c>
      <c r="Y23" s="31">
        <v>0.49840000000000001</v>
      </c>
      <c r="Z23" s="31">
        <v>219062.4063</v>
      </c>
      <c r="AC23" s="31">
        <v>5</v>
      </c>
      <c r="AD23" s="31" t="s">
        <v>7</v>
      </c>
      <c r="AE23" s="31">
        <v>1633.6790000000001</v>
      </c>
      <c r="AF23" s="31">
        <v>23871.539100000002</v>
      </c>
      <c r="AG23" s="31">
        <v>102.351</v>
      </c>
      <c r="AH23" s="31">
        <v>0.40960000000000002</v>
      </c>
      <c r="AI23" s="31">
        <v>3317756.5</v>
      </c>
      <c r="AL23" s="31" t="s">
        <v>0</v>
      </c>
      <c r="AM23" s="31" t="s">
        <v>1</v>
      </c>
      <c r="AN23" s="31" t="s">
        <v>2</v>
      </c>
      <c r="AO23" s="31" t="s">
        <v>3</v>
      </c>
      <c r="AP23" s="31" t="s">
        <v>4</v>
      </c>
      <c r="AQ23" s="31" t="s">
        <v>5</v>
      </c>
      <c r="AR23" s="31" t="s">
        <v>6</v>
      </c>
      <c r="AU23" s="31">
        <v>5</v>
      </c>
      <c r="AV23" s="31" t="s">
        <v>7</v>
      </c>
      <c r="AW23" s="31">
        <v>1432.057</v>
      </c>
      <c r="AX23" s="31">
        <v>7943.0396000000001</v>
      </c>
      <c r="AY23" s="31">
        <v>64.974599999999995</v>
      </c>
      <c r="AZ23" s="31">
        <v>0.48970000000000002</v>
      </c>
      <c r="BA23" s="31">
        <v>680363.1875</v>
      </c>
    </row>
    <row r="24" spans="2:53" x14ac:dyDescent="0.25">
      <c r="B24" s="31">
        <v>6</v>
      </c>
      <c r="C24" s="31" t="s">
        <v>7</v>
      </c>
      <c r="D24" s="31">
        <v>1086.193</v>
      </c>
      <c r="E24" s="31">
        <v>13877.573200000001</v>
      </c>
      <c r="F24" s="31">
        <v>7.8083</v>
      </c>
      <c r="G24" s="31">
        <v>0.67049999999999998</v>
      </c>
      <c r="H24" s="31">
        <v>133376.6563</v>
      </c>
      <c r="K24" s="31">
        <v>2</v>
      </c>
      <c r="L24" s="31" t="s">
        <v>7</v>
      </c>
      <c r="M24" s="31">
        <v>1086.1990000000001</v>
      </c>
      <c r="N24" s="31">
        <v>13939.175800000001</v>
      </c>
      <c r="O24" s="31">
        <v>7.7248000000000001</v>
      </c>
      <c r="P24" s="31">
        <v>0.58740000000000003</v>
      </c>
      <c r="Q24" s="31">
        <v>137074.8438</v>
      </c>
      <c r="T24" s="31">
        <v>6</v>
      </c>
      <c r="U24" s="31" t="s">
        <v>7</v>
      </c>
      <c r="V24" s="31">
        <v>1086.424</v>
      </c>
      <c r="W24" s="31">
        <v>100080.03909999999</v>
      </c>
      <c r="X24" s="31">
        <v>6.8005000000000004</v>
      </c>
      <c r="Y24" s="31">
        <v>0.51570000000000005</v>
      </c>
      <c r="Z24" s="31">
        <v>890895.75</v>
      </c>
      <c r="AC24" s="31">
        <v>6</v>
      </c>
      <c r="AD24" s="31" t="s">
        <v>7</v>
      </c>
      <c r="AE24" s="31">
        <v>1740.548</v>
      </c>
      <c r="AF24" s="31">
        <v>26700.203099999999</v>
      </c>
      <c r="AG24" s="31">
        <v>57.241999999999997</v>
      </c>
      <c r="AH24" s="31">
        <v>0.4027</v>
      </c>
      <c r="AI24" s="31">
        <v>2084349.375</v>
      </c>
      <c r="AL24" s="31">
        <v>1</v>
      </c>
      <c r="AM24" s="31" t="s">
        <v>7</v>
      </c>
      <c r="AN24" s="31">
        <v>156.76499999999999</v>
      </c>
      <c r="AO24" s="31">
        <v>3455.0291000000002</v>
      </c>
      <c r="AP24" s="31">
        <v>8.6632999999999996</v>
      </c>
      <c r="AQ24" s="31">
        <v>0.51700000000000002</v>
      </c>
      <c r="AR24" s="31">
        <v>39165.019500000002</v>
      </c>
      <c r="AU24" s="31">
        <v>6</v>
      </c>
      <c r="AV24" s="31" t="s">
        <v>7</v>
      </c>
      <c r="AW24" s="31">
        <v>1735.45</v>
      </c>
      <c r="AX24" s="31">
        <v>17283.8027</v>
      </c>
      <c r="AY24" s="31">
        <v>56.333799999999997</v>
      </c>
      <c r="AZ24" s="31">
        <v>0.14699999999999999</v>
      </c>
      <c r="BA24" s="31">
        <v>1450500.5</v>
      </c>
    </row>
    <row r="25" spans="2:53" x14ac:dyDescent="0.25">
      <c r="K25" s="31">
        <v>3</v>
      </c>
      <c r="L25" s="31" t="s">
        <v>7</v>
      </c>
      <c r="M25" s="31">
        <v>1244.9929999999999</v>
      </c>
      <c r="N25" s="31">
        <v>3392.4796999999999</v>
      </c>
      <c r="O25" s="31">
        <v>42.371000000000002</v>
      </c>
      <c r="P25" s="31">
        <v>0.87190000000000001</v>
      </c>
      <c r="Q25" s="31">
        <v>162241.8438</v>
      </c>
      <c r="AL25" s="31">
        <v>2</v>
      </c>
      <c r="AM25" s="31" t="s">
        <v>7</v>
      </c>
      <c r="AN25" s="31">
        <v>283.47300000000001</v>
      </c>
      <c r="AO25" s="31">
        <v>11213.8506</v>
      </c>
      <c r="AP25" s="31">
        <v>20.341200000000001</v>
      </c>
      <c r="AQ25" s="31">
        <v>0.26790000000000003</v>
      </c>
      <c r="AR25" s="31">
        <v>326930.375</v>
      </c>
    </row>
    <row r="26" spans="2:53" x14ac:dyDescent="0.25">
      <c r="B26" s="31" t="s">
        <v>0</v>
      </c>
      <c r="C26" s="31" t="s">
        <v>1</v>
      </c>
      <c r="D26" s="31" t="s">
        <v>2</v>
      </c>
      <c r="E26" s="31" t="s">
        <v>3</v>
      </c>
      <c r="F26" s="31" t="s">
        <v>4</v>
      </c>
      <c r="G26" s="31" t="s">
        <v>5</v>
      </c>
      <c r="H26" s="31" t="s">
        <v>6</v>
      </c>
      <c r="K26" s="31">
        <v>4</v>
      </c>
      <c r="L26" s="31" t="s">
        <v>7</v>
      </c>
      <c r="M26" s="31">
        <v>1342.8879999999999</v>
      </c>
      <c r="N26" s="31">
        <v>3947.2123999999999</v>
      </c>
      <c r="O26" s="31">
        <v>44.398099999999999</v>
      </c>
      <c r="P26" s="31">
        <v>0.83979999999999999</v>
      </c>
      <c r="Q26" s="31">
        <v>200621.82810000001</v>
      </c>
      <c r="T26" s="31" t="s">
        <v>0</v>
      </c>
      <c r="U26" s="31" t="s">
        <v>1</v>
      </c>
      <c r="V26" s="31" t="s">
        <v>2</v>
      </c>
      <c r="W26" s="31" t="s">
        <v>3</v>
      </c>
      <c r="X26" s="31" t="s">
        <v>4</v>
      </c>
      <c r="Y26" s="31" t="s">
        <v>5</v>
      </c>
      <c r="Z26" s="31" t="s">
        <v>6</v>
      </c>
      <c r="AC26" s="31" t="s">
        <v>0</v>
      </c>
      <c r="AD26" s="31" t="s">
        <v>1</v>
      </c>
      <c r="AE26" s="31" t="s">
        <v>2</v>
      </c>
      <c r="AF26" s="31" t="s">
        <v>3</v>
      </c>
      <c r="AG26" s="31" t="s">
        <v>4</v>
      </c>
      <c r="AH26" s="31" t="s">
        <v>5</v>
      </c>
      <c r="AI26" s="31" t="s">
        <v>6</v>
      </c>
      <c r="AL26" s="31">
        <v>3</v>
      </c>
      <c r="AM26" s="31" t="s">
        <v>7</v>
      </c>
      <c r="AN26" s="31">
        <v>890.67600000000004</v>
      </c>
      <c r="AO26" s="31">
        <v>6413.1522999999997</v>
      </c>
      <c r="AP26" s="31">
        <v>68.566599999999994</v>
      </c>
      <c r="AQ26" s="31">
        <v>0.4173</v>
      </c>
      <c r="AR26" s="31">
        <v>595576.25</v>
      </c>
      <c r="AU26" s="31" t="s">
        <v>0</v>
      </c>
      <c r="AV26" s="31" t="s">
        <v>1</v>
      </c>
      <c r="AW26" s="31" t="s">
        <v>2</v>
      </c>
      <c r="AX26" s="31" t="s">
        <v>3</v>
      </c>
      <c r="AY26" s="31" t="s">
        <v>4</v>
      </c>
      <c r="AZ26" s="31" t="s">
        <v>5</v>
      </c>
      <c r="BA26" s="31" t="s">
        <v>6</v>
      </c>
    </row>
    <row r="27" spans="2:53" x14ac:dyDescent="0.25">
      <c r="B27" s="31">
        <v>1</v>
      </c>
      <c r="C27" s="31" t="s">
        <v>7</v>
      </c>
      <c r="D27" s="31">
        <v>242.084</v>
      </c>
      <c r="E27" s="31">
        <v>949.20950000000005</v>
      </c>
      <c r="F27" s="31">
        <v>32.009900000000002</v>
      </c>
      <c r="G27" s="31">
        <v>0.64759999999999995</v>
      </c>
      <c r="H27" s="31">
        <v>37706.511700000003</v>
      </c>
      <c r="K27" s="31">
        <v>5</v>
      </c>
      <c r="L27" s="31" t="s">
        <v>7</v>
      </c>
      <c r="M27" s="31">
        <v>1431.259</v>
      </c>
      <c r="N27" s="31">
        <v>3931.4216000000001</v>
      </c>
      <c r="O27" s="31">
        <v>74.459900000000005</v>
      </c>
      <c r="P27" s="31">
        <v>-0.11409999999999999</v>
      </c>
      <c r="Q27" s="31">
        <v>474046.21879999997</v>
      </c>
      <c r="T27" s="31">
        <v>1</v>
      </c>
      <c r="U27" s="31" t="s">
        <v>7</v>
      </c>
      <c r="V27" s="31">
        <v>156.101</v>
      </c>
      <c r="W27" s="31">
        <v>8077.0834999999997</v>
      </c>
      <c r="X27" s="31">
        <v>9.7126000000000001</v>
      </c>
      <c r="Y27" s="31">
        <v>0.505</v>
      </c>
      <c r="Z27" s="31">
        <v>103088.2969</v>
      </c>
      <c r="AC27" s="31">
        <v>1</v>
      </c>
      <c r="AD27" s="31" t="s">
        <v>7</v>
      </c>
      <c r="AE27" s="31">
        <v>1086.365</v>
      </c>
      <c r="AF27" s="31">
        <v>100097.77340000001</v>
      </c>
      <c r="AG27" s="31">
        <v>6.8573000000000004</v>
      </c>
      <c r="AH27" s="31">
        <v>0.4803</v>
      </c>
      <c r="AI27" s="31">
        <v>911056.6875</v>
      </c>
      <c r="AL27" s="31">
        <v>4</v>
      </c>
      <c r="AM27" s="31" t="s">
        <v>7</v>
      </c>
      <c r="AN27" s="31">
        <v>969.87199999999996</v>
      </c>
      <c r="AO27" s="31">
        <v>7950.9926999999998</v>
      </c>
      <c r="AP27" s="31">
        <v>47.358699999999999</v>
      </c>
      <c r="AQ27" s="31">
        <v>0.73319999999999996</v>
      </c>
      <c r="AR27" s="31">
        <v>451084.4375</v>
      </c>
      <c r="AU27" s="31">
        <v>1</v>
      </c>
      <c r="AV27" s="31" t="s">
        <v>7</v>
      </c>
      <c r="AW27" s="31">
        <v>1087.0709999999999</v>
      </c>
      <c r="AX27" s="31">
        <v>70310.125</v>
      </c>
      <c r="AY27" s="31">
        <v>7.4751000000000003</v>
      </c>
      <c r="AZ27" s="31">
        <v>0.91339999999999999</v>
      </c>
      <c r="BA27" s="31">
        <v>582448.9375</v>
      </c>
    </row>
    <row r="28" spans="2:53" x14ac:dyDescent="0.25">
      <c r="B28" s="31">
        <v>2</v>
      </c>
      <c r="C28" s="31" t="s">
        <v>7</v>
      </c>
      <c r="D28" s="31">
        <v>283.01600000000002</v>
      </c>
      <c r="E28" s="31">
        <v>2890.2411999999999</v>
      </c>
      <c r="F28" s="31">
        <v>20.805800000000001</v>
      </c>
      <c r="G28" s="31">
        <v>0.52529999999999999</v>
      </c>
      <c r="H28" s="31">
        <v>78362.335900000005</v>
      </c>
      <c r="K28" s="31">
        <v>6</v>
      </c>
      <c r="L28" s="31" t="s">
        <v>7</v>
      </c>
      <c r="M28" s="31">
        <v>1633.316</v>
      </c>
      <c r="N28" s="31">
        <v>3935.5540000000001</v>
      </c>
      <c r="O28" s="31">
        <v>81.443899999999999</v>
      </c>
      <c r="P28" s="31">
        <v>-0.18179999999999999</v>
      </c>
      <c r="Q28" s="31">
        <v>529557</v>
      </c>
      <c r="T28" s="31">
        <v>2</v>
      </c>
      <c r="U28" s="31" t="s">
        <v>7</v>
      </c>
      <c r="V28" s="31">
        <v>282.11799999999999</v>
      </c>
      <c r="W28" s="31">
        <v>16118.396500000001</v>
      </c>
      <c r="X28" s="31">
        <v>16.2727</v>
      </c>
      <c r="Y28" s="31">
        <v>0.46660000000000001</v>
      </c>
      <c r="Z28" s="31">
        <v>349562.625</v>
      </c>
      <c r="AC28" s="31">
        <v>2</v>
      </c>
      <c r="AD28" s="31" t="s">
        <v>7</v>
      </c>
      <c r="AE28" s="31">
        <v>1241.8699999999999</v>
      </c>
      <c r="AF28" s="31">
        <v>17653.043000000001</v>
      </c>
      <c r="AG28" s="31">
        <v>69.540899999999993</v>
      </c>
      <c r="AH28" s="31">
        <v>0.52500000000000002</v>
      </c>
      <c r="AI28" s="31">
        <v>1598307.5</v>
      </c>
      <c r="AL28" s="31">
        <v>5</v>
      </c>
      <c r="AM28" s="31" t="s">
        <v>7</v>
      </c>
      <c r="AN28" s="31">
        <v>1087.0909999999999</v>
      </c>
      <c r="AO28" s="31">
        <v>72334.570300000007</v>
      </c>
      <c r="AP28" s="31">
        <v>7.4241999999999999</v>
      </c>
      <c r="AQ28" s="31">
        <v>0.71260000000000001</v>
      </c>
      <c r="AR28" s="31">
        <v>649641.3125</v>
      </c>
      <c r="AU28" s="31">
        <v>2</v>
      </c>
      <c r="AV28" s="31" t="s">
        <v>7</v>
      </c>
      <c r="AW28" s="31">
        <v>1157.8879999999999</v>
      </c>
      <c r="AX28" s="31">
        <v>1757.9934000000001</v>
      </c>
      <c r="AY28" s="31">
        <v>29.753499999999999</v>
      </c>
      <c r="AZ28" s="31">
        <v>0.53249999999999997</v>
      </c>
      <c r="BA28" s="31">
        <v>67961.007800000007</v>
      </c>
    </row>
    <row r="29" spans="2:53" x14ac:dyDescent="0.25">
      <c r="B29" s="31">
        <v>3</v>
      </c>
      <c r="C29" s="31" t="s">
        <v>7</v>
      </c>
      <c r="D29" s="31">
        <v>887.37400000000002</v>
      </c>
      <c r="E29" s="31">
        <v>3334.9726999999998</v>
      </c>
      <c r="F29" s="31">
        <v>49.547699999999999</v>
      </c>
      <c r="G29" s="31">
        <v>0.34360000000000002</v>
      </c>
      <c r="H29" s="31">
        <v>229905.7813</v>
      </c>
      <c r="K29" s="31">
        <v>7</v>
      </c>
      <c r="L29" s="31" t="s">
        <v>7</v>
      </c>
      <c r="M29" s="31">
        <v>1738.855</v>
      </c>
      <c r="N29" s="31">
        <v>5618.9272000000001</v>
      </c>
      <c r="O29" s="31">
        <v>45.135300000000001</v>
      </c>
      <c r="P29" s="31">
        <v>1</v>
      </c>
      <c r="Q29" s="31">
        <v>269965.3125</v>
      </c>
      <c r="T29" s="31">
        <v>3</v>
      </c>
      <c r="U29" s="31" t="s">
        <v>7</v>
      </c>
      <c r="V29" s="31">
        <v>886.38199999999995</v>
      </c>
      <c r="W29" s="31">
        <v>5242.4678000000004</v>
      </c>
      <c r="X29" s="31">
        <v>38.918599999999998</v>
      </c>
      <c r="Y29" s="31">
        <v>0.51819999999999999</v>
      </c>
      <c r="Z29" s="31">
        <v>266169.3125</v>
      </c>
      <c r="AC29" s="31">
        <v>3</v>
      </c>
      <c r="AD29" s="31" t="s">
        <v>7</v>
      </c>
      <c r="AE29" s="31">
        <v>1341.8409999999999</v>
      </c>
      <c r="AF29" s="31">
        <v>20743.357400000001</v>
      </c>
      <c r="AG29" s="31">
        <v>74.152699999999996</v>
      </c>
      <c r="AH29" s="31">
        <v>0.50460000000000005</v>
      </c>
      <c r="AI29" s="31">
        <v>2018082.875</v>
      </c>
      <c r="AU29" s="31">
        <v>3</v>
      </c>
      <c r="AV29" s="31" t="s">
        <v>7</v>
      </c>
      <c r="AW29" s="31">
        <v>1246.1569999999999</v>
      </c>
      <c r="AX29" s="31">
        <v>3328.1017999999999</v>
      </c>
      <c r="AY29" s="31">
        <v>30.3003</v>
      </c>
      <c r="AZ29" s="31">
        <v>0.57650000000000001</v>
      </c>
      <c r="BA29" s="31">
        <v>128788.4219</v>
      </c>
    </row>
    <row r="30" spans="2:53" x14ac:dyDescent="0.25">
      <c r="B30" s="31">
        <v>4</v>
      </c>
      <c r="C30" s="31" t="s">
        <v>7</v>
      </c>
      <c r="D30" s="31">
        <v>972.46400000000006</v>
      </c>
      <c r="E30" s="31">
        <v>4913.9369999999999</v>
      </c>
      <c r="F30" s="31">
        <v>42.879399999999997</v>
      </c>
      <c r="G30" s="31">
        <v>0.99990000000000001</v>
      </c>
      <c r="H30" s="31">
        <v>224299.89060000001</v>
      </c>
      <c r="K30" s="31">
        <v>8</v>
      </c>
      <c r="L30" s="31" t="s">
        <v>7</v>
      </c>
      <c r="M30" s="31">
        <v>1833.9010000000001</v>
      </c>
      <c r="N30" s="31">
        <v>2685.6619000000001</v>
      </c>
      <c r="O30" s="31">
        <v>57.504300000000001</v>
      </c>
      <c r="P30" s="31">
        <v>0.45960000000000001</v>
      </c>
      <c r="Q30" s="31">
        <v>206116.8125</v>
      </c>
      <c r="T30" s="31">
        <v>4</v>
      </c>
      <c r="U30" s="31" t="s">
        <v>7</v>
      </c>
      <c r="V30" s="31">
        <v>971.37300000000005</v>
      </c>
      <c r="W30" s="31">
        <v>6797.835</v>
      </c>
      <c r="X30" s="31">
        <v>36.279000000000003</v>
      </c>
      <c r="Y30" s="31">
        <v>0.55959999999999999</v>
      </c>
      <c r="Z30" s="31">
        <v>316691.53129999997</v>
      </c>
      <c r="AC30" s="31">
        <v>4</v>
      </c>
      <c r="AD30" s="31" t="s">
        <v>7</v>
      </c>
      <c r="AE30" s="31">
        <v>1429.9380000000001</v>
      </c>
      <c r="AF30" s="31">
        <v>12608.3506</v>
      </c>
      <c r="AG30" s="31">
        <v>65.026899999999998</v>
      </c>
      <c r="AH30" s="31">
        <v>0.47239999999999999</v>
      </c>
      <c r="AI30" s="31">
        <v>1089206.75</v>
      </c>
      <c r="AL30" s="31" t="s">
        <v>0</v>
      </c>
      <c r="AM30" s="31" t="s">
        <v>1</v>
      </c>
      <c r="AN30" s="31" t="s">
        <v>2</v>
      </c>
      <c r="AO30" s="31" t="s">
        <v>3</v>
      </c>
      <c r="AP30" s="31" t="s">
        <v>4</v>
      </c>
      <c r="AQ30" s="31" t="s">
        <v>5</v>
      </c>
      <c r="AR30" s="31" t="s">
        <v>6</v>
      </c>
      <c r="AU30" s="31">
        <v>4</v>
      </c>
      <c r="AV30" s="31" t="s">
        <v>7</v>
      </c>
      <c r="AW30" s="31">
        <v>1347.925</v>
      </c>
      <c r="AX30" s="31">
        <v>5753.5234</v>
      </c>
      <c r="AY30" s="31">
        <v>45.426000000000002</v>
      </c>
      <c r="AZ30" s="31">
        <v>0.58789999999999998</v>
      </c>
      <c r="BA30" s="31">
        <v>332074.625</v>
      </c>
    </row>
    <row r="31" spans="2:53" x14ac:dyDescent="0.25">
      <c r="B31" s="31">
        <v>5</v>
      </c>
      <c r="C31" s="31" t="s">
        <v>7</v>
      </c>
      <c r="D31" s="31">
        <v>1064.383</v>
      </c>
      <c r="E31" s="31">
        <v>2129.1694000000002</v>
      </c>
      <c r="F31" s="31">
        <v>23.5016</v>
      </c>
      <c r="G31" s="31">
        <v>0.69369999999999998</v>
      </c>
      <c r="H31" s="31">
        <v>60964.484400000001</v>
      </c>
      <c r="T31" s="31">
        <v>5</v>
      </c>
      <c r="U31" s="31" t="s">
        <v>7</v>
      </c>
      <c r="V31" s="31">
        <v>1068.9159999999999</v>
      </c>
      <c r="W31" s="31">
        <v>6547.0995999999996</v>
      </c>
      <c r="X31" s="31">
        <v>25.887</v>
      </c>
      <c r="Y31" s="31">
        <v>0.49759999999999999</v>
      </c>
      <c r="Z31" s="31">
        <v>223064.67189999999</v>
      </c>
      <c r="AC31" s="31">
        <v>5</v>
      </c>
      <c r="AD31" s="31" t="s">
        <v>7</v>
      </c>
      <c r="AE31" s="31">
        <v>1633.71</v>
      </c>
      <c r="AF31" s="31">
        <v>23848.9355</v>
      </c>
      <c r="AG31" s="31">
        <v>102.4983</v>
      </c>
      <c r="AH31" s="31">
        <v>0.40110000000000001</v>
      </c>
      <c r="AI31" s="31">
        <v>3329773</v>
      </c>
      <c r="AL31" s="31">
        <v>1</v>
      </c>
      <c r="AM31" s="31" t="s">
        <v>7</v>
      </c>
      <c r="AN31" s="31">
        <v>156.76400000000001</v>
      </c>
      <c r="AO31" s="31">
        <v>3454.4448000000002</v>
      </c>
      <c r="AP31" s="31">
        <v>8.6631</v>
      </c>
      <c r="AQ31" s="31">
        <v>0.51800000000000002</v>
      </c>
      <c r="AR31" s="31">
        <v>39142.566400000003</v>
      </c>
      <c r="AU31" s="31">
        <v>5</v>
      </c>
      <c r="AV31" s="31" t="s">
        <v>7</v>
      </c>
      <c r="AW31" s="31">
        <v>1431.9739999999999</v>
      </c>
      <c r="AX31" s="31">
        <v>7938.3964999999998</v>
      </c>
      <c r="AY31" s="31">
        <v>65.162899999999993</v>
      </c>
      <c r="AZ31" s="31">
        <v>0.48959999999999998</v>
      </c>
      <c r="BA31" s="31">
        <v>681971.75</v>
      </c>
    </row>
    <row r="32" spans="2:53" x14ac:dyDescent="0.25">
      <c r="B32" s="31">
        <v>6</v>
      </c>
      <c r="C32" s="31" t="s">
        <v>7</v>
      </c>
      <c r="D32" s="31">
        <v>1086.201</v>
      </c>
      <c r="E32" s="31">
        <v>13909.9473</v>
      </c>
      <c r="F32" s="31">
        <v>7.8057999999999996</v>
      </c>
      <c r="G32" s="31">
        <v>0.65400000000000003</v>
      </c>
      <c r="H32" s="31">
        <v>134551.625</v>
      </c>
      <c r="K32" s="31" t="s">
        <v>0</v>
      </c>
      <c r="L32" s="31" t="s">
        <v>1</v>
      </c>
      <c r="M32" s="31" t="s">
        <v>2</v>
      </c>
      <c r="N32" s="31" t="s">
        <v>3</v>
      </c>
      <c r="O32" s="31" t="s">
        <v>4</v>
      </c>
      <c r="P32" s="31" t="s">
        <v>5</v>
      </c>
      <c r="Q32" s="31" t="s">
        <v>6</v>
      </c>
      <c r="T32" s="31">
        <v>6</v>
      </c>
      <c r="U32" s="31" t="s">
        <v>7</v>
      </c>
      <c r="V32" s="31">
        <v>1086.433</v>
      </c>
      <c r="W32" s="31">
        <v>99972.0625</v>
      </c>
      <c r="X32" s="31">
        <v>6.7956000000000003</v>
      </c>
      <c r="Y32" s="31">
        <v>0.51949999999999996</v>
      </c>
      <c r="Z32" s="31">
        <v>888003.625</v>
      </c>
      <c r="AC32" s="31">
        <v>6</v>
      </c>
      <c r="AD32" s="31" t="s">
        <v>7</v>
      </c>
      <c r="AE32" s="31">
        <v>1740.54</v>
      </c>
      <c r="AF32" s="31">
        <v>26704.1777</v>
      </c>
      <c r="AG32" s="31">
        <v>57.003700000000002</v>
      </c>
      <c r="AH32" s="31">
        <v>0.39169999999999999</v>
      </c>
      <c r="AI32" s="31">
        <v>2084420.75</v>
      </c>
      <c r="AL32" s="31">
        <v>2</v>
      </c>
      <c r="AM32" s="31" t="s">
        <v>7</v>
      </c>
      <c r="AN32" s="31">
        <v>283.47300000000001</v>
      </c>
      <c r="AO32" s="31">
        <v>11227.6738</v>
      </c>
      <c r="AP32" s="31">
        <v>20.2834</v>
      </c>
      <c r="AQ32" s="31">
        <v>0.2581</v>
      </c>
      <c r="AR32" s="31">
        <v>327522.21879999997</v>
      </c>
      <c r="AU32" s="31">
        <v>6</v>
      </c>
      <c r="AV32" s="31" t="s">
        <v>7</v>
      </c>
      <c r="AW32" s="31">
        <v>1735.462</v>
      </c>
      <c r="AX32" s="31">
        <v>17293.703099999999</v>
      </c>
      <c r="AY32" s="31">
        <v>56.221600000000002</v>
      </c>
      <c r="AZ32" s="31">
        <v>0.1258</v>
      </c>
      <c r="BA32" s="31">
        <v>1458730.625</v>
      </c>
    </row>
    <row r="33" spans="2:53" x14ac:dyDescent="0.25">
      <c r="K33" s="31">
        <v>1</v>
      </c>
      <c r="L33" s="31" t="s">
        <v>7</v>
      </c>
      <c r="M33" s="31">
        <v>1064.08</v>
      </c>
      <c r="N33" s="31">
        <v>2128.864</v>
      </c>
      <c r="O33" s="31">
        <v>23.912099999999999</v>
      </c>
      <c r="P33" s="31">
        <v>0.52780000000000005</v>
      </c>
      <c r="Q33" s="31">
        <v>66293.679699999993</v>
      </c>
      <c r="AL33" s="31">
        <v>3</v>
      </c>
      <c r="AM33" s="31" t="s">
        <v>7</v>
      </c>
      <c r="AN33" s="31">
        <v>890.69600000000003</v>
      </c>
      <c r="AO33" s="31">
        <v>6421.3413</v>
      </c>
      <c r="AP33" s="31">
        <v>68.5732</v>
      </c>
      <c r="AQ33" s="31">
        <v>0.4143</v>
      </c>
      <c r="AR33" s="31">
        <v>597045.5625</v>
      </c>
    </row>
    <row r="34" spans="2:53" x14ac:dyDescent="0.25">
      <c r="B34" s="31" t="s">
        <v>0</v>
      </c>
      <c r="C34" s="31" t="s">
        <v>1</v>
      </c>
      <c r="D34" s="31" t="s">
        <v>2</v>
      </c>
      <c r="E34" s="31" t="s">
        <v>3</v>
      </c>
      <c r="F34" s="31" t="s">
        <v>4</v>
      </c>
      <c r="G34" s="31" t="s">
        <v>5</v>
      </c>
      <c r="H34" s="31" t="s">
        <v>6</v>
      </c>
      <c r="K34" s="31">
        <v>2</v>
      </c>
      <c r="L34" s="31" t="s">
        <v>7</v>
      </c>
      <c r="M34" s="31">
        <v>1086.1980000000001</v>
      </c>
      <c r="N34" s="31">
        <v>13939.2988</v>
      </c>
      <c r="O34" s="31">
        <v>7.7179000000000002</v>
      </c>
      <c r="P34" s="31">
        <v>0.58909999999999996</v>
      </c>
      <c r="Q34" s="31">
        <v>136862.1875</v>
      </c>
      <c r="T34" s="31" t="s">
        <v>0</v>
      </c>
      <c r="U34" s="31" t="s">
        <v>1</v>
      </c>
      <c r="V34" s="31" t="s">
        <v>2</v>
      </c>
      <c r="W34" s="31" t="s">
        <v>3</v>
      </c>
      <c r="X34" s="31" t="s">
        <v>4</v>
      </c>
      <c r="Y34" s="31" t="s">
        <v>5</v>
      </c>
      <c r="Z34" s="31" t="s">
        <v>6</v>
      </c>
      <c r="AC34" s="31" t="s">
        <v>0</v>
      </c>
      <c r="AD34" s="31" t="s">
        <v>1</v>
      </c>
      <c r="AE34" s="31" t="s">
        <v>2</v>
      </c>
      <c r="AF34" s="31" t="s">
        <v>3</v>
      </c>
      <c r="AG34" s="31" t="s">
        <v>4</v>
      </c>
      <c r="AH34" s="31" t="s">
        <v>5</v>
      </c>
      <c r="AI34" s="31" t="s">
        <v>6</v>
      </c>
      <c r="AL34" s="31">
        <v>4</v>
      </c>
      <c r="AM34" s="31" t="s">
        <v>7</v>
      </c>
      <c r="AN34" s="31">
        <v>969.87800000000004</v>
      </c>
      <c r="AO34" s="31">
        <v>7943.1356999999998</v>
      </c>
      <c r="AP34" s="31">
        <v>47.398000000000003</v>
      </c>
      <c r="AQ34" s="31">
        <v>0.74319999999999997</v>
      </c>
      <c r="AR34" s="31">
        <v>449135.4375</v>
      </c>
      <c r="AU34" s="31" t="s">
        <v>0</v>
      </c>
      <c r="AV34" s="31" t="s">
        <v>1</v>
      </c>
      <c r="AW34" s="31" t="s">
        <v>2</v>
      </c>
      <c r="AX34" s="31" t="s">
        <v>3</v>
      </c>
      <c r="AY34" s="31" t="s">
        <v>4</v>
      </c>
      <c r="AZ34" s="31" t="s">
        <v>5</v>
      </c>
      <c r="BA34" s="31" t="s">
        <v>6</v>
      </c>
    </row>
    <row r="35" spans="2:53" x14ac:dyDescent="0.25">
      <c r="B35" s="31">
        <v>1</v>
      </c>
      <c r="C35" s="31" t="s">
        <v>7</v>
      </c>
      <c r="D35" s="31">
        <v>242.084</v>
      </c>
      <c r="E35" s="31">
        <v>949.19650000000001</v>
      </c>
      <c r="F35" s="31">
        <v>32.009900000000002</v>
      </c>
      <c r="G35" s="31">
        <v>0.64759999999999995</v>
      </c>
      <c r="H35" s="31">
        <v>37705.875</v>
      </c>
      <c r="K35" s="31">
        <v>3</v>
      </c>
      <c r="L35" s="31" t="s">
        <v>7</v>
      </c>
      <c r="M35" s="31">
        <v>1244.991</v>
      </c>
      <c r="N35" s="31">
        <v>3397.3440000000001</v>
      </c>
      <c r="O35" s="31">
        <v>42.002600000000001</v>
      </c>
      <c r="P35" s="31">
        <v>0.87190000000000001</v>
      </c>
      <c r="Q35" s="31">
        <v>161064.9375</v>
      </c>
      <c r="T35" s="31">
        <v>1</v>
      </c>
      <c r="U35" s="31" t="s">
        <v>7</v>
      </c>
      <c r="V35" s="31">
        <v>156.101</v>
      </c>
      <c r="W35" s="31">
        <v>8077.1260000000002</v>
      </c>
      <c r="X35" s="31">
        <v>9.7119999999999997</v>
      </c>
      <c r="Y35" s="31">
        <v>0.50529999999999997</v>
      </c>
      <c r="Z35" s="31">
        <v>103071.75780000001</v>
      </c>
      <c r="AC35" s="31">
        <v>1</v>
      </c>
      <c r="AD35" s="31" t="s">
        <v>7</v>
      </c>
      <c r="AE35" s="31">
        <v>1086.366</v>
      </c>
      <c r="AF35" s="31">
        <v>100136.83590000001</v>
      </c>
      <c r="AG35" s="31">
        <v>6.8510999999999997</v>
      </c>
      <c r="AH35" s="31">
        <v>0.47460000000000002</v>
      </c>
      <c r="AI35" s="31">
        <v>912555.5</v>
      </c>
      <c r="AL35" s="31">
        <v>5</v>
      </c>
      <c r="AM35" s="31" t="s">
        <v>7</v>
      </c>
      <c r="AN35" s="31">
        <v>1087.0840000000001</v>
      </c>
      <c r="AO35" s="31">
        <v>72340.398400000005</v>
      </c>
      <c r="AP35" s="31">
        <v>7.4237000000000002</v>
      </c>
      <c r="AQ35" s="31">
        <v>0.71209999999999996</v>
      </c>
      <c r="AR35" s="31">
        <v>649783.75</v>
      </c>
      <c r="AU35" s="31">
        <v>1</v>
      </c>
      <c r="AV35" s="31" t="s">
        <v>7</v>
      </c>
      <c r="AW35" s="31">
        <v>1087.0889999999999</v>
      </c>
      <c r="AX35" s="31">
        <v>70266.828099999999</v>
      </c>
      <c r="AY35" s="31">
        <v>7.4854000000000003</v>
      </c>
      <c r="AZ35" s="31">
        <v>0.92010000000000003</v>
      </c>
      <c r="BA35" s="31">
        <v>581114.9375</v>
      </c>
    </row>
    <row r="36" spans="2:53" x14ac:dyDescent="0.25">
      <c r="B36" s="31">
        <v>2</v>
      </c>
      <c r="C36" s="31" t="s">
        <v>7</v>
      </c>
      <c r="D36" s="31">
        <v>283.01499999999999</v>
      </c>
      <c r="E36" s="31">
        <v>2890.2671</v>
      </c>
      <c r="F36" s="31">
        <v>20.805499999999999</v>
      </c>
      <c r="G36" s="31">
        <v>0.52529999999999999</v>
      </c>
      <c r="H36" s="31">
        <v>78361.867199999993</v>
      </c>
      <c r="K36" s="31">
        <v>4</v>
      </c>
      <c r="L36" s="31" t="s">
        <v>7</v>
      </c>
      <c r="M36" s="31">
        <v>1342.7539999999999</v>
      </c>
      <c r="N36" s="31">
        <v>3933.9218999999998</v>
      </c>
      <c r="O36" s="31">
        <v>43.844900000000003</v>
      </c>
      <c r="P36" s="31">
        <v>0.84109999999999996</v>
      </c>
      <c r="Q36" s="31">
        <v>197346.0313</v>
      </c>
      <c r="T36" s="31">
        <v>2</v>
      </c>
      <c r="U36" s="31" t="s">
        <v>7</v>
      </c>
      <c r="V36" s="31">
        <v>282.11799999999999</v>
      </c>
      <c r="W36" s="31">
        <v>16122.516600000001</v>
      </c>
      <c r="X36" s="31">
        <v>16.263100000000001</v>
      </c>
      <c r="Y36" s="31">
        <v>0.46389999999999998</v>
      </c>
      <c r="Z36" s="31">
        <v>349801.6875</v>
      </c>
      <c r="AC36" s="31">
        <v>2</v>
      </c>
      <c r="AD36" s="31" t="s">
        <v>7</v>
      </c>
      <c r="AE36" s="31">
        <v>1241.896</v>
      </c>
      <c r="AF36" s="31">
        <v>17655.3262</v>
      </c>
      <c r="AG36" s="31">
        <v>69.6708</v>
      </c>
      <c r="AH36" s="31">
        <v>0.53029999999999999</v>
      </c>
      <c r="AI36" s="31">
        <v>1598277.25</v>
      </c>
      <c r="AU36" s="31">
        <v>2</v>
      </c>
      <c r="AV36" s="31" t="s">
        <v>7</v>
      </c>
      <c r="AW36" s="31">
        <v>1157.9380000000001</v>
      </c>
      <c r="AX36" s="31">
        <v>1878.1842999999999</v>
      </c>
      <c r="AY36" s="31">
        <v>27.6905</v>
      </c>
      <c r="AZ36" s="31">
        <v>0.53649999999999998</v>
      </c>
      <c r="BA36" s="31">
        <v>67474.640599999999</v>
      </c>
    </row>
    <row r="37" spans="2:53" x14ac:dyDescent="0.25">
      <c r="B37" s="31">
        <v>3</v>
      </c>
      <c r="C37" s="31" t="s">
        <v>7</v>
      </c>
      <c r="D37" s="31">
        <v>887.37400000000002</v>
      </c>
      <c r="E37" s="31">
        <v>3334.99</v>
      </c>
      <c r="F37" s="31">
        <v>49.548200000000001</v>
      </c>
      <c r="G37" s="31">
        <v>0.34350000000000003</v>
      </c>
      <c r="H37" s="31">
        <v>229910.98439999999</v>
      </c>
      <c r="K37" s="31">
        <v>5</v>
      </c>
      <c r="L37" s="31" t="s">
        <v>7</v>
      </c>
      <c r="M37" s="31">
        <v>1430.848</v>
      </c>
      <c r="N37" s="31">
        <v>3915.7179999999998</v>
      </c>
      <c r="O37" s="31">
        <v>75.391199999999998</v>
      </c>
      <c r="P37" s="31">
        <v>-0.13439999999999999</v>
      </c>
      <c r="Q37" s="31">
        <v>481030.09379999997</v>
      </c>
      <c r="T37" s="31">
        <v>3</v>
      </c>
      <c r="U37" s="31" t="s">
        <v>7</v>
      </c>
      <c r="V37" s="31">
        <v>886.38499999999999</v>
      </c>
      <c r="W37" s="31">
        <v>5247.0859</v>
      </c>
      <c r="X37" s="31">
        <v>38.8688</v>
      </c>
      <c r="Y37" s="31">
        <v>0.51849999999999996</v>
      </c>
      <c r="Z37" s="31">
        <v>266035.0625</v>
      </c>
      <c r="AC37" s="31">
        <v>3</v>
      </c>
      <c r="AD37" s="31" t="s">
        <v>7</v>
      </c>
      <c r="AE37" s="31">
        <v>1341.816</v>
      </c>
      <c r="AF37" s="31">
        <v>20745.480500000001</v>
      </c>
      <c r="AG37" s="31">
        <v>73.944900000000004</v>
      </c>
      <c r="AH37" s="31">
        <v>0.50849999999999995</v>
      </c>
      <c r="AI37" s="31">
        <v>2009670.25</v>
      </c>
      <c r="AL37" s="31" t="s">
        <v>0</v>
      </c>
      <c r="AM37" s="31" t="s">
        <v>1</v>
      </c>
      <c r="AN37" s="31" t="s">
        <v>2</v>
      </c>
      <c r="AO37" s="31" t="s">
        <v>3</v>
      </c>
      <c r="AP37" s="31" t="s">
        <v>4</v>
      </c>
      <c r="AQ37" s="31" t="s">
        <v>5</v>
      </c>
      <c r="AR37" s="31" t="s">
        <v>6</v>
      </c>
      <c r="AU37" s="31">
        <v>3</v>
      </c>
      <c r="AV37" s="31" t="s">
        <v>7</v>
      </c>
      <c r="AW37" s="31">
        <v>1246.174</v>
      </c>
      <c r="AX37" s="31">
        <v>3338.9191999999998</v>
      </c>
      <c r="AY37" s="31">
        <v>30.2454</v>
      </c>
      <c r="AZ37" s="31">
        <v>0.58230000000000004</v>
      </c>
      <c r="BA37" s="31">
        <v>128683.30469999999</v>
      </c>
    </row>
    <row r="38" spans="2:53" x14ac:dyDescent="0.25">
      <c r="B38" s="31">
        <v>4</v>
      </c>
      <c r="C38" s="31" t="s">
        <v>7</v>
      </c>
      <c r="D38" s="31">
        <v>972.46500000000003</v>
      </c>
      <c r="E38" s="31">
        <v>4913.9092000000001</v>
      </c>
      <c r="F38" s="31">
        <v>42.8797</v>
      </c>
      <c r="G38" s="31">
        <v>0.99990000000000001</v>
      </c>
      <c r="H38" s="31">
        <v>224295.85939999999</v>
      </c>
      <c r="K38" s="31">
        <v>6</v>
      </c>
      <c r="L38" s="31" t="s">
        <v>7</v>
      </c>
      <c r="M38" s="31">
        <v>1633.7660000000001</v>
      </c>
      <c r="N38" s="31">
        <v>3917.4074999999998</v>
      </c>
      <c r="O38" s="31">
        <v>82.152799999999999</v>
      </c>
      <c r="P38" s="31">
        <v>-0.18629999999999999</v>
      </c>
      <c r="Q38" s="31">
        <v>532413.4375</v>
      </c>
      <c r="T38" s="31">
        <v>4</v>
      </c>
      <c r="U38" s="31" t="s">
        <v>7</v>
      </c>
      <c r="V38" s="31">
        <v>971.37699999999995</v>
      </c>
      <c r="W38" s="31">
        <v>6795.6377000000002</v>
      </c>
      <c r="X38" s="31">
        <v>36.301499999999997</v>
      </c>
      <c r="Y38" s="31">
        <v>0.56330000000000002</v>
      </c>
      <c r="Z38" s="31">
        <v>316331.90629999997</v>
      </c>
      <c r="AC38" s="31">
        <v>4</v>
      </c>
      <c r="AD38" s="31" t="s">
        <v>7</v>
      </c>
      <c r="AE38" s="31">
        <v>1429.8409999999999</v>
      </c>
      <c r="AF38" s="31">
        <v>12617.4678</v>
      </c>
      <c r="AG38" s="31">
        <v>65.129199999999997</v>
      </c>
      <c r="AH38" s="31">
        <v>0.47099999999999997</v>
      </c>
      <c r="AI38" s="31">
        <v>1092276.75</v>
      </c>
      <c r="AL38" s="31">
        <v>1</v>
      </c>
      <c r="AM38" s="31" t="s">
        <v>7</v>
      </c>
      <c r="AN38" s="31">
        <v>156.76400000000001</v>
      </c>
      <c r="AO38" s="31">
        <v>3453.9041000000002</v>
      </c>
      <c r="AP38" s="31">
        <v>8.6631999999999998</v>
      </c>
      <c r="AQ38" s="31">
        <v>0.51880000000000004</v>
      </c>
      <c r="AR38" s="31">
        <v>39124.550799999997</v>
      </c>
      <c r="AU38" s="31">
        <v>4</v>
      </c>
      <c r="AV38" s="31" t="s">
        <v>7</v>
      </c>
      <c r="AW38" s="31">
        <v>1347.8530000000001</v>
      </c>
      <c r="AX38" s="31">
        <v>5756.0962</v>
      </c>
      <c r="AY38" s="31">
        <v>45.281599999999997</v>
      </c>
      <c r="AZ38" s="31">
        <v>0.59519999999999995</v>
      </c>
      <c r="BA38" s="31">
        <v>330212.46879999997</v>
      </c>
    </row>
    <row r="39" spans="2:53" x14ac:dyDescent="0.25">
      <c r="B39" s="31">
        <v>5</v>
      </c>
      <c r="C39" s="31" t="s">
        <v>7</v>
      </c>
      <c r="D39" s="31">
        <v>1064.384</v>
      </c>
      <c r="E39" s="31">
        <v>2129.3892000000001</v>
      </c>
      <c r="F39" s="31">
        <v>23.501899999999999</v>
      </c>
      <c r="G39" s="31">
        <v>0.69369999999999998</v>
      </c>
      <c r="H39" s="31">
        <v>60971.066400000003</v>
      </c>
      <c r="K39" s="31">
        <v>7</v>
      </c>
      <c r="L39" s="31" t="s">
        <v>7</v>
      </c>
      <c r="M39" s="31">
        <v>1738.9349999999999</v>
      </c>
      <c r="N39" s="31">
        <v>5628.9647999999997</v>
      </c>
      <c r="O39" s="31">
        <v>44.723799999999997</v>
      </c>
      <c r="P39" s="31">
        <v>1</v>
      </c>
      <c r="Q39" s="31">
        <v>267980.65629999997</v>
      </c>
      <c r="T39" s="31">
        <v>5</v>
      </c>
      <c r="U39" s="31" t="s">
        <v>7</v>
      </c>
      <c r="V39" s="31">
        <v>1069.037</v>
      </c>
      <c r="W39" s="31">
        <v>6549.1895000000004</v>
      </c>
      <c r="X39" s="31">
        <v>26.163799999999998</v>
      </c>
      <c r="Y39" s="31">
        <v>0.49690000000000001</v>
      </c>
      <c r="Z39" s="31">
        <v>225569.3438</v>
      </c>
      <c r="AC39" s="31">
        <v>5</v>
      </c>
      <c r="AD39" s="31" t="s">
        <v>7</v>
      </c>
      <c r="AE39" s="31">
        <v>1633.7170000000001</v>
      </c>
      <c r="AF39" s="31">
        <v>23834.6875</v>
      </c>
      <c r="AG39" s="31">
        <v>102.5157</v>
      </c>
      <c r="AH39" s="31">
        <v>0.3931</v>
      </c>
      <c r="AI39" s="31">
        <v>3338023.5</v>
      </c>
      <c r="AL39" s="31">
        <v>2</v>
      </c>
      <c r="AM39" s="31" t="s">
        <v>7</v>
      </c>
      <c r="AN39" s="31">
        <v>283.47199999999998</v>
      </c>
      <c r="AO39" s="31">
        <v>11239.0898</v>
      </c>
      <c r="AP39" s="31">
        <v>20.235600000000002</v>
      </c>
      <c r="AQ39" s="31">
        <v>0.25009999999999999</v>
      </c>
      <c r="AR39" s="31">
        <v>328007.625</v>
      </c>
      <c r="AU39" s="31">
        <v>5</v>
      </c>
      <c r="AV39" s="31" t="s">
        <v>7</v>
      </c>
      <c r="AW39" s="31">
        <v>1431.91</v>
      </c>
      <c r="AX39" s="31">
        <v>7934.9155000000001</v>
      </c>
      <c r="AY39" s="31">
        <v>65.307900000000004</v>
      </c>
      <c r="AZ39" s="31">
        <v>0.48959999999999998</v>
      </c>
      <c r="BA39" s="31">
        <v>683186.5</v>
      </c>
    </row>
    <row r="40" spans="2:53" x14ac:dyDescent="0.25">
      <c r="B40" s="31">
        <v>6</v>
      </c>
      <c r="C40" s="31" t="s">
        <v>7</v>
      </c>
      <c r="D40" s="31">
        <v>1086.202</v>
      </c>
      <c r="E40" s="31">
        <v>13910.021500000001</v>
      </c>
      <c r="F40" s="31">
        <v>7.8056999999999999</v>
      </c>
      <c r="G40" s="31">
        <v>0.65400000000000003</v>
      </c>
      <c r="H40" s="31">
        <v>134549.57810000001</v>
      </c>
      <c r="K40" s="31">
        <v>8</v>
      </c>
      <c r="L40" s="31" t="s">
        <v>7</v>
      </c>
      <c r="M40" s="31">
        <v>1833.577</v>
      </c>
      <c r="N40" s="31">
        <v>2699.3494000000001</v>
      </c>
      <c r="O40" s="31">
        <v>56.497799999999998</v>
      </c>
      <c r="P40" s="31">
        <v>0.46100000000000002</v>
      </c>
      <c r="Q40" s="31">
        <v>203447.04689999999</v>
      </c>
      <c r="T40" s="31">
        <v>6</v>
      </c>
      <c r="U40" s="31" t="s">
        <v>7</v>
      </c>
      <c r="V40" s="31">
        <v>1086.432</v>
      </c>
      <c r="W40" s="31">
        <v>99902.718800000002</v>
      </c>
      <c r="X40" s="31">
        <v>6.7919</v>
      </c>
      <c r="Y40" s="31">
        <v>0.52210000000000001</v>
      </c>
      <c r="Z40" s="31">
        <v>886018.4375</v>
      </c>
      <c r="AC40" s="31">
        <v>6</v>
      </c>
      <c r="AD40" s="31" t="s">
        <v>7</v>
      </c>
      <c r="AE40" s="31">
        <v>1740.5250000000001</v>
      </c>
      <c r="AF40" s="31">
        <v>26711.6816</v>
      </c>
      <c r="AG40" s="31">
        <v>56.830199999999998</v>
      </c>
      <c r="AH40" s="31">
        <v>0.38090000000000002</v>
      </c>
      <c r="AI40" s="31">
        <v>2086865.75</v>
      </c>
      <c r="AL40" s="31">
        <v>3</v>
      </c>
      <c r="AM40" s="31" t="s">
        <v>7</v>
      </c>
      <c r="AN40" s="31">
        <v>890.71199999999999</v>
      </c>
      <c r="AO40" s="31">
        <v>6428.1581999999999</v>
      </c>
      <c r="AP40" s="31">
        <v>68.578900000000004</v>
      </c>
      <c r="AQ40" s="31">
        <v>0.4118</v>
      </c>
      <c r="AR40" s="31">
        <v>598273.625</v>
      </c>
      <c r="AU40" s="31">
        <v>6</v>
      </c>
      <c r="AV40" s="31" t="s">
        <v>7</v>
      </c>
      <c r="AW40" s="31">
        <v>1735.472</v>
      </c>
      <c r="AX40" s="31">
        <v>17301.783200000002</v>
      </c>
      <c r="AY40" s="31">
        <v>56.125399999999999</v>
      </c>
      <c r="AZ40" s="31">
        <v>0.1074</v>
      </c>
      <c r="BA40" s="31">
        <v>1465841.375</v>
      </c>
    </row>
    <row r="41" spans="2:53" x14ac:dyDescent="0.25">
      <c r="AL41" s="31">
        <v>4</v>
      </c>
      <c r="AM41" s="31" t="s">
        <v>7</v>
      </c>
      <c r="AN41" s="31">
        <v>969.88300000000004</v>
      </c>
      <c r="AO41" s="31">
        <v>7936.5801000000001</v>
      </c>
      <c r="AP41" s="31">
        <v>47.430599999999998</v>
      </c>
      <c r="AQ41" s="31">
        <v>0.75149999999999995</v>
      </c>
      <c r="AR41" s="31">
        <v>447510.625</v>
      </c>
    </row>
    <row r="42" spans="2:53" x14ac:dyDescent="0.25">
      <c r="B42" s="31" t="s">
        <v>0</v>
      </c>
      <c r="C42" s="31" t="s">
        <v>1</v>
      </c>
      <c r="D42" s="31" t="s">
        <v>2</v>
      </c>
      <c r="E42" s="31" t="s">
        <v>3</v>
      </c>
      <c r="F42" s="31" t="s">
        <v>4</v>
      </c>
      <c r="G42" s="31" t="s">
        <v>5</v>
      </c>
      <c r="H42" s="31" t="s">
        <v>6</v>
      </c>
      <c r="K42" s="31" t="s">
        <v>0</v>
      </c>
      <c r="L42" s="31" t="s">
        <v>1</v>
      </c>
      <c r="M42" s="31" t="s">
        <v>2</v>
      </c>
      <c r="N42" s="31" t="s">
        <v>3</v>
      </c>
      <c r="O42" s="31" t="s">
        <v>4</v>
      </c>
      <c r="P42" s="31" t="s">
        <v>5</v>
      </c>
      <c r="Q42" s="31" t="s">
        <v>6</v>
      </c>
      <c r="T42" s="31" t="s">
        <v>0</v>
      </c>
      <c r="U42" s="31" t="s">
        <v>1</v>
      </c>
      <c r="V42" s="31" t="s">
        <v>2</v>
      </c>
      <c r="W42" s="31" t="s">
        <v>3</v>
      </c>
      <c r="X42" s="31" t="s">
        <v>4</v>
      </c>
      <c r="Y42" s="31" t="s">
        <v>5</v>
      </c>
      <c r="Z42" s="31" t="s">
        <v>6</v>
      </c>
      <c r="AC42" s="31" t="s">
        <v>0</v>
      </c>
      <c r="AD42" s="31" t="s">
        <v>1</v>
      </c>
      <c r="AE42" s="31" t="s">
        <v>2</v>
      </c>
      <c r="AF42" s="31" t="s">
        <v>3</v>
      </c>
      <c r="AG42" s="31" t="s">
        <v>4</v>
      </c>
      <c r="AH42" s="31" t="s">
        <v>5</v>
      </c>
      <c r="AI42" s="31" t="s">
        <v>6</v>
      </c>
      <c r="AL42" s="31">
        <v>5</v>
      </c>
      <c r="AM42" s="31" t="s">
        <v>7</v>
      </c>
      <c r="AN42" s="31">
        <v>1087.0830000000001</v>
      </c>
      <c r="AO42" s="31">
        <v>72343.992199999993</v>
      </c>
      <c r="AP42" s="31">
        <v>7.4234999999999998</v>
      </c>
      <c r="AQ42" s="31">
        <v>0.7117</v>
      </c>
      <c r="AR42" s="31">
        <v>649913.5</v>
      </c>
      <c r="AU42" s="31" t="s">
        <v>0</v>
      </c>
      <c r="AV42" s="31" t="s">
        <v>1</v>
      </c>
      <c r="AW42" s="31" t="s">
        <v>2</v>
      </c>
      <c r="AX42" s="31" t="s">
        <v>3</v>
      </c>
      <c r="AY42" s="31" t="s">
        <v>4</v>
      </c>
      <c r="AZ42" s="31" t="s">
        <v>5</v>
      </c>
      <c r="BA42" s="31" t="s">
        <v>6</v>
      </c>
    </row>
    <row r="43" spans="2:53" x14ac:dyDescent="0.25">
      <c r="B43" s="31">
        <v>1</v>
      </c>
      <c r="C43" s="31" t="s">
        <v>7</v>
      </c>
      <c r="D43" s="31">
        <v>242.084</v>
      </c>
      <c r="E43" s="31">
        <v>949.14959999999996</v>
      </c>
      <c r="F43" s="31">
        <v>32.009700000000002</v>
      </c>
      <c r="G43" s="31">
        <v>0.64759999999999995</v>
      </c>
      <c r="H43" s="31">
        <v>37703.031300000002</v>
      </c>
      <c r="K43" s="31">
        <v>1</v>
      </c>
      <c r="L43" s="31" t="s">
        <v>7</v>
      </c>
      <c r="M43" s="31">
        <v>1064.067</v>
      </c>
      <c r="N43" s="31">
        <v>2128.9063000000001</v>
      </c>
      <c r="O43" s="31">
        <v>24.026499999999999</v>
      </c>
      <c r="P43" s="31">
        <v>0.5272</v>
      </c>
      <c r="Q43" s="31">
        <v>66624.710900000005</v>
      </c>
      <c r="T43" s="31">
        <v>1</v>
      </c>
      <c r="U43" s="31" t="s">
        <v>7</v>
      </c>
      <c r="V43" s="31">
        <v>156.101</v>
      </c>
      <c r="W43" s="31">
        <v>8076.8770000000004</v>
      </c>
      <c r="X43" s="31">
        <v>9.7120999999999995</v>
      </c>
      <c r="Y43" s="31">
        <v>0.50560000000000005</v>
      </c>
      <c r="Z43" s="31">
        <v>103058.3438</v>
      </c>
      <c r="AC43" s="31">
        <v>1</v>
      </c>
      <c r="AD43" s="31" t="s">
        <v>7</v>
      </c>
      <c r="AE43" s="31">
        <v>1086.366</v>
      </c>
      <c r="AF43" s="31">
        <v>100170.36719999999</v>
      </c>
      <c r="AG43" s="31">
        <v>6.8459000000000003</v>
      </c>
      <c r="AH43" s="31">
        <v>0.4698</v>
      </c>
      <c r="AI43" s="31">
        <v>913840.1875</v>
      </c>
      <c r="AU43" s="31">
        <v>1</v>
      </c>
      <c r="AV43" s="31" t="s">
        <v>7</v>
      </c>
      <c r="AW43" s="31">
        <v>1087.079</v>
      </c>
      <c r="AX43" s="31">
        <v>70238.617199999993</v>
      </c>
      <c r="AY43" s="31">
        <v>7.4923999999999999</v>
      </c>
      <c r="AZ43" s="31">
        <v>0.92530000000000001</v>
      </c>
      <c r="BA43" s="31">
        <v>580039.9375</v>
      </c>
    </row>
    <row r="44" spans="2:53" x14ac:dyDescent="0.25">
      <c r="B44" s="31">
        <v>2</v>
      </c>
      <c r="C44" s="31" t="s">
        <v>7</v>
      </c>
      <c r="D44" s="31">
        <v>283.01100000000002</v>
      </c>
      <c r="E44" s="31">
        <v>2890.4312</v>
      </c>
      <c r="F44" s="31">
        <v>20.8034</v>
      </c>
      <c r="G44" s="31">
        <v>0.52529999999999999</v>
      </c>
      <c r="H44" s="31">
        <v>78358.460900000005</v>
      </c>
      <c r="K44" s="31">
        <v>2</v>
      </c>
      <c r="L44" s="31" t="s">
        <v>7</v>
      </c>
      <c r="M44" s="31">
        <v>1086.1980000000001</v>
      </c>
      <c r="N44" s="31">
        <v>13951.581099999999</v>
      </c>
      <c r="O44" s="31">
        <v>7.7066999999999997</v>
      </c>
      <c r="P44" s="31">
        <v>0.58379999999999999</v>
      </c>
      <c r="Q44" s="31">
        <v>137073.23439999999</v>
      </c>
      <c r="T44" s="31">
        <v>2</v>
      </c>
      <c r="U44" s="31" t="s">
        <v>7</v>
      </c>
      <c r="V44" s="31">
        <v>282.11900000000003</v>
      </c>
      <c r="W44" s="31">
        <v>16126.6211</v>
      </c>
      <c r="X44" s="31">
        <v>16.253399999999999</v>
      </c>
      <c r="Y44" s="31">
        <v>0.46110000000000001</v>
      </c>
      <c r="Z44" s="31">
        <v>350044.09379999997</v>
      </c>
      <c r="AC44" s="31">
        <v>2</v>
      </c>
      <c r="AD44" s="31" t="s">
        <v>7</v>
      </c>
      <c r="AE44" s="31">
        <v>1241.915</v>
      </c>
      <c r="AF44" s="31">
        <v>17658.1211</v>
      </c>
      <c r="AG44" s="31">
        <v>69.786900000000003</v>
      </c>
      <c r="AH44" s="31">
        <v>0.53549999999999998</v>
      </c>
      <c r="AI44" s="31">
        <v>1597960.25</v>
      </c>
      <c r="AL44" s="31" t="s">
        <v>0</v>
      </c>
      <c r="AM44" s="31" t="s">
        <v>1</v>
      </c>
      <c r="AN44" s="31" t="s">
        <v>2</v>
      </c>
      <c r="AO44" s="31" t="s">
        <v>3</v>
      </c>
      <c r="AP44" s="31" t="s">
        <v>4</v>
      </c>
      <c r="AQ44" s="31" t="s">
        <v>5</v>
      </c>
      <c r="AR44" s="31" t="s">
        <v>6</v>
      </c>
      <c r="AU44" s="31">
        <v>2</v>
      </c>
      <c r="AV44" s="31" t="s">
        <v>7</v>
      </c>
      <c r="AW44" s="31">
        <v>1158.0039999999999</v>
      </c>
      <c r="AX44" s="31">
        <v>1986.7537</v>
      </c>
      <c r="AY44" s="31">
        <v>25.8918</v>
      </c>
      <c r="AZ44" s="31">
        <v>0.5403</v>
      </c>
      <c r="BA44" s="31">
        <v>66646.109400000001</v>
      </c>
    </row>
    <row r="45" spans="2:53" x14ac:dyDescent="0.25">
      <c r="B45" s="31">
        <v>3</v>
      </c>
      <c r="C45" s="31" t="s">
        <v>7</v>
      </c>
      <c r="D45" s="31">
        <v>887.37099999999998</v>
      </c>
      <c r="E45" s="31">
        <v>3335.0084999999999</v>
      </c>
      <c r="F45" s="31">
        <v>49.546900000000001</v>
      </c>
      <c r="G45" s="31">
        <v>0.34350000000000003</v>
      </c>
      <c r="H45" s="31">
        <v>229913.6875</v>
      </c>
      <c r="K45" s="31">
        <v>3</v>
      </c>
      <c r="L45" s="31" t="s">
        <v>7</v>
      </c>
      <c r="M45" s="31">
        <v>1245.0060000000001</v>
      </c>
      <c r="N45" s="31">
        <v>3400.7941999999998</v>
      </c>
      <c r="O45" s="31">
        <v>42.490600000000001</v>
      </c>
      <c r="P45" s="31">
        <v>0.87170000000000003</v>
      </c>
      <c r="Q45" s="31">
        <v>163115.14060000001</v>
      </c>
      <c r="T45" s="31">
        <v>3</v>
      </c>
      <c r="U45" s="31" t="s">
        <v>7</v>
      </c>
      <c r="V45" s="31">
        <v>886.38900000000001</v>
      </c>
      <c r="W45" s="31">
        <v>5250.7714999999998</v>
      </c>
      <c r="X45" s="31">
        <v>38.834000000000003</v>
      </c>
      <c r="Y45" s="31">
        <v>0.51870000000000005</v>
      </c>
      <c r="Z45" s="31">
        <v>265956.96879999997</v>
      </c>
      <c r="AC45" s="31">
        <v>3</v>
      </c>
      <c r="AD45" s="31" t="s">
        <v>7</v>
      </c>
      <c r="AE45" s="31">
        <v>1341.7940000000001</v>
      </c>
      <c r="AF45" s="31">
        <v>20747.992200000001</v>
      </c>
      <c r="AG45" s="31">
        <v>73.775400000000005</v>
      </c>
      <c r="AH45" s="31">
        <v>0.51249999999999996</v>
      </c>
      <c r="AI45" s="31">
        <v>2002199</v>
      </c>
      <c r="AL45" s="31">
        <v>1</v>
      </c>
      <c r="AM45" s="31" t="s">
        <v>7</v>
      </c>
      <c r="AN45" s="31">
        <v>156.76400000000001</v>
      </c>
      <c r="AO45" s="31">
        <v>3453.261</v>
      </c>
      <c r="AP45" s="31">
        <v>8.6633999999999993</v>
      </c>
      <c r="AQ45" s="31">
        <v>0.51980000000000004</v>
      </c>
      <c r="AR45" s="31">
        <v>39103.660199999998</v>
      </c>
      <c r="AU45" s="31">
        <v>3</v>
      </c>
      <c r="AV45" s="31" t="s">
        <v>7</v>
      </c>
      <c r="AW45" s="31">
        <v>1246.173</v>
      </c>
      <c r="AX45" s="31">
        <v>3346.5391</v>
      </c>
      <c r="AY45" s="31">
        <v>30.242799999999999</v>
      </c>
      <c r="AZ45" s="31">
        <v>0.58779999999999999</v>
      </c>
      <c r="BA45" s="31">
        <v>128684.00780000001</v>
      </c>
    </row>
    <row r="46" spans="2:53" x14ac:dyDescent="0.25">
      <c r="B46" s="31">
        <v>4</v>
      </c>
      <c r="C46" s="31" t="s">
        <v>7</v>
      </c>
      <c r="D46" s="31">
        <v>972.47</v>
      </c>
      <c r="E46" s="31">
        <v>4913.9237999999996</v>
      </c>
      <c r="F46" s="31">
        <v>42.879199999999997</v>
      </c>
      <c r="G46" s="31">
        <v>1</v>
      </c>
      <c r="H46" s="31">
        <v>224289.0313</v>
      </c>
      <c r="K46" s="31">
        <v>4</v>
      </c>
      <c r="L46" s="31" t="s">
        <v>7</v>
      </c>
      <c r="M46" s="31">
        <v>1342.992</v>
      </c>
      <c r="N46" s="31">
        <v>3969.7694999999999</v>
      </c>
      <c r="O46" s="31">
        <v>44.824300000000001</v>
      </c>
      <c r="P46" s="31">
        <v>0.83840000000000003</v>
      </c>
      <c r="Q46" s="31">
        <v>203823.9688</v>
      </c>
      <c r="T46" s="31">
        <v>4</v>
      </c>
      <c r="U46" s="31" t="s">
        <v>7</v>
      </c>
      <c r="V46" s="31">
        <v>971.38099999999997</v>
      </c>
      <c r="W46" s="31">
        <v>6793.4472999999998</v>
      </c>
      <c r="X46" s="31">
        <v>36.322600000000001</v>
      </c>
      <c r="Y46" s="31">
        <v>0.56710000000000005</v>
      </c>
      <c r="Z46" s="31">
        <v>315947.40629999997</v>
      </c>
      <c r="AC46" s="31">
        <v>4</v>
      </c>
      <c r="AD46" s="31" t="s">
        <v>7</v>
      </c>
      <c r="AE46" s="31">
        <v>1429.758</v>
      </c>
      <c r="AF46" s="31">
        <v>12628.036099999999</v>
      </c>
      <c r="AG46" s="31">
        <v>65.200800000000001</v>
      </c>
      <c r="AH46" s="31">
        <v>0.4698</v>
      </c>
      <c r="AI46" s="31">
        <v>1094888.375</v>
      </c>
      <c r="AL46" s="31">
        <v>2</v>
      </c>
      <c r="AM46" s="31" t="s">
        <v>7</v>
      </c>
      <c r="AN46" s="31">
        <v>283.47199999999998</v>
      </c>
      <c r="AO46" s="31">
        <v>11252.352500000001</v>
      </c>
      <c r="AP46" s="31">
        <v>20.18</v>
      </c>
      <c r="AQ46" s="31">
        <v>0.24060000000000001</v>
      </c>
      <c r="AR46" s="31">
        <v>328571.15629999997</v>
      </c>
      <c r="AU46" s="31">
        <v>4</v>
      </c>
      <c r="AV46" s="31" t="s">
        <v>7</v>
      </c>
      <c r="AW46" s="31">
        <v>1347.789</v>
      </c>
      <c r="AX46" s="31">
        <v>5757.0640000000003</v>
      </c>
      <c r="AY46" s="31">
        <v>45.182499999999997</v>
      </c>
      <c r="AZ46" s="31">
        <v>0.60240000000000005</v>
      </c>
      <c r="BA46" s="31">
        <v>328620.28129999997</v>
      </c>
    </row>
    <row r="47" spans="2:53" x14ac:dyDescent="0.25">
      <c r="B47" s="31">
        <v>5</v>
      </c>
      <c r="C47" s="31" t="s">
        <v>7</v>
      </c>
      <c r="D47" s="31">
        <v>1064.0630000000001</v>
      </c>
      <c r="E47" s="31">
        <v>2126.1626000000001</v>
      </c>
      <c r="F47" s="31">
        <v>23.370699999999999</v>
      </c>
      <c r="G47" s="31">
        <v>0.69379999999999997</v>
      </c>
      <c r="H47" s="31">
        <v>60535.019500000002</v>
      </c>
      <c r="K47" s="31">
        <v>5</v>
      </c>
      <c r="L47" s="31" t="s">
        <v>7</v>
      </c>
      <c r="M47" s="31">
        <v>1431.5</v>
      </c>
      <c r="N47" s="31">
        <v>3998.7851999999998</v>
      </c>
      <c r="O47" s="31">
        <v>72.207499999999996</v>
      </c>
      <c r="P47" s="31">
        <v>-0.1153</v>
      </c>
      <c r="Q47" s="31">
        <v>467734.28129999997</v>
      </c>
      <c r="T47" s="31">
        <v>5</v>
      </c>
      <c r="U47" s="31" t="s">
        <v>7</v>
      </c>
      <c r="V47" s="31">
        <v>1069.173</v>
      </c>
      <c r="W47" s="31">
        <v>6546.2671</v>
      </c>
      <c r="X47" s="31">
        <v>26.462299999999999</v>
      </c>
      <c r="Y47" s="31">
        <v>0.49630000000000002</v>
      </c>
      <c r="Z47" s="31">
        <v>228094.875</v>
      </c>
      <c r="AC47" s="31">
        <v>5</v>
      </c>
      <c r="AD47" s="31" t="s">
        <v>7</v>
      </c>
      <c r="AE47" s="31">
        <v>1633.712</v>
      </c>
      <c r="AF47" s="31">
        <v>23824.398399999998</v>
      </c>
      <c r="AG47" s="31">
        <v>102.4695</v>
      </c>
      <c r="AH47" s="31">
        <v>0.3856</v>
      </c>
      <c r="AI47" s="31">
        <v>3344214.25</v>
      </c>
      <c r="AL47" s="31">
        <v>3</v>
      </c>
      <c r="AM47" s="31" t="s">
        <v>7</v>
      </c>
      <c r="AN47" s="31">
        <v>890.73199999999997</v>
      </c>
      <c r="AO47" s="31">
        <v>6436.2334000000001</v>
      </c>
      <c r="AP47" s="31">
        <v>68.584900000000005</v>
      </c>
      <c r="AQ47" s="31">
        <v>0.40889999999999999</v>
      </c>
      <c r="AR47" s="31">
        <v>599723.8125</v>
      </c>
      <c r="AU47" s="31">
        <v>5</v>
      </c>
      <c r="AV47" s="31" t="s">
        <v>7</v>
      </c>
      <c r="AW47" s="31">
        <v>1431.8489999999999</v>
      </c>
      <c r="AX47" s="31">
        <v>7932.4462999999996</v>
      </c>
      <c r="AY47" s="31">
        <v>65.423699999999997</v>
      </c>
      <c r="AZ47" s="31">
        <v>0.48970000000000002</v>
      </c>
      <c r="BA47" s="31">
        <v>684151.3125</v>
      </c>
    </row>
    <row r="48" spans="2:53" x14ac:dyDescent="0.25">
      <c r="B48" s="31">
        <v>6</v>
      </c>
      <c r="C48" s="31" t="s">
        <v>7</v>
      </c>
      <c r="D48" s="31">
        <v>1086.1949999999999</v>
      </c>
      <c r="E48" s="31">
        <v>13894.642599999999</v>
      </c>
      <c r="F48" s="31">
        <v>7.8560999999999996</v>
      </c>
      <c r="G48" s="31">
        <v>0.65449999999999997</v>
      </c>
      <c r="H48" s="31">
        <v>135242.26560000001</v>
      </c>
      <c r="K48" s="31">
        <v>6</v>
      </c>
      <c r="L48" s="31" t="s">
        <v>7</v>
      </c>
      <c r="M48" s="31">
        <v>1633.2159999999999</v>
      </c>
      <c r="N48" s="31">
        <v>4010.1921000000002</v>
      </c>
      <c r="O48" s="31">
        <v>78.447599999999994</v>
      </c>
      <c r="P48" s="31">
        <v>-0.17399999999999999</v>
      </c>
      <c r="Q48" s="31">
        <v>518537.84379999997</v>
      </c>
      <c r="T48" s="31">
        <v>6</v>
      </c>
      <c r="U48" s="31" t="s">
        <v>7</v>
      </c>
      <c r="V48" s="31">
        <v>1086.4269999999999</v>
      </c>
      <c r="W48" s="31">
        <v>99831.070300000007</v>
      </c>
      <c r="X48" s="31">
        <v>6.7876000000000003</v>
      </c>
      <c r="Y48" s="31">
        <v>0.52480000000000004</v>
      </c>
      <c r="Z48" s="31">
        <v>883871.6875</v>
      </c>
      <c r="AC48" s="31">
        <v>6</v>
      </c>
      <c r="AD48" s="31" t="s">
        <v>7</v>
      </c>
      <c r="AE48" s="31">
        <v>1740.5050000000001</v>
      </c>
      <c r="AF48" s="31">
        <v>26721.5137</v>
      </c>
      <c r="AG48" s="31">
        <v>56.688499999999998</v>
      </c>
      <c r="AH48" s="31">
        <v>0.37030000000000002</v>
      </c>
      <c r="AI48" s="31">
        <v>2090492.875</v>
      </c>
      <c r="AL48" s="31">
        <v>4</v>
      </c>
      <c r="AM48" s="31" t="s">
        <v>7</v>
      </c>
      <c r="AN48" s="31">
        <v>969.88900000000001</v>
      </c>
      <c r="AO48" s="31">
        <v>7928.8456999999999</v>
      </c>
      <c r="AP48" s="31">
        <v>47.468499999999999</v>
      </c>
      <c r="AQ48" s="31">
        <v>0.76119999999999999</v>
      </c>
      <c r="AR48" s="31">
        <v>445595.59379999997</v>
      </c>
      <c r="AU48" s="31">
        <v>6</v>
      </c>
      <c r="AV48" s="31" t="s">
        <v>7</v>
      </c>
      <c r="AW48" s="31">
        <v>1735.482</v>
      </c>
      <c r="AX48" s="31">
        <v>17308.6738</v>
      </c>
      <c r="AY48" s="31">
        <v>56.039900000000003</v>
      </c>
      <c r="AZ48" s="31">
        <v>9.0999999999999998E-2</v>
      </c>
      <c r="BA48" s="31">
        <v>1472174.25</v>
      </c>
    </row>
    <row r="49" spans="2:53" x14ac:dyDescent="0.25">
      <c r="K49" s="31">
        <v>7</v>
      </c>
      <c r="L49" s="31" t="s">
        <v>7</v>
      </c>
      <c r="M49" s="31">
        <v>1738.787</v>
      </c>
      <c r="N49" s="31">
        <v>5646.0391</v>
      </c>
      <c r="O49" s="31">
        <v>45.353700000000003</v>
      </c>
      <c r="P49" s="31">
        <v>1</v>
      </c>
      <c r="Q49" s="31">
        <v>272578.875</v>
      </c>
      <c r="AL49" s="31">
        <v>5</v>
      </c>
      <c r="AM49" s="31" t="s">
        <v>7</v>
      </c>
      <c r="AN49" s="31">
        <v>1087.0899999999999</v>
      </c>
      <c r="AO49" s="31">
        <v>72347.320300000007</v>
      </c>
      <c r="AP49" s="31">
        <v>7.4234999999999998</v>
      </c>
      <c r="AQ49" s="31">
        <v>0.71120000000000005</v>
      </c>
      <c r="AR49" s="31">
        <v>650075.1875</v>
      </c>
    </row>
    <row r="50" spans="2:53" x14ac:dyDescent="0.25">
      <c r="B50" s="31" t="s">
        <v>0</v>
      </c>
      <c r="C50" s="31" t="s">
        <v>1</v>
      </c>
      <c r="D50" s="31" t="s">
        <v>2</v>
      </c>
      <c r="E50" s="31" t="s">
        <v>3</v>
      </c>
      <c r="F50" s="31" t="s">
        <v>4</v>
      </c>
      <c r="G50" s="31" t="s">
        <v>5</v>
      </c>
      <c r="H50" s="31" t="s">
        <v>6</v>
      </c>
      <c r="K50" s="31">
        <v>8</v>
      </c>
      <c r="L50" s="31" t="s">
        <v>7</v>
      </c>
      <c r="M50" s="31">
        <v>1833.83</v>
      </c>
      <c r="N50" s="31">
        <v>2688.5592999999999</v>
      </c>
      <c r="O50" s="31">
        <v>58.232599999999998</v>
      </c>
      <c r="P50" s="31">
        <v>0.46300000000000002</v>
      </c>
      <c r="Q50" s="31">
        <v>208655.3438</v>
      </c>
      <c r="T50" s="31" t="s">
        <v>0</v>
      </c>
      <c r="U50" s="31" t="s">
        <v>1</v>
      </c>
      <c r="V50" s="31" t="s">
        <v>2</v>
      </c>
      <c r="W50" s="31" t="s">
        <v>3</v>
      </c>
      <c r="X50" s="31" t="s">
        <v>4</v>
      </c>
      <c r="Y50" s="31" t="s">
        <v>5</v>
      </c>
      <c r="Z50" s="31" t="s">
        <v>6</v>
      </c>
      <c r="AC50" s="31" t="s">
        <v>0</v>
      </c>
      <c r="AD50" s="31" t="s">
        <v>1</v>
      </c>
      <c r="AE50" s="31" t="s">
        <v>2</v>
      </c>
      <c r="AF50" s="31" t="s">
        <v>3</v>
      </c>
      <c r="AG50" s="31" t="s">
        <v>4</v>
      </c>
      <c r="AH50" s="31" t="s">
        <v>5</v>
      </c>
      <c r="AI50" s="31" t="s">
        <v>6</v>
      </c>
      <c r="AU50" s="31" t="s">
        <v>0</v>
      </c>
      <c r="AV50" s="31" t="s">
        <v>1</v>
      </c>
      <c r="AW50" s="31" t="s">
        <v>2</v>
      </c>
      <c r="AX50" s="31" t="s">
        <v>3</v>
      </c>
      <c r="AY50" s="31" t="s">
        <v>4</v>
      </c>
      <c r="AZ50" s="31" t="s">
        <v>5</v>
      </c>
      <c r="BA50" s="31" t="s">
        <v>6</v>
      </c>
    </row>
    <row r="51" spans="2:53" x14ac:dyDescent="0.25">
      <c r="B51" s="31">
        <v>1</v>
      </c>
      <c r="C51" s="31" t="s">
        <v>7</v>
      </c>
      <c r="D51" s="31">
        <v>242.13900000000001</v>
      </c>
      <c r="E51" s="31">
        <v>967.98069999999996</v>
      </c>
      <c r="F51" s="31">
        <v>32.042999999999999</v>
      </c>
      <c r="G51" s="31">
        <v>0.64770000000000005</v>
      </c>
      <c r="H51" s="31">
        <v>38490.4375</v>
      </c>
      <c r="T51" s="31">
        <v>1</v>
      </c>
      <c r="U51" s="31" t="s">
        <v>7</v>
      </c>
      <c r="V51" s="31">
        <v>156.07499999999999</v>
      </c>
      <c r="W51" s="31">
        <v>8044.9022999999997</v>
      </c>
      <c r="X51" s="31">
        <v>9.7645999999999997</v>
      </c>
      <c r="Y51" s="31">
        <v>0.5252</v>
      </c>
      <c r="Z51" s="31">
        <v>102428.75</v>
      </c>
      <c r="AC51" s="31">
        <v>1</v>
      </c>
      <c r="AD51" s="31" t="s">
        <v>7</v>
      </c>
      <c r="AE51" s="31">
        <v>1086.366</v>
      </c>
      <c r="AF51" s="31">
        <v>100199.17969999999</v>
      </c>
      <c r="AG51" s="31">
        <v>6.8417000000000003</v>
      </c>
      <c r="AH51" s="31">
        <v>0.4657</v>
      </c>
      <c r="AI51" s="31">
        <v>914958.6875</v>
      </c>
      <c r="AL51" s="31" t="s">
        <v>0</v>
      </c>
      <c r="AM51" s="31" t="s">
        <v>1</v>
      </c>
      <c r="AN51" s="31" t="s">
        <v>2</v>
      </c>
      <c r="AO51" s="31" t="s">
        <v>3</v>
      </c>
      <c r="AP51" s="31" t="s">
        <v>4</v>
      </c>
      <c r="AQ51" s="31" t="s">
        <v>5</v>
      </c>
      <c r="AR51" s="31" t="s">
        <v>6</v>
      </c>
      <c r="AU51" s="31">
        <v>1</v>
      </c>
      <c r="AV51" s="31" t="s">
        <v>7</v>
      </c>
      <c r="AW51" s="31">
        <v>1087.079</v>
      </c>
      <c r="AX51" s="31">
        <v>70216.304699999993</v>
      </c>
      <c r="AY51" s="31">
        <v>7.4980000000000002</v>
      </c>
      <c r="AZ51" s="31">
        <v>0.92910000000000004</v>
      </c>
      <c r="BA51" s="31">
        <v>579261.1875</v>
      </c>
    </row>
    <row r="52" spans="2:53" x14ac:dyDescent="0.25">
      <c r="B52" s="31">
        <v>2</v>
      </c>
      <c r="C52" s="31" t="s">
        <v>7</v>
      </c>
      <c r="D52" s="31">
        <v>283.83</v>
      </c>
      <c r="E52" s="31">
        <v>2927.6396</v>
      </c>
      <c r="F52" s="31">
        <v>20.110900000000001</v>
      </c>
      <c r="G52" s="31">
        <v>0.5</v>
      </c>
      <c r="H52" s="31">
        <v>77478.984400000001</v>
      </c>
      <c r="K52" s="31" t="s">
        <v>0</v>
      </c>
      <c r="L52" s="31" t="s">
        <v>1</v>
      </c>
      <c r="M52" s="31" t="s">
        <v>2</v>
      </c>
      <c r="N52" s="31" t="s">
        <v>3</v>
      </c>
      <c r="O52" s="31" t="s">
        <v>4</v>
      </c>
      <c r="P52" s="31" t="s">
        <v>5</v>
      </c>
      <c r="Q52" s="31" t="s">
        <v>6</v>
      </c>
      <c r="T52" s="31">
        <v>2</v>
      </c>
      <c r="U52" s="31" t="s">
        <v>7</v>
      </c>
      <c r="V52" s="31">
        <v>282.09399999999999</v>
      </c>
      <c r="W52" s="31">
        <v>16350.540999999999</v>
      </c>
      <c r="X52" s="31">
        <v>15.706899999999999</v>
      </c>
      <c r="Y52" s="31">
        <v>0.31080000000000002</v>
      </c>
      <c r="Z52" s="31">
        <v>362422.65629999997</v>
      </c>
      <c r="AC52" s="31">
        <v>2</v>
      </c>
      <c r="AD52" s="31" t="s">
        <v>7</v>
      </c>
      <c r="AE52" s="31">
        <v>1241.931</v>
      </c>
      <c r="AF52" s="31">
        <v>17661.099600000001</v>
      </c>
      <c r="AG52" s="31">
        <v>69.894199999999998</v>
      </c>
      <c r="AH52" s="31">
        <v>0.54069999999999996</v>
      </c>
      <c r="AI52" s="31">
        <v>1597452.25</v>
      </c>
      <c r="AL52" s="31">
        <v>1</v>
      </c>
      <c r="AM52" s="31" t="s">
        <v>7</v>
      </c>
      <c r="AN52" s="31">
        <v>156.76400000000001</v>
      </c>
      <c r="AO52" s="31">
        <v>3452.7550999999999</v>
      </c>
      <c r="AP52" s="31">
        <v>8.6636000000000006</v>
      </c>
      <c r="AQ52" s="31">
        <v>0.52059999999999995</v>
      </c>
      <c r="AR52" s="31">
        <v>39086.054700000001</v>
      </c>
      <c r="AU52" s="31">
        <v>2</v>
      </c>
      <c r="AV52" s="31" t="s">
        <v>7</v>
      </c>
      <c r="AW52" s="31">
        <v>1158.077</v>
      </c>
      <c r="AX52" s="31">
        <v>2076.0425</v>
      </c>
      <c r="AY52" s="31">
        <v>24.450900000000001</v>
      </c>
      <c r="AZ52" s="31">
        <v>0.54369999999999996</v>
      </c>
      <c r="BA52" s="31">
        <v>65684.5</v>
      </c>
    </row>
    <row r="53" spans="2:53" x14ac:dyDescent="0.25">
      <c r="B53" s="31">
        <v>3</v>
      </c>
      <c r="C53" s="31" t="s">
        <v>7</v>
      </c>
      <c r="D53" s="31">
        <v>887.36500000000001</v>
      </c>
      <c r="E53" s="31">
        <v>3327.9940999999999</v>
      </c>
      <c r="F53" s="31">
        <v>49.542299999999997</v>
      </c>
      <c r="G53" s="31">
        <v>0.34329999999999999</v>
      </c>
      <c r="H53" s="31">
        <v>229418.9688</v>
      </c>
      <c r="K53" s="31">
        <v>1</v>
      </c>
      <c r="L53" s="31" t="s">
        <v>7</v>
      </c>
      <c r="M53" s="31">
        <v>1064.165</v>
      </c>
      <c r="N53" s="31">
        <v>2130.9369999999999</v>
      </c>
      <c r="O53" s="31">
        <v>23.773800000000001</v>
      </c>
      <c r="P53" s="31">
        <v>0.53069999999999995</v>
      </c>
      <c r="Q53" s="31">
        <v>65903.328099999999</v>
      </c>
      <c r="T53" s="31">
        <v>3</v>
      </c>
      <c r="U53" s="31" t="s">
        <v>7</v>
      </c>
      <c r="V53" s="31">
        <v>886.68799999999999</v>
      </c>
      <c r="W53" s="31">
        <v>5305.4912000000004</v>
      </c>
      <c r="X53" s="31">
        <v>39.536999999999999</v>
      </c>
      <c r="Y53" s="31">
        <v>0.53410000000000002</v>
      </c>
      <c r="Z53" s="31">
        <v>271979.5625</v>
      </c>
      <c r="AC53" s="31">
        <v>3</v>
      </c>
      <c r="AD53" s="31" t="s">
        <v>7</v>
      </c>
      <c r="AE53" s="31">
        <v>1341.7750000000001</v>
      </c>
      <c r="AF53" s="31">
        <v>20749.796900000001</v>
      </c>
      <c r="AG53" s="31">
        <v>73.635499999999993</v>
      </c>
      <c r="AH53" s="31">
        <v>0.51680000000000004</v>
      </c>
      <c r="AI53" s="31">
        <v>1995347</v>
      </c>
      <c r="AL53" s="31">
        <v>2</v>
      </c>
      <c r="AM53" s="31" t="s">
        <v>7</v>
      </c>
      <c r="AN53" s="31">
        <v>283.47199999999998</v>
      </c>
      <c r="AO53" s="31">
        <v>11263.391600000001</v>
      </c>
      <c r="AP53" s="31">
        <v>20.133700000000001</v>
      </c>
      <c r="AQ53" s="31">
        <v>0.2329</v>
      </c>
      <c r="AR53" s="31">
        <v>329029.6875</v>
      </c>
      <c r="AU53" s="31">
        <v>3</v>
      </c>
      <c r="AV53" s="31" t="s">
        <v>7</v>
      </c>
      <c r="AW53" s="31">
        <v>1246.1659999999999</v>
      </c>
      <c r="AX53" s="31">
        <v>3351.6408999999999</v>
      </c>
      <c r="AY53" s="31">
        <v>30.272600000000001</v>
      </c>
      <c r="AZ53" s="31">
        <v>0.59289999999999998</v>
      </c>
      <c r="BA53" s="31">
        <v>128747.91409999999</v>
      </c>
    </row>
    <row r="54" spans="2:53" x14ac:dyDescent="0.25">
      <c r="B54" s="31">
        <v>4</v>
      </c>
      <c r="C54" s="31" t="s">
        <v>7</v>
      </c>
      <c r="D54" s="31">
        <v>972.428</v>
      </c>
      <c r="E54" s="31">
        <v>4896.7606999999998</v>
      </c>
      <c r="F54" s="31">
        <v>42.834000000000003</v>
      </c>
      <c r="G54" s="31">
        <v>1</v>
      </c>
      <c r="H54" s="31">
        <v>223269.5625</v>
      </c>
      <c r="K54" s="31">
        <v>2</v>
      </c>
      <c r="L54" s="31" t="s">
        <v>7</v>
      </c>
      <c r="M54" s="31">
        <v>1086.1990000000001</v>
      </c>
      <c r="N54" s="31">
        <v>13953.6191</v>
      </c>
      <c r="O54" s="31">
        <v>7.7070999999999996</v>
      </c>
      <c r="P54" s="31">
        <v>0.57779999999999998</v>
      </c>
      <c r="Q54" s="31">
        <v>137427.9688</v>
      </c>
      <c r="T54" s="31">
        <v>4</v>
      </c>
      <c r="U54" s="31" t="s">
        <v>7</v>
      </c>
      <c r="V54" s="31">
        <v>971.76</v>
      </c>
      <c r="W54" s="31">
        <v>6657.6005999999998</v>
      </c>
      <c r="X54" s="31">
        <v>37.481099999999998</v>
      </c>
      <c r="Y54" s="31">
        <v>0.83289999999999997</v>
      </c>
      <c r="Z54" s="31">
        <v>286418.5</v>
      </c>
      <c r="AC54" s="31">
        <v>4</v>
      </c>
      <c r="AD54" s="31" t="s">
        <v>7</v>
      </c>
      <c r="AE54" s="31">
        <v>1429.681</v>
      </c>
      <c r="AF54" s="31">
        <v>12639.2246</v>
      </c>
      <c r="AG54" s="31">
        <v>65.253500000000003</v>
      </c>
      <c r="AH54" s="31">
        <v>0.46870000000000001</v>
      </c>
      <c r="AI54" s="31">
        <v>1097182.625</v>
      </c>
      <c r="AL54" s="31">
        <v>3</v>
      </c>
      <c r="AM54" s="31" t="s">
        <v>7</v>
      </c>
      <c r="AN54" s="31">
        <v>890.74699999999996</v>
      </c>
      <c r="AO54" s="31">
        <v>6442.8867</v>
      </c>
      <c r="AP54" s="31">
        <v>68.590699999999998</v>
      </c>
      <c r="AQ54" s="31">
        <v>0.40639999999999998</v>
      </c>
      <c r="AR54" s="31">
        <v>600937.625</v>
      </c>
      <c r="AU54" s="31">
        <v>4</v>
      </c>
      <c r="AV54" s="31" t="s">
        <v>7</v>
      </c>
      <c r="AW54" s="31">
        <v>1347.751</v>
      </c>
      <c r="AX54" s="31">
        <v>5757.7157999999999</v>
      </c>
      <c r="AY54" s="31">
        <v>45.120199999999997</v>
      </c>
      <c r="AZ54" s="31">
        <v>0.6089</v>
      </c>
      <c r="BA54" s="31">
        <v>327355.6875</v>
      </c>
    </row>
    <row r="55" spans="2:53" x14ac:dyDescent="0.25">
      <c r="B55" s="31">
        <v>5</v>
      </c>
      <c r="C55" s="31" t="s">
        <v>7</v>
      </c>
      <c r="D55" s="31">
        <v>1067.25</v>
      </c>
      <c r="E55" s="31">
        <v>1976.9272000000001</v>
      </c>
      <c r="F55" s="31">
        <v>29.9087</v>
      </c>
      <c r="G55" s="31">
        <v>0.50019999999999998</v>
      </c>
      <c r="H55" s="31">
        <v>77749.171900000001</v>
      </c>
      <c r="K55" s="31">
        <v>3</v>
      </c>
      <c r="L55" s="31" t="s">
        <v>7</v>
      </c>
      <c r="M55" s="31">
        <v>1244.9739999999999</v>
      </c>
      <c r="N55" s="31">
        <v>3394.0776000000001</v>
      </c>
      <c r="O55" s="31">
        <v>42.342300000000002</v>
      </c>
      <c r="P55" s="31">
        <v>0.89100000000000001</v>
      </c>
      <c r="Q55" s="31">
        <v>160835.89060000001</v>
      </c>
      <c r="T55" s="31">
        <v>5</v>
      </c>
      <c r="U55" s="31" t="s">
        <v>7</v>
      </c>
      <c r="V55" s="31">
        <v>1081.2739999999999</v>
      </c>
      <c r="W55" s="31">
        <v>11017.934600000001</v>
      </c>
      <c r="X55" s="31">
        <v>39.098399999999998</v>
      </c>
      <c r="Y55" s="31">
        <v>0.55779999999999996</v>
      </c>
      <c r="Z55" s="31">
        <v>553470.5</v>
      </c>
      <c r="AC55" s="31">
        <v>5</v>
      </c>
      <c r="AD55" s="31" t="s">
        <v>7</v>
      </c>
      <c r="AE55" s="31">
        <v>1633.703</v>
      </c>
      <c r="AF55" s="31">
        <v>23816.1855</v>
      </c>
      <c r="AG55" s="31">
        <v>102.3935</v>
      </c>
      <c r="AH55" s="31">
        <v>0.37840000000000001</v>
      </c>
      <c r="AI55" s="31">
        <v>3349272.75</v>
      </c>
      <c r="AL55" s="31">
        <v>4</v>
      </c>
      <c r="AM55" s="31" t="s">
        <v>7</v>
      </c>
      <c r="AN55" s="31">
        <v>969.89300000000003</v>
      </c>
      <c r="AO55" s="31">
        <v>7922.3900999999996</v>
      </c>
      <c r="AP55" s="31">
        <v>47.499600000000001</v>
      </c>
      <c r="AQ55" s="31">
        <v>0.76929999999999998</v>
      </c>
      <c r="AR55" s="31">
        <v>444000.21879999997</v>
      </c>
      <c r="AU55" s="31">
        <v>5</v>
      </c>
      <c r="AV55" s="31" t="s">
        <v>7</v>
      </c>
      <c r="AW55" s="31">
        <v>1431.8130000000001</v>
      </c>
      <c r="AX55" s="31">
        <v>7930.5658999999996</v>
      </c>
      <c r="AY55" s="31">
        <v>65.510199999999998</v>
      </c>
      <c r="AZ55" s="31">
        <v>0.4899</v>
      </c>
      <c r="BA55" s="31">
        <v>684841.4375</v>
      </c>
    </row>
    <row r="56" spans="2:53" x14ac:dyDescent="0.25">
      <c r="B56" s="31">
        <v>6</v>
      </c>
      <c r="C56" s="31" t="s">
        <v>7</v>
      </c>
      <c r="D56" s="31">
        <v>1086.2629999999999</v>
      </c>
      <c r="E56" s="31">
        <v>13585.2539</v>
      </c>
      <c r="F56" s="31">
        <v>7.4812000000000003</v>
      </c>
      <c r="G56" s="31">
        <v>0.65490000000000004</v>
      </c>
      <c r="H56" s="31">
        <v>125901.1094</v>
      </c>
      <c r="K56" s="31">
        <v>4</v>
      </c>
      <c r="L56" s="31" t="s">
        <v>7</v>
      </c>
      <c r="M56" s="31">
        <v>1342.7909999999999</v>
      </c>
      <c r="N56" s="31">
        <v>3953.0603000000001</v>
      </c>
      <c r="O56" s="31">
        <v>44.161200000000001</v>
      </c>
      <c r="P56" s="31">
        <v>0.84379999999999999</v>
      </c>
      <c r="Q56" s="31">
        <v>199497.3438</v>
      </c>
      <c r="T56" s="31">
        <v>6</v>
      </c>
      <c r="U56" s="31" t="s">
        <v>7</v>
      </c>
      <c r="V56" s="31">
        <v>1086.4159999999999</v>
      </c>
      <c r="W56" s="31">
        <v>90270.382800000007</v>
      </c>
      <c r="X56" s="31">
        <v>6.5332999999999997</v>
      </c>
      <c r="Y56" s="31">
        <v>1</v>
      </c>
      <c r="Z56" s="31">
        <v>627794.375</v>
      </c>
      <c r="AC56" s="31">
        <v>6</v>
      </c>
      <c r="AD56" s="31" t="s">
        <v>7</v>
      </c>
      <c r="AE56" s="31">
        <v>1740.4839999999999</v>
      </c>
      <c r="AF56" s="31">
        <v>26732.679700000001</v>
      </c>
      <c r="AG56" s="31">
        <v>56.5625</v>
      </c>
      <c r="AH56" s="31">
        <v>0.35980000000000001</v>
      </c>
      <c r="AI56" s="31">
        <v>2094689.375</v>
      </c>
      <c r="AL56" s="31">
        <v>5</v>
      </c>
      <c r="AM56" s="31" t="s">
        <v>7</v>
      </c>
      <c r="AN56" s="31">
        <v>1087.0840000000001</v>
      </c>
      <c r="AO56" s="31">
        <v>72351.835900000005</v>
      </c>
      <c r="AP56" s="31">
        <v>7.4230999999999998</v>
      </c>
      <c r="AQ56" s="31">
        <v>0.71079999999999999</v>
      </c>
      <c r="AR56" s="31">
        <v>650193.5625</v>
      </c>
      <c r="AU56" s="31">
        <v>6</v>
      </c>
      <c r="AV56" s="31" t="s">
        <v>7</v>
      </c>
      <c r="AW56" s="31">
        <v>1735.491</v>
      </c>
      <c r="AX56" s="31">
        <v>17314.257799999999</v>
      </c>
      <c r="AY56" s="31">
        <v>55.967799999999997</v>
      </c>
      <c r="AZ56" s="31">
        <v>7.6999999999999999E-2</v>
      </c>
      <c r="BA56" s="31">
        <v>1477528.5</v>
      </c>
    </row>
    <row r="57" spans="2:53" x14ac:dyDescent="0.25">
      <c r="K57" s="31">
        <v>5</v>
      </c>
      <c r="L57" s="31" t="s">
        <v>7</v>
      </c>
      <c r="M57" s="31">
        <v>1431.0119999999999</v>
      </c>
      <c r="N57" s="31">
        <v>3912.7903000000001</v>
      </c>
      <c r="O57" s="31">
        <v>75.430199999999999</v>
      </c>
      <c r="P57" s="31">
        <v>-9.5899999999999999E-2</v>
      </c>
      <c r="Q57" s="31">
        <v>475249.5</v>
      </c>
    </row>
    <row r="58" spans="2:53" x14ac:dyDescent="0.25">
      <c r="B58" s="31" t="s">
        <v>0</v>
      </c>
      <c r="C58" s="31" t="s">
        <v>1</v>
      </c>
      <c r="D58" s="31" t="s">
        <v>2</v>
      </c>
      <c r="E58" s="31" t="s">
        <v>3</v>
      </c>
      <c r="F58" s="31" t="s">
        <v>4</v>
      </c>
      <c r="G58" s="31" t="s">
        <v>5</v>
      </c>
      <c r="H58" s="31" t="s">
        <v>6</v>
      </c>
      <c r="K58" s="31">
        <v>6</v>
      </c>
      <c r="L58" s="31" t="s">
        <v>7</v>
      </c>
      <c r="M58" s="31">
        <v>1633.163</v>
      </c>
      <c r="N58" s="31">
        <v>3922.5844999999999</v>
      </c>
      <c r="O58" s="31">
        <v>81.995500000000007</v>
      </c>
      <c r="P58" s="31">
        <v>-0.1792</v>
      </c>
      <c r="Q58" s="31">
        <v>530968.375</v>
      </c>
      <c r="T58" s="31" t="s">
        <v>0</v>
      </c>
      <c r="U58" s="31" t="s">
        <v>1</v>
      </c>
      <c r="V58" s="31" t="s">
        <v>2</v>
      </c>
      <c r="W58" s="31" t="s">
        <v>3</v>
      </c>
      <c r="X58" s="31" t="s">
        <v>4</v>
      </c>
      <c r="Y58" s="31" t="s">
        <v>5</v>
      </c>
      <c r="Z58" s="31" t="s">
        <v>6</v>
      </c>
      <c r="AC58" s="31" t="s">
        <v>0</v>
      </c>
      <c r="AD58" s="31" t="s">
        <v>1</v>
      </c>
      <c r="AE58" s="31" t="s">
        <v>2</v>
      </c>
      <c r="AF58" s="31" t="s">
        <v>3</v>
      </c>
      <c r="AG58" s="31" t="s">
        <v>4</v>
      </c>
      <c r="AH58" s="31" t="s">
        <v>5</v>
      </c>
      <c r="AI58" s="31" t="s">
        <v>6</v>
      </c>
      <c r="AL58" s="31" t="s">
        <v>0</v>
      </c>
      <c r="AM58" s="31" t="s">
        <v>1</v>
      </c>
      <c r="AN58" s="31" t="s">
        <v>2</v>
      </c>
      <c r="AO58" s="31" t="s">
        <v>3</v>
      </c>
      <c r="AP58" s="31" t="s">
        <v>4</v>
      </c>
      <c r="AQ58" s="31" t="s">
        <v>5</v>
      </c>
      <c r="AR58" s="31" t="s">
        <v>6</v>
      </c>
      <c r="AU58" s="31" t="s">
        <v>0</v>
      </c>
      <c r="AV58" s="31" t="s">
        <v>1</v>
      </c>
      <c r="AW58" s="31" t="s">
        <v>2</v>
      </c>
      <c r="AX58" s="31" t="s">
        <v>3</v>
      </c>
      <c r="AY58" s="31" t="s">
        <v>4</v>
      </c>
      <c r="AZ58" s="31" t="s">
        <v>5</v>
      </c>
      <c r="BA58" s="31" t="s">
        <v>6</v>
      </c>
    </row>
    <row r="59" spans="2:53" x14ac:dyDescent="0.25">
      <c r="B59" s="31">
        <v>1</v>
      </c>
      <c r="C59" s="31" t="s">
        <v>7</v>
      </c>
      <c r="D59" s="31">
        <v>242.398</v>
      </c>
      <c r="E59" s="31">
        <v>946.20839999999998</v>
      </c>
      <c r="F59" s="31">
        <v>32.219900000000003</v>
      </c>
      <c r="G59" s="31">
        <v>0.64770000000000005</v>
      </c>
      <c r="H59" s="31">
        <v>37830.714800000002</v>
      </c>
      <c r="K59" s="31">
        <v>7</v>
      </c>
      <c r="L59" s="31" t="s">
        <v>7</v>
      </c>
      <c r="M59" s="31">
        <v>1738.8230000000001</v>
      </c>
      <c r="N59" s="31">
        <v>5616.1616000000004</v>
      </c>
      <c r="O59" s="31">
        <v>45.024099999999997</v>
      </c>
      <c r="P59" s="31">
        <v>1</v>
      </c>
      <c r="Q59" s="31">
        <v>269166.1875</v>
      </c>
      <c r="T59" s="31">
        <v>1</v>
      </c>
      <c r="U59" s="31" t="s">
        <v>7</v>
      </c>
      <c r="V59" s="31">
        <v>156.07499999999999</v>
      </c>
      <c r="W59" s="31">
        <v>8044.9022999999997</v>
      </c>
      <c r="X59" s="31">
        <v>9.7645999999999997</v>
      </c>
      <c r="Y59" s="31">
        <v>0.5252</v>
      </c>
      <c r="Z59" s="31">
        <v>102428.75</v>
      </c>
      <c r="AC59" s="31">
        <v>1</v>
      </c>
      <c r="AD59" s="31" t="s">
        <v>7</v>
      </c>
      <c r="AE59" s="31">
        <v>1086.3510000000001</v>
      </c>
      <c r="AF59" s="31">
        <v>100227.35159999999</v>
      </c>
      <c r="AG59" s="31">
        <v>6.8376999999999999</v>
      </c>
      <c r="AH59" s="31">
        <v>0.4622</v>
      </c>
      <c r="AI59" s="31">
        <v>915873.375</v>
      </c>
      <c r="AL59" s="31">
        <v>1</v>
      </c>
      <c r="AM59" s="31" t="s">
        <v>7</v>
      </c>
      <c r="AN59" s="31">
        <v>156.76300000000001</v>
      </c>
      <c r="AO59" s="31">
        <v>3452.1855</v>
      </c>
      <c r="AP59" s="31">
        <v>8.6639999999999997</v>
      </c>
      <c r="AQ59" s="31">
        <v>0.52149999999999996</v>
      </c>
      <c r="AR59" s="31">
        <v>39068.695299999999</v>
      </c>
      <c r="AU59" s="31">
        <v>1</v>
      </c>
      <c r="AV59" s="31" t="s">
        <v>7</v>
      </c>
      <c r="AW59" s="31">
        <v>1087.0840000000001</v>
      </c>
      <c r="AX59" s="31">
        <v>70197.320300000007</v>
      </c>
      <c r="AY59" s="31">
        <v>7.5026999999999999</v>
      </c>
      <c r="AZ59" s="31">
        <v>0.93220000000000003</v>
      </c>
      <c r="BA59" s="31">
        <v>578653.4375</v>
      </c>
    </row>
    <row r="60" spans="2:53" x14ac:dyDescent="0.25">
      <c r="B60" s="31">
        <v>2</v>
      </c>
      <c r="C60" s="31" t="s">
        <v>7</v>
      </c>
      <c r="D60" s="31">
        <v>283.2</v>
      </c>
      <c r="E60" s="31">
        <v>2898.5571</v>
      </c>
      <c r="F60" s="31">
        <v>20.590800000000002</v>
      </c>
      <c r="G60" s="31">
        <v>0.49990000000000001</v>
      </c>
      <c r="H60" s="31">
        <v>78539.039099999995</v>
      </c>
      <c r="K60" s="31">
        <v>8</v>
      </c>
      <c r="L60" s="31" t="s">
        <v>7</v>
      </c>
      <c r="M60" s="31">
        <v>1833.82</v>
      </c>
      <c r="N60" s="31">
        <v>2666.1581999999999</v>
      </c>
      <c r="O60" s="31">
        <v>58.441899999999997</v>
      </c>
      <c r="P60" s="31">
        <v>0.45590000000000003</v>
      </c>
      <c r="Q60" s="31">
        <v>208236.4688</v>
      </c>
      <c r="T60" s="31">
        <v>2</v>
      </c>
      <c r="U60" s="31" t="s">
        <v>7</v>
      </c>
      <c r="V60" s="31">
        <v>282.09399999999999</v>
      </c>
      <c r="W60" s="31">
        <v>16350.540999999999</v>
      </c>
      <c r="X60" s="31">
        <v>15.706899999999999</v>
      </c>
      <c r="Y60" s="31">
        <v>0.31080000000000002</v>
      </c>
      <c r="Z60" s="31">
        <v>362422.65629999997</v>
      </c>
      <c r="AC60" s="31">
        <v>2</v>
      </c>
      <c r="AD60" s="31" t="s">
        <v>7</v>
      </c>
      <c r="AE60" s="31">
        <v>1241.9449999999999</v>
      </c>
      <c r="AF60" s="31">
        <v>17664.521499999999</v>
      </c>
      <c r="AG60" s="31">
        <v>69.993799999999993</v>
      </c>
      <c r="AH60" s="31">
        <v>0.54590000000000005</v>
      </c>
      <c r="AI60" s="31">
        <v>1596836.625</v>
      </c>
      <c r="AL60" s="31">
        <v>2</v>
      </c>
      <c r="AM60" s="31" t="s">
        <v>7</v>
      </c>
      <c r="AN60" s="31">
        <v>283.47199999999998</v>
      </c>
      <c r="AO60" s="31">
        <v>11274.593800000001</v>
      </c>
      <c r="AP60" s="31">
        <v>20.0867</v>
      </c>
      <c r="AQ60" s="31">
        <v>0.22489999999999999</v>
      </c>
      <c r="AR60" s="31">
        <v>329496.0625</v>
      </c>
      <c r="AU60" s="31">
        <v>2</v>
      </c>
      <c r="AV60" s="31" t="s">
        <v>7</v>
      </c>
      <c r="AW60" s="31">
        <v>1158.155</v>
      </c>
      <c r="AX60" s="31">
        <v>2152.6725999999999</v>
      </c>
      <c r="AY60" s="31">
        <v>23.242000000000001</v>
      </c>
      <c r="AZ60" s="31">
        <v>0.54679999999999995</v>
      </c>
      <c r="BA60" s="31">
        <v>64666.343800000002</v>
      </c>
    </row>
    <row r="61" spans="2:53" x14ac:dyDescent="0.25">
      <c r="B61" s="31">
        <v>3</v>
      </c>
      <c r="C61" s="31" t="s">
        <v>7</v>
      </c>
      <c r="D61" s="31">
        <v>887.35799999999995</v>
      </c>
      <c r="E61" s="31">
        <v>3329.0093000000002</v>
      </c>
      <c r="F61" s="31">
        <v>49.5289</v>
      </c>
      <c r="G61" s="31">
        <v>0.34289999999999998</v>
      </c>
      <c r="H61" s="31">
        <v>229459.0625</v>
      </c>
      <c r="T61" s="31">
        <v>3</v>
      </c>
      <c r="U61" s="31" t="s">
        <v>7</v>
      </c>
      <c r="V61" s="31">
        <v>886.68700000000001</v>
      </c>
      <c r="W61" s="31">
        <v>5305.4937</v>
      </c>
      <c r="X61" s="31">
        <v>39.536999999999999</v>
      </c>
      <c r="Y61" s="31">
        <v>0.53410000000000002</v>
      </c>
      <c r="Z61" s="31">
        <v>271979.875</v>
      </c>
      <c r="AC61" s="31">
        <v>3</v>
      </c>
      <c r="AD61" s="31" t="s">
        <v>7</v>
      </c>
      <c r="AE61" s="31">
        <v>1341.7570000000001</v>
      </c>
      <c r="AF61" s="31">
        <v>20751.3066</v>
      </c>
      <c r="AG61" s="31">
        <v>73.514300000000006</v>
      </c>
      <c r="AH61" s="31">
        <v>0.52110000000000001</v>
      </c>
      <c r="AI61" s="31">
        <v>1988899.25</v>
      </c>
      <c r="AL61" s="31">
        <v>3</v>
      </c>
      <c r="AM61" s="31" t="s">
        <v>7</v>
      </c>
      <c r="AN61" s="31">
        <v>890.76400000000001</v>
      </c>
      <c r="AO61" s="31">
        <v>6449.7754000000004</v>
      </c>
      <c r="AP61" s="31">
        <v>68.595799999999997</v>
      </c>
      <c r="AQ61" s="31">
        <v>0.40389999999999998</v>
      </c>
      <c r="AR61" s="31">
        <v>602185.9375</v>
      </c>
      <c r="AU61" s="31">
        <v>3</v>
      </c>
      <c r="AV61" s="31" t="s">
        <v>7</v>
      </c>
      <c r="AW61" s="31">
        <v>1246.1569999999999</v>
      </c>
      <c r="AX61" s="31">
        <v>3355.2275</v>
      </c>
      <c r="AY61" s="31">
        <v>30.3231</v>
      </c>
      <c r="AZ61" s="31">
        <v>0.59789999999999999</v>
      </c>
      <c r="BA61" s="31">
        <v>128845.39840000001</v>
      </c>
    </row>
    <row r="62" spans="2:53" x14ac:dyDescent="0.25">
      <c r="B62" s="31">
        <v>4</v>
      </c>
      <c r="C62" s="31" t="s">
        <v>7</v>
      </c>
      <c r="D62" s="31">
        <v>972.41499999999996</v>
      </c>
      <c r="E62" s="31">
        <v>4902.4282000000003</v>
      </c>
      <c r="F62" s="31">
        <v>42.740099999999998</v>
      </c>
      <c r="G62" s="31">
        <v>1</v>
      </c>
      <c r="H62" s="31">
        <v>223038.14060000001</v>
      </c>
      <c r="K62" s="31" t="s">
        <v>0</v>
      </c>
      <c r="L62" s="31" t="s">
        <v>1</v>
      </c>
      <c r="M62" s="31" t="s">
        <v>2</v>
      </c>
      <c r="N62" s="31" t="s">
        <v>3</v>
      </c>
      <c r="O62" s="31" t="s">
        <v>4</v>
      </c>
      <c r="P62" s="31" t="s">
        <v>5</v>
      </c>
      <c r="Q62" s="31" t="s">
        <v>6</v>
      </c>
      <c r="T62" s="31">
        <v>4</v>
      </c>
      <c r="U62" s="31" t="s">
        <v>7</v>
      </c>
      <c r="V62" s="31">
        <v>971.76</v>
      </c>
      <c r="W62" s="31">
        <v>6657.6049999999996</v>
      </c>
      <c r="X62" s="31">
        <v>37.481099999999998</v>
      </c>
      <c r="Y62" s="31">
        <v>0.83289999999999997</v>
      </c>
      <c r="Z62" s="31">
        <v>286418.75</v>
      </c>
      <c r="AC62" s="31">
        <v>4</v>
      </c>
      <c r="AD62" s="31" t="s">
        <v>7</v>
      </c>
      <c r="AE62" s="31">
        <v>1429.606</v>
      </c>
      <c r="AF62" s="31">
        <v>12651.286099999999</v>
      </c>
      <c r="AG62" s="31">
        <v>65.293300000000002</v>
      </c>
      <c r="AH62" s="31">
        <v>0.46779999999999999</v>
      </c>
      <c r="AI62" s="31">
        <v>1099292.375</v>
      </c>
      <c r="AL62" s="31">
        <v>4</v>
      </c>
      <c r="AM62" s="31" t="s">
        <v>7</v>
      </c>
      <c r="AN62" s="31">
        <v>969.89800000000002</v>
      </c>
      <c r="AO62" s="31">
        <v>7915.7510000000002</v>
      </c>
      <c r="AP62" s="31">
        <v>47.531399999999998</v>
      </c>
      <c r="AQ62" s="31">
        <v>0.77759999999999996</v>
      </c>
      <c r="AR62" s="31">
        <v>442360.65629999997</v>
      </c>
      <c r="AU62" s="31">
        <v>4</v>
      </c>
      <c r="AV62" s="31" t="s">
        <v>7</v>
      </c>
      <c r="AW62" s="31">
        <v>1347.7239999999999</v>
      </c>
      <c r="AX62" s="31">
        <v>5757.7597999999998</v>
      </c>
      <c r="AY62" s="31">
        <v>45.084400000000002</v>
      </c>
      <c r="AZ62" s="31">
        <v>0.61529999999999996</v>
      </c>
      <c r="BA62" s="31">
        <v>326266.1875</v>
      </c>
    </row>
    <row r="63" spans="2:53" x14ac:dyDescent="0.25">
      <c r="B63" s="31">
        <v>5</v>
      </c>
      <c r="C63" s="31" t="s">
        <v>7</v>
      </c>
      <c r="D63" s="31">
        <v>1066.6030000000001</v>
      </c>
      <c r="E63" s="31">
        <v>1970.6322</v>
      </c>
      <c r="F63" s="31">
        <v>29.575199999999999</v>
      </c>
      <c r="G63" s="31">
        <v>0.501</v>
      </c>
      <c r="H63" s="31">
        <v>76616.789099999995</v>
      </c>
      <c r="K63" s="31">
        <v>1</v>
      </c>
      <c r="L63" s="31" t="s">
        <v>7</v>
      </c>
      <c r="M63" s="31">
        <v>1064.019</v>
      </c>
      <c r="N63" s="31">
        <v>2123.3490999999999</v>
      </c>
      <c r="O63" s="31">
        <v>23.511199999999999</v>
      </c>
      <c r="P63" s="31">
        <v>0.52039999999999997</v>
      </c>
      <c r="Q63" s="31">
        <v>65203.375</v>
      </c>
      <c r="T63" s="31">
        <v>5</v>
      </c>
      <c r="U63" s="31" t="s">
        <v>7</v>
      </c>
      <c r="V63" s="31">
        <v>1081.2739999999999</v>
      </c>
      <c r="W63" s="31">
        <v>11017.9326</v>
      </c>
      <c r="X63" s="31">
        <v>39.098399999999998</v>
      </c>
      <c r="Y63" s="31">
        <v>0.55779999999999996</v>
      </c>
      <c r="Z63" s="31">
        <v>553470.375</v>
      </c>
      <c r="AC63" s="31">
        <v>5</v>
      </c>
      <c r="AD63" s="31" t="s">
        <v>7</v>
      </c>
      <c r="AE63" s="31">
        <v>1633.69</v>
      </c>
      <c r="AF63" s="31">
        <v>23808.9434</v>
      </c>
      <c r="AG63" s="31">
        <v>102.3049</v>
      </c>
      <c r="AH63" s="31">
        <v>0.37159999999999999</v>
      </c>
      <c r="AI63" s="31">
        <v>3353581</v>
      </c>
      <c r="AL63" s="31">
        <v>5</v>
      </c>
      <c r="AM63" s="31" t="s">
        <v>7</v>
      </c>
      <c r="AN63" s="31">
        <v>1087.0909999999999</v>
      </c>
      <c r="AO63" s="31">
        <v>72354.054699999993</v>
      </c>
      <c r="AP63" s="31">
        <v>7.4231999999999996</v>
      </c>
      <c r="AQ63" s="31">
        <v>0.71040000000000003</v>
      </c>
      <c r="AR63" s="31">
        <v>650333.1875</v>
      </c>
      <c r="AU63" s="31">
        <v>5</v>
      </c>
      <c r="AV63" s="31" t="s">
        <v>7</v>
      </c>
      <c r="AW63" s="31">
        <v>1431.7829999999999</v>
      </c>
      <c r="AX63" s="31">
        <v>7929.3353999999999</v>
      </c>
      <c r="AY63" s="31">
        <v>65.575900000000004</v>
      </c>
      <c r="AZ63" s="31">
        <v>0.49020000000000002</v>
      </c>
      <c r="BA63" s="31">
        <v>685348</v>
      </c>
    </row>
    <row r="64" spans="2:53" x14ac:dyDescent="0.25">
      <c r="B64" s="31">
        <v>6</v>
      </c>
      <c r="C64" s="31" t="s">
        <v>7</v>
      </c>
      <c r="D64" s="31">
        <v>1086.2439999999999</v>
      </c>
      <c r="E64" s="31">
        <v>13621.4512</v>
      </c>
      <c r="F64" s="31">
        <v>7.5317999999999996</v>
      </c>
      <c r="G64" s="31">
        <v>0.65600000000000003</v>
      </c>
      <c r="H64" s="31">
        <v>127033.80469999999</v>
      </c>
      <c r="K64" s="31">
        <v>2</v>
      </c>
      <c r="L64" s="31" t="s">
        <v>7</v>
      </c>
      <c r="M64" s="31">
        <v>1086.1880000000001</v>
      </c>
      <c r="N64" s="31">
        <v>13978.7197</v>
      </c>
      <c r="O64" s="31">
        <v>7.6944999999999997</v>
      </c>
      <c r="P64" s="31">
        <v>0.55940000000000001</v>
      </c>
      <c r="Q64" s="31">
        <v>138452.29689999999</v>
      </c>
      <c r="T64" s="31">
        <v>6</v>
      </c>
      <c r="U64" s="31" t="s">
        <v>7</v>
      </c>
      <c r="V64" s="31">
        <v>1086.4159999999999</v>
      </c>
      <c r="W64" s="31">
        <v>90270.382800000007</v>
      </c>
      <c r="X64" s="31">
        <v>6.5332999999999997</v>
      </c>
      <c r="Y64" s="31">
        <v>1</v>
      </c>
      <c r="Z64" s="31">
        <v>627794.375</v>
      </c>
      <c r="AC64" s="31">
        <v>6</v>
      </c>
      <c r="AD64" s="31" t="s">
        <v>7</v>
      </c>
      <c r="AE64" s="31">
        <v>1740.463</v>
      </c>
      <c r="AF64" s="31">
        <v>26744.773399999998</v>
      </c>
      <c r="AG64" s="31">
        <v>56.446800000000003</v>
      </c>
      <c r="AH64" s="31">
        <v>0.34949999999999998</v>
      </c>
      <c r="AI64" s="31">
        <v>2099173.75</v>
      </c>
      <c r="AU64" s="31">
        <v>6</v>
      </c>
      <c r="AV64" s="31" t="s">
        <v>7</v>
      </c>
      <c r="AW64" s="31">
        <v>1735.498</v>
      </c>
      <c r="AX64" s="31">
        <v>17319.146499999999</v>
      </c>
      <c r="AY64" s="31">
        <v>55.902500000000003</v>
      </c>
      <c r="AZ64" s="31">
        <v>6.4199999999999993E-2</v>
      </c>
      <c r="BA64" s="31">
        <v>1482396.125</v>
      </c>
    </row>
    <row r="65" spans="2:53" x14ac:dyDescent="0.25">
      <c r="K65" s="31">
        <v>3</v>
      </c>
      <c r="L65" s="31" t="s">
        <v>7</v>
      </c>
      <c r="M65" s="31">
        <v>1244.9970000000001</v>
      </c>
      <c r="N65" s="31">
        <v>3414.8135000000002</v>
      </c>
      <c r="O65" s="31">
        <v>41.692799999999998</v>
      </c>
      <c r="P65" s="31">
        <v>0.76160000000000005</v>
      </c>
      <c r="Q65" s="31">
        <v>168581.7813</v>
      </c>
      <c r="AL65" s="31" t="s">
        <v>0</v>
      </c>
      <c r="AM65" s="31" t="s">
        <v>1</v>
      </c>
      <c r="AN65" s="31" t="s">
        <v>2</v>
      </c>
      <c r="AO65" s="31" t="s">
        <v>3</v>
      </c>
      <c r="AP65" s="31" t="s">
        <v>4</v>
      </c>
      <c r="AQ65" s="31" t="s">
        <v>5</v>
      </c>
      <c r="AR65" s="31" t="s">
        <v>6</v>
      </c>
    </row>
    <row r="66" spans="2:53" x14ac:dyDescent="0.25">
      <c r="B66" s="31" t="s">
        <v>0</v>
      </c>
      <c r="C66" s="31" t="s">
        <v>1</v>
      </c>
      <c r="D66" s="31" t="s">
        <v>2</v>
      </c>
      <c r="E66" s="31" t="s">
        <v>3</v>
      </c>
      <c r="F66" s="31" t="s">
        <v>4</v>
      </c>
      <c r="G66" s="31" t="s">
        <v>5</v>
      </c>
      <c r="H66" s="31" t="s">
        <v>6</v>
      </c>
      <c r="K66" s="31">
        <v>4</v>
      </c>
      <c r="L66" s="31" t="s">
        <v>7</v>
      </c>
      <c r="M66" s="31">
        <v>1342.912</v>
      </c>
      <c r="N66" s="31">
        <v>4034.7188000000001</v>
      </c>
      <c r="O66" s="31">
        <v>43.7498</v>
      </c>
      <c r="P66" s="31">
        <v>0.73599999999999999</v>
      </c>
      <c r="Q66" s="31">
        <v>211274.1563</v>
      </c>
      <c r="T66" s="31" t="s">
        <v>0</v>
      </c>
      <c r="U66" s="31" t="s">
        <v>1</v>
      </c>
      <c r="V66" s="31" t="s">
        <v>2</v>
      </c>
      <c r="W66" s="31" t="s">
        <v>3</v>
      </c>
      <c r="X66" s="31" t="s">
        <v>4</v>
      </c>
      <c r="Y66" s="31" t="s">
        <v>5</v>
      </c>
      <c r="Z66" s="31" t="s">
        <v>6</v>
      </c>
      <c r="AC66" s="31" t="s">
        <v>0</v>
      </c>
      <c r="AD66" s="31" t="s">
        <v>1</v>
      </c>
      <c r="AE66" s="31" t="s">
        <v>2</v>
      </c>
      <c r="AF66" s="31" t="s">
        <v>3</v>
      </c>
      <c r="AG66" s="31" t="s">
        <v>4</v>
      </c>
      <c r="AH66" s="31" t="s">
        <v>5</v>
      </c>
      <c r="AI66" s="31" t="s">
        <v>6</v>
      </c>
      <c r="AL66" s="31">
        <v>1</v>
      </c>
      <c r="AM66" s="31" t="s">
        <v>7</v>
      </c>
      <c r="AN66" s="31">
        <v>156.76300000000001</v>
      </c>
      <c r="AO66" s="31">
        <v>3451.7727</v>
      </c>
      <c r="AP66" s="31">
        <v>8.6640999999999995</v>
      </c>
      <c r="AQ66" s="31">
        <v>0.5222</v>
      </c>
      <c r="AR66" s="31">
        <v>39053.718800000002</v>
      </c>
      <c r="AU66" s="31" t="s">
        <v>0</v>
      </c>
      <c r="AV66" s="31" t="s">
        <v>1</v>
      </c>
      <c r="AW66" s="31" t="s">
        <v>2</v>
      </c>
      <c r="AX66" s="31" t="s">
        <v>3</v>
      </c>
      <c r="AY66" s="31" t="s">
        <v>4</v>
      </c>
      <c r="AZ66" s="31" t="s">
        <v>5</v>
      </c>
      <c r="BA66" s="31" t="s">
        <v>6</v>
      </c>
    </row>
    <row r="67" spans="2:53" x14ac:dyDescent="0.25">
      <c r="B67" s="31">
        <v>1</v>
      </c>
      <c r="C67" s="31" t="s">
        <v>7</v>
      </c>
      <c r="D67" s="31">
        <v>243.321</v>
      </c>
      <c r="E67" s="31">
        <v>837.74120000000005</v>
      </c>
      <c r="F67" s="31">
        <v>42.851700000000001</v>
      </c>
      <c r="G67" s="31">
        <v>0.51790000000000003</v>
      </c>
      <c r="H67" s="31">
        <v>46845.144500000002</v>
      </c>
      <c r="K67" s="31">
        <v>5</v>
      </c>
      <c r="L67" s="31" t="s">
        <v>7</v>
      </c>
      <c r="M67" s="31">
        <v>1431.2860000000001</v>
      </c>
      <c r="N67" s="31">
        <v>3856.3162000000002</v>
      </c>
      <c r="O67" s="31">
        <v>77.444400000000002</v>
      </c>
      <c r="P67" s="31">
        <v>6.5799999999999997E-2</v>
      </c>
      <c r="Q67" s="31">
        <v>456850.03129999997</v>
      </c>
      <c r="T67" s="31">
        <v>1</v>
      </c>
      <c r="U67" s="31" t="s">
        <v>7</v>
      </c>
      <c r="V67" s="31">
        <v>156.07900000000001</v>
      </c>
      <c r="W67" s="31">
        <v>7876.8833000000004</v>
      </c>
      <c r="X67" s="31">
        <v>8.9309999999999992</v>
      </c>
      <c r="Y67" s="31">
        <v>0.50600000000000001</v>
      </c>
      <c r="Z67" s="31">
        <v>92411.976599999995</v>
      </c>
      <c r="AC67" s="31">
        <v>1</v>
      </c>
      <c r="AD67" s="31" t="s">
        <v>7</v>
      </c>
      <c r="AE67" s="31">
        <v>1086.3520000000001</v>
      </c>
      <c r="AF67" s="31">
        <v>100249.0156</v>
      </c>
      <c r="AG67" s="31">
        <v>6.8346999999999998</v>
      </c>
      <c r="AH67" s="31">
        <v>0.4592</v>
      </c>
      <c r="AI67" s="31">
        <v>916711.5</v>
      </c>
      <c r="AL67" s="31">
        <v>2</v>
      </c>
      <c r="AM67" s="31" t="s">
        <v>7</v>
      </c>
      <c r="AN67" s="31">
        <v>283.47199999999998</v>
      </c>
      <c r="AO67" s="31">
        <v>11283.794900000001</v>
      </c>
      <c r="AP67" s="31">
        <v>20.047999999999998</v>
      </c>
      <c r="AQ67" s="31">
        <v>0.21829999999999999</v>
      </c>
      <c r="AR67" s="31">
        <v>329878.28129999997</v>
      </c>
      <c r="AU67" s="31">
        <v>1</v>
      </c>
      <c r="AV67" s="31" t="s">
        <v>7</v>
      </c>
      <c r="AW67" s="31">
        <v>1087.0840000000001</v>
      </c>
      <c r="AX67" s="31">
        <v>70183.429699999993</v>
      </c>
      <c r="AY67" s="31">
        <v>7.5061999999999998</v>
      </c>
      <c r="AZ67" s="31">
        <v>0.93459999999999999</v>
      </c>
      <c r="BA67" s="31">
        <v>578164.625</v>
      </c>
    </row>
    <row r="68" spans="2:53" x14ac:dyDescent="0.25">
      <c r="B68" s="31">
        <v>2</v>
      </c>
      <c r="C68" s="31" t="s">
        <v>7</v>
      </c>
      <c r="D68" s="31">
        <v>283.28199999999998</v>
      </c>
      <c r="E68" s="31">
        <v>2833.1208000000001</v>
      </c>
      <c r="F68" s="31">
        <v>19.7864</v>
      </c>
      <c r="G68" s="31">
        <v>0.52059999999999995</v>
      </c>
      <c r="H68" s="31">
        <v>73184.984400000001</v>
      </c>
      <c r="K68" s="31">
        <v>6</v>
      </c>
      <c r="L68" s="31" t="s">
        <v>7</v>
      </c>
      <c r="M68" s="31">
        <v>1632.1769999999999</v>
      </c>
      <c r="N68" s="31">
        <v>3827.3101000000001</v>
      </c>
      <c r="O68" s="31">
        <v>84.723699999999994</v>
      </c>
      <c r="P68" s="31">
        <v>2.0299999999999999E-2</v>
      </c>
      <c r="Q68" s="31">
        <v>503126.8125</v>
      </c>
      <c r="T68" s="31">
        <v>2</v>
      </c>
      <c r="U68" s="31" t="s">
        <v>7</v>
      </c>
      <c r="V68" s="31">
        <v>282.14</v>
      </c>
      <c r="W68" s="31">
        <v>15934.718800000001</v>
      </c>
      <c r="X68" s="31">
        <v>15.5265</v>
      </c>
      <c r="Y68" s="31">
        <v>0.49320000000000003</v>
      </c>
      <c r="Z68" s="31">
        <v>326427</v>
      </c>
      <c r="AC68" s="31">
        <v>2</v>
      </c>
      <c r="AD68" s="31" t="s">
        <v>7</v>
      </c>
      <c r="AE68" s="31">
        <v>1241.9570000000001</v>
      </c>
      <c r="AF68" s="31">
        <v>17668.105500000001</v>
      </c>
      <c r="AG68" s="31">
        <v>70.089699999999993</v>
      </c>
      <c r="AH68" s="31">
        <v>0.55100000000000005</v>
      </c>
      <c r="AI68" s="31">
        <v>1596172.375</v>
      </c>
      <c r="AL68" s="31">
        <v>3</v>
      </c>
      <c r="AM68" s="31" t="s">
        <v>7</v>
      </c>
      <c r="AN68" s="31">
        <v>890.77800000000002</v>
      </c>
      <c r="AO68" s="31">
        <v>6455.4888000000001</v>
      </c>
      <c r="AP68" s="31">
        <v>68.600700000000003</v>
      </c>
      <c r="AQ68" s="31">
        <v>0.4017</v>
      </c>
      <c r="AR68" s="31">
        <v>603231.75</v>
      </c>
      <c r="AU68" s="31">
        <v>2</v>
      </c>
      <c r="AV68" s="31" t="s">
        <v>7</v>
      </c>
      <c r="AW68" s="31">
        <v>1158.2339999999999</v>
      </c>
      <c r="AX68" s="31">
        <v>2217.2339000000002</v>
      </c>
      <c r="AY68" s="31">
        <v>22.245799999999999</v>
      </c>
      <c r="AZ68" s="31">
        <v>0.54969999999999997</v>
      </c>
      <c r="BA68" s="31">
        <v>63681.488299999997</v>
      </c>
    </row>
    <row r="69" spans="2:53" x14ac:dyDescent="0.25">
      <c r="B69" s="31">
        <v>3</v>
      </c>
      <c r="C69" s="31" t="s">
        <v>7</v>
      </c>
      <c r="D69" s="31">
        <v>886.548</v>
      </c>
      <c r="E69" s="31">
        <v>3229.4812000000002</v>
      </c>
      <c r="F69" s="31">
        <v>47.538699999999999</v>
      </c>
      <c r="G69" s="31">
        <v>0.4788</v>
      </c>
      <c r="H69" s="31">
        <v>203272.4688</v>
      </c>
      <c r="K69" s="31">
        <v>7</v>
      </c>
      <c r="L69" s="31" t="s">
        <v>7</v>
      </c>
      <c r="M69" s="31">
        <v>1738.7760000000001</v>
      </c>
      <c r="N69" s="31">
        <v>5751.6342999999997</v>
      </c>
      <c r="O69" s="31">
        <v>45.076799999999999</v>
      </c>
      <c r="P69" s="31">
        <v>0.84089999999999998</v>
      </c>
      <c r="Q69" s="31">
        <v>296663.15629999997</v>
      </c>
      <c r="T69" s="31">
        <v>3</v>
      </c>
      <c r="U69" s="31" t="s">
        <v>7</v>
      </c>
      <c r="V69" s="31">
        <v>886.524</v>
      </c>
      <c r="W69" s="31">
        <v>4922.0820000000003</v>
      </c>
      <c r="X69" s="31">
        <v>36.084699999999998</v>
      </c>
      <c r="Y69" s="31">
        <v>0.5242</v>
      </c>
      <c r="Z69" s="31">
        <v>231206.4375</v>
      </c>
      <c r="AC69" s="31">
        <v>3</v>
      </c>
      <c r="AD69" s="31" t="s">
        <v>7</v>
      </c>
      <c r="AE69" s="31">
        <v>1341.7429999999999</v>
      </c>
      <c r="AF69" s="31">
        <v>20753.343799999999</v>
      </c>
      <c r="AG69" s="31">
        <v>73.409199999999998</v>
      </c>
      <c r="AH69" s="31">
        <v>0.52559999999999996</v>
      </c>
      <c r="AI69" s="31">
        <v>1982872.875</v>
      </c>
      <c r="AL69" s="31">
        <v>4</v>
      </c>
      <c r="AM69" s="31" t="s">
        <v>7</v>
      </c>
      <c r="AN69" s="31">
        <v>969.90300000000002</v>
      </c>
      <c r="AO69" s="31">
        <v>7910.2157999999999</v>
      </c>
      <c r="AP69" s="31">
        <v>47.557299999999998</v>
      </c>
      <c r="AQ69" s="31">
        <v>0.78449999999999998</v>
      </c>
      <c r="AR69" s="31">
        <v>440992.96879999997</v>
      </c>
      <c r="AU69" s="31">
        <v>3</v>
      </c>
      <c r="AV69" s="31" t="s">
        <v>7</v>
      </c>
      <c r="AW69" s="31">
        <v>1246.1469999999999</v>
      </c>
      <c r="AX69" s="31">
        <v>3357.6948000000002</v>
      </c>
      <c r="AY69" s="31">
        <v>30.3871</v>
      </c>
      <c r="AZ69" s="31">
        <v>0.6028</v>
      </c>
      <c r="BA69" s="31">
        <v>128959.3594</v>
      </c>
    </row>
    <row r="70" spans="2:53" x14ac:dyDescent="0.25">
      <c r="B70" s="31">
        <v>4</v>
      </c>
      <c r="C70" s="31" t="s">
        <v>7</v>
      </c>
      <c r="D70" s="31">
        <v>972.17</v>
      </c>
      <c r="E70" s="31">
        <v>5095.6962999999996</v>
      </c>
      <c r="F70" s="31">
        <v>40.884700000000002</v>
      </c>
      <c r="G70" s="31">
        <v>0.61309999999999998</v>
      </c>
      <c r="H70" s="31">
        <v>262003.4375</v>
      </c>
      <c r="K70" s="31">
        <v>8</v>
      </c>
      <c r="L70" s="31" t="s">
        <v>7</v>
      </c>
      <c r="M70" s="31">
        <v>1834.2809999999999</v>
      </c>
      <c r="N70" s="31">
        <v>2660.6077</v>
      </c>
      <c r="O70" s="31">
        <v>56.891599999999997</v>
      </c>
      <c r="P70" s="31">
        <v>0.47399999999999998</v>
      </c>
      <c r="Q70" s="31">
        <v>200952.5</v>
      </c>
      <c r="T70" s="31">
        <v>4</v>
      </c>
      <c r="U70" s="31" t="s">
        <v>7</v>
      </c>
      <c r="V70" s="31">
        <v>970.80100000000004</v>
      </c>
      <c r="W70" s="31">
        <v>6546.5581000000002</v>
      </c>
      <c r="X70" s="31">
        <v>33.293700000000001</v>
      </c>
      <c r="Y70" s="31">
        <v>0.56010000000000004</v>
      </c>
      <c r="Z70" s="31">
        <v>279881.9375</v>
      </c>
      <c r="AC70" s="31">
        <v>4</v>
      </c>
      <c r="AD70" s="31" t="s">
        <v>7</v>
      </c>
      <c r="AE70" s="31">
        <v>1429.549</v>
      </c>
      <c r="AF70" s="31">
        <v>12662.997100000001</v>
      </c>
      <c r="AG70" s="31">
        <v>65.323499999999996</v>
      </c>
      <c r="AH70" s="31">
        <v>0.46689999999999998</v>
      </c>
      <c r="AI70" s="31">
        <v>1101167.375</v>
      </c>
      <c r="AL70" s="31">
        <v>5</v>
      </c>
      <c r="AM70" s="31" t="s">
        <v>7</v>
      </c>
      <c r="AN70" s="31">
        <v>1087.088</v>
      </c>
      <c r="AO70" s="31">
        <v>72357.640599999999</v>
      </c>
      <c r="AP70" s="31">
        <v>7.4229000000000003</v>
      </c>
      <c r="AQ70" s="31">
        <v>0.71</v>
      </c>
      <c r="AR70" s="31">
        <v>650435.0625</v>
      </c>
      <c r="AU70" s="31">
        <v>4</v>
      </c>
      <c r="AV70" s="31" t="s">
        <v>7</v>
      </c>
      <c r="AW70" s="31">
        <v>1347.704</v>
      </c>
      <c r="AX70" s="31">
        <v>5757.2826999999997</v>
      </c>
      <c r="AY70" s="31">
        <v>45.069000000000003</v>
      </c>
      <c r="AZ70" s="31">
        <v>0.62170000000000003</v>
      </c>
      <c r="BA70" s="31">
        <v>325306.875</v>
      </c>
    </row>
    <row r="71" spans="2:53" x14ac:dyDescent="0.25">
      <c r="B71" s="31">
        <v>5</v>
      </c>
      <c r="C71" s="31" t="s">
        <v>7</v>
      </c>
      <c r="D71" s="31">
        <v>1064.7909999999999</v>
      </c>
      <c r="E71" s="31">
        <v>2085.9897000000001</v>
      </c>
      <c r="F71" s="31">
        <v>21.662500000000001</v>
      </c>
      <c r="G71" s="31">
        <v>0.53949999999999998</v>
      </c>
      <c r="H71" s="31">
        <v>58556.472699999998</v>
      </c>
      <c r="T71" s="31">
        <v>5</v>
      </c>
      <c r="U71" s="31" t="s">
        <v>7</v>
      </c>
      <c r="V71" s="31">
        <v>1078.373</v>
      </c>
      <c r="W71" s="31">
        <v>7809.8285999999998</v>
      </c>
      <c r="X71" s="31">
        <v>37.692</v>
      </c>
      <c r="Y71" s="31">
        <v>0.54520000000000002</v>
      </c>
      <c r="Z71" s="31">
        <v>380041.6875</v>
      </c>
      <c r="AC71" s="31">
        <v>5</v>
      </c>
      <c r="AD71" s="31" t="s">
        <v>7</v>
      </c>
      <c r="AE71" s="31">
        <v>1633.675</v>
      </c>
      <c r="AF71" s="31">
        <v>23801.9355</v>
      </c>
      <c r="AG71" s="31">
        <v>102.2124</v>
      </c>
      <c r="AH71" s="31">
        <v>0.36509999999999998</v>
      </c>
      <c r="AI71" s="31">
        <v>3357405.25</v>
      </c>
      <c r="AU71" s="31">
        <v>5</v>
      </c>
      <c r="AV71" s="31" t="s">
        <v>7</v>
      </c>
      <c r="AW71" s="31">
        <v>1431.758</v>
      </c>
      <c r="AX71" s="31">
        <v>7928.6981999999998</v>
      </c>
      <c r="AY71" s="31">
        <v>65.625500000000002</v>
      </c>
      <c r="AZ71" s="31">
        <v>0.49059999999999998</v>
      </c>
      <c r="BA71" s="31">
        <v>685720.375</v>
      </c>
    </row>
    <row r="72" spans="2:53" x14ac:dyDescent="0.25">
      <c r="B72" s="31">
        <v>6</v>
      </c>
      <c r="C72" s="31" t="s">
        <v>7</v>
      </c>
      <c r="D72" s="31">
        <v>1086.174</v>
      </c>
      <c r="E72" s="31">
        <v>13863.1201</v>
      </c>
      <c r="F72" s="31">
        <v>7.7968000000000002</v>
      </c>
      <c r="G72" s="31">
        <v>0.66820000000000002</v>
      </c>
      <c r="H72" s="31">
        <v>133165.125</v>
      </c>
      <c r="K72" s="31" t="s">
        <v>0</v>
      </c>
      <c r="L72" s="31" t="s">
        <v>1</v>
      </c>
      <c r="M72" s="31" t="s">
        <v>2</v>
      </c>
      <c r="N72" s="31" t="s">
        <v>3</v>
      </c>
      <c r="O72" s="31" t="s">
        <v>4</v>
      </c>
      <c r="P72" s="31" t="s">
        <v>5</v>
      </c>
      <c r="Q72" s="31" t="s">
        <v>6</v>
      </c>
      <c r="T72" s="31">
        <v>6</v>
      </c>
      <c r="U72" s="31" t="s">
        <v>7</v>
      </c>
      <c r="V72" s="31">
        <v>1086.423</v>
      </c>
      <c r="W72" s="31">
        <v>94782.554699999993</v>
      </c>
      <c r="X72" s="31">
        <v>6.5365000000000002</v>
      </c>
      <c r="Y72" s="31">
        <v>0.70489999999999997</v>
      </c>
      <c r="Z72" s="31">
        <v>751811.375</v>
      </c>
      <c r="AC72" s="31">
        <v>6</v>
      </c>
      <c r="AD72" s="31" t="s">
        <v>7</v>
      </c>
      <c r="AE72" s="31">
        <v>1740.441</v>
      </c>
      <c r="AF72" s="31">
        <v>26757.4902</v>
      </c>
      <c r="AG72" s="31">
        <v>56.336199999999998</v>
      </c>
      <c r="AH72" s="31">
        <v>0.33929999999999999</v>
      </c>
      <c r="AI72" s="31">
        <v>2103765.25</v>
      </c>
      <c r="AL72" s="37" t="s">
        <v>0</v>
      </c>
      <c r="AM72" s="37" t="s">
        <v>1</v>
      </c>
      <c r="AN72" s="37" t="s">
        <v>2</v>
      </c>
      <c r="AO72" s="37" t="s">
        <v>3</v>
      </c>
      <c r="AP72" s="37" t="s">
        <v>4</v>
      </c>
      <c r="AQ72" s="37" t="s">
        <v>5</v>
      </c>
      <c r="AR72" s="37" t="s">
        <v>6</v>
      </c>
      <c r="AU72" s="31">
        <v>6</v>
      </c>
      <c r="AV72" s="31" t="s">
        <v>7</v>
      </c>
      <c r="AW72" s="31">
        <v>1735.5060000000001</v>
      </c>
      <c r="AX72" s="31">
        <v>17323.4512</v>
      </c>
      <c r="AY72" s="31">
        <v>55.8431</v>
      </c>
      <c r="AZ72" s="31">
        <v>5.2499999999999998E-2</v>
      </c>
      <c r="BA72" s="31">
        <v>1486839.125</v>
      </c>
    </row>
    <row r="73" spans="2:53" x14ac:dyDescent="0.25">
      <c r="K73" s="31">
        <v>1</v>
      </c>
      <c r="L73" s="31" t="s">
        <v>7</v>
      </c>
      <c r="M73" s="31">
        <v>1064.1279999999999</v>
      </c>
      <c r="N73" s="31">
        <v>2130.5342000000001</v>
      </c>
      <c r="O73" s="31">
        <v>23.791899999999998</v>
      </c>
      <c r="P73" s="31">
        <v>0.53090000000000004</v>
      </c>
      <c r="Q73" s="31">
        <v>65935.468800000002</v>
      </c>
      <c r="AL73" s="31">
        <v>1</v>
      </c>
      <c r="AN73" s="34">
        <f>AVERAGE(AN66,AN59,AN52,AN45,AN38,AN31,AN17,AN24,AN10,AN3)</f>
        <v>156.76439999999999</v>
      </c>
      <c r="AO73" s="34">
        <f t="shared" ref="AO73:AR73" si="0">AVERAGE(AO66,AO59,AO52,AO45,AO38,AO31,AO17,AO24,AO10,AO3)</f>
        <v>3454.5697300000002</v>
      </c>
      <c r="AP73" s="35">
        <f t="shared" si="0"/>
        <v>8.6643900000000009</v>
      </c>
      <c r="AQ73" s="36">
        <f t="shared" si="0"/>
        <v>0.51773999999999998</v>
      </c>
      <c r="AR73" s="34">
        <f t="shared" si="0"/>
        <v>39153.859380000002</v>
      </c>
    </row>
    <row r="74" spans="2:53" x14ac:dyDescent="0.25">
      <c r="B74" s="31" t="s">
        <v>0</v>
      </c>
      <c r="C74" s="31" t="s">
        <v>1</v>
      </c>
      <c r="D74" s="31" t="s">
        <v>2</v>
      </c>
      <c r="E74" s="31" t="s">
        <v>3</v>
      </c>
      <c r="F74" s="31" t="s">
        <v>4</v>
      </c>
      <c r="G74" s="31" t="s">
        <v>5</v>
      </c>
      <c r="H74" s="31" t="s">
        <v>6</v>
      </c>
      <c r="K74" s="31">
        <v>2</v>
      </c>
      <c r="L74" s="31" t="s">
        <v>7</v>
      </c>
      <c r="M74" s="31">
        <v>1086.2</v>
      </c>
      <c r="N74" s="31">
        <v>13946.704100000001</v>
      </c>
      <c r="O74" s="31">
        <v>7.7164000000000001</v>
      </c>
      <c r="P74" s="31">
        <v>0.58040000000000003</v>
      </c>
      <c r="Q74" s="31">
        <v>137383.2813</v>
      </c>
      <c r="T74" s="31" t="s">
        <v>0</v>
      </c>
      <c r="U74" s="31" t="s">
        <v>1</v>
      </c>
      <c r="V74" s="31" t="s">
        <v>2</v>
      </c>
      <c r="W74" s="31" t="s">
        <v>3</v>
      </c>
      <c r="X74" s="31" t="s">
        <v>4</v>
      </c>
      <c r="Y74" s="31" t="s">
        <v>5</v>
      </c>
      <c r="Z74" s="31" t="s">
        <v>6</v>
      </c>
      <c r="AC74" s="31" t="s">
        <v>0</v>
      </c>
      <c r="AD74" s="31" t="s">
        <v>1</v>
      </c>
      <c r="AE74" s="31" t="s">
        <v>2</v>
      </c>
      <c r="AF74" s="31" t="s">
        <v>3</v>
      </c>
      <c r="AG74" s="31" t="s">
        <v>4</v>
      </c>
      <c r="AH74" s="31" t="s">
        <v>5</v>
      </c>
      <c r="AI74" s="31" t="s">
        <v>6</v>
      </c>
      <c r="AL74" s="31">
        <v>2</v>
      </c>
      <c r="AN74" s="34">
        <f t="shared" ref="AN74:AR74" si="1">AVERAGE(AN67,AN60,AN53,AN46,AN39,AN32,AN18,AN25,AN11,AN4)</f>
        <v>283.47290000000004</v>
      </c>
      <c r="AO74" s="34">
        <f t="shared" si="1"/>
        <v>11221.485630000001</v>
      </c>
      <c r="AP74" s="35">
        <f t="shared" si="1"/>
        <v>20.308800000000002</v>
      </c>
      <c r="AQ74" s="36">
        <f t="shared" si="1"/>
        <v>0.26239000000000001</v>
      </c>
      <c r="AR74" s="34">
        <f t="shared" si="1"/>
        <v>327216.82502999995</v>
      </c>
      <c r="AU74" s="31" t="s">
        <v>0</v>
      </c>
      <c r="AV74" s="31" t="s">
        <v>1</v>
      </c>
      <c r="AW74" s="31" t="s">
        <v>2</v>
      </c>
      <c r="AX74" s="31" t="s">
        <v>3</v>
      </c>
      <c r="AY74" s="31" t="s">
        <v>4</v>
      </c>
      <c r="AZ74" s="31" t="s">
        <v>5</v>
      </c>
      <c r="BA74" s="31" t="s">
        <v>6</v>
      </c>
    </row>
    <row r="75" spans="2:53" x14ac:dyDescent="0.25">
      <c r="B75" s="31">
        <v>1</v>
      </c>
      <c r="C75" s="31" t="s">
        <v>7</v>
      </c>
      <c r="D75" s="31">
        <v>242.16</v>
      </c>
      <c r="E75" s="31">
        <v>952.74099999999999</v>
      </c>
      <c r="F75" s="31">
        <v>31.822099999999999</v>
      </c>
      <c r="G75" s="31">
        <v>0.57599999999999996</v>
      </c>
      <c r="H75" s="31">
        <v>38712.734400000001</v>
      </c>
      <c r="K75" s="31">
        <v>3</v>
      </c>
      <c r="L75" s="31" t="s">
        <v>7</v>
      </c>
      <c r="M75" s="31">
        <v>1244.9970000000001</v>
      </c>
      <c r="N75" s="31">
        <v>3393.4463000000001</v>
      </c>
      <c r="O75" s="31">
        <v>42.3551</v>
      </c>
      <c r="P75" s="31">
        <v>0.88149999999999995</v>
      </c>
      <c r="Q75" s="31">
        <v>161542.54689999999</v>
      </c>
      <c r="T75" s="31">
        <v>1</v>
      </c>
      <c r="U75" s="31" t="s">
        <v>7</v>
      </c>
      <c r="V75" s="31">
        <v>156.08000000000001</v>
      </c>
      <c r="W75" s="31">
        <v>7866.4584999999997</v>
      </c>
      <c r="X75" s="31">
        <v>8.9657999999999998</v>
      </c>
      <c r="Y75" s="31">
        <v>0.52110000000000001</v>
      </c>
      <c r="Z75" s="31">
        <v>92112.820300000007</v>
      </c>
      <c r="AC75" s="31">
        <v>1</v>
      </c>
      <c r="AD75" s="31" t="s">
        <v>7</v>
      </c>
      <c r="AE75" s="31">
        <v>1086.3520000000001</v>
      </c>
      <c r="AF75" s="31">
        <v>100268.0625</v>
      </c>
      <c r="AG75" s="31">
        <v>6.8323</v>
      </c>
      <c r="AH75" s="31">
        <v>0.45669999999999999</v>
      </c>
      <c r="AI75" s="31">
        <v>917451.125</v>
      </c>
      <c r="AL75" s="31">
        <v>3</v>
      </c>
      <c r="AN75" s="34">
        <f t="shared" ref="AN75:AR75" si="2">AVERAGE(AN68,AN61,AN54,AN47,AN40,AN33,AN19,AN26,AN12,AN5)</f>
        <v>890.68639999999994</v>
      </c>
      <c r="AO75" s="34">
        <f t="shared" si="2"/>
        <v>6418.2766100000008</v>
      </c>
      <c r="AP75" s="35">
        <f t="shared" si="2"/>
        <v>68.570059999999984</v>
      </c>
      <c r="AQ75" s="36">
        <f t="shared" si="2"/>
        <v>0.41530000000000006</v>
      </c>
      <c r="AR75" s="34">
        <f t="shared" si="2"/>
        <v>596530.5</v>
      </c>
      <c r="AU75" s="31">
        <v>1</v>
      </c>
      <c r="AV75" s="31" t="s">
        <v>7</v>
      </c>
      <c r="AW75" s="31">
        <v>1087.0840000000001</v>
      </c>
      <c r="AX75" s="31">
        <v>70172.484400000001</v>
      </c>
      <c r="AY75" s="31">
        <v>7.5090000000000003</v>
      </c>
      <c r="AZ75" s="31">
        <v>0.9365</v>
      </c>
      <c r="BA75" s="31">
        <v>577781.6875</v>
      </c>
    </row>
    <row r="76" spans="2:53" x14ac:dyDescent="0.25">
      <c r="B76" s="31">
        <v>2</v>
      </c>
      <c r="C76" s="31" t="s">
        <v>7</v>
      </c>
      <c r="D76" s="31">
        <v>283.01799999999997</v>
      </c>
      <c r="E76" s="31">
        <v>2888.7948999999999</v>
      </c>
      <c r="F76" s="31">
        <v>20.671600000000002</v>
      </c>
      <c r="G76" s="31">
        <v>0.5272</v>
      </c>
      <c r="H76" s="31">
        <v>77763.468800000002</v>
      </c>
      <c r="K76" s="31">
        <v>4</v>
      </c>
      <c r="L76" s="31" t="s">
        <v>7</v>
      </c>
      <c r="M76" s="31">
        <v>1342.818</v>
      </c>
      <c r="N76" s="31">
        <v>3948.4992999999999</v>
      </c>
      <c r="O76" s="31">
        <v>44.246099999999998</v>
      </c>
      <c r="P76" s="31">
        <v>0.84409999999999996</v>
      </c>
      <c r="Q76" s="31">
        <v>199624.51560000001</v>
      </c>
      <c r="T76" s="31">
        <v>2</v>
      </c>
      <c r="U76" s="31" t="s">
        <v>7</v>
      </c>
      <c r="V76" s="31">
        <v>282.14</v>
      </c>
      <c r="W76" s="31">
        <v>15939.0322</v>
      </c>
      <c r="X76" s="31">
        <v>15.520099999999999</v>
      </c>
      <c r="Y76" s="31">
        <v>0.49130000000000001</v>
      </c>
      <c r="Z76" s="31">
        <v>326617.875</v>
      </c>
      <c r="AC76" s="31">
        <v>2</v>
      </c>
      <c r="AD76" s="31" t="s">
        <v>7</v>
      </c>
      <c r="AE76" s="31">
        <v>1241.9670000000001</v>
      </c>
      <c r="AF76" s="31">
        <v>17671.6309</v>
      </c>
      <c r="AG76" s="31">
        <v>70.181200000000004</v>
      </c>
      <c r="AH76" s="31">
        <v>0.55600000000000005</v>
      </c>
      <c r="AI76" s="31">
        <v>1595445.625</v>
      </c>
      <c r="AL76" s="31">
        <v>4</v>
      </c>
      <c r="AN76" s="34">
        <f t="shared" ref="AN76:AR76" si="3">AVERAGE(AN69,AN62,AN55,AN48,AN41,AN34,AN20,AN27,AN13,AN6)</f>
        <v>969.87549999999987</v>
      </c>
      <c r="AO76" s="34">
        <f t="shared" si="3"/>
        <v>7946.0479999999998</v>
      </c>
      <c r="AP76" s="35">
        <f t="shared" si="3"/>
        <v>47.380450000000003</v>
      </c>
      <c r="AQ76" s="36">
        <f t="shared" si="3"/>
        <v>0.73930999999999991</v>
      </c>
      <c r="AR76" s="34">
        <f t="shared" si="3"/>
        <v>449858.63439999998</v>
      </c>
      <c r="AU76" s="31">
        <v>2</v>
      </c>
      <c r="AV76" s="31" t="s">
        <v>7</v>
      </c>
      <c r="AW76" s="31">
        <v>1158.306</v>
      </c>
      <c r="AX76" s="31">
        <v>2270.0713000000001</v>
      </c>
      <c r="AY76" s="31">
        <v>21.446200000000001</v>
      </c>
      <c r="AZ76" s="31">
        <v>0.5524</v>
      </c>
      <c r="BA76" s="31">
        <v>62792.144500000002</v>
      </c>
    </row>
    <row r="77" spans="2:53" x14ac:dyDescent="0.25">
      <c r="B77" s="31">
        <v>3</v>
      </c>
      <c r="C77" s="31" t="s">
        <v>7</v>
      </c>
      <c r="D77" s="31">
        <v>887.37</v>
      </c>
      <c r="E77" s="31">
        <v>3333.5906</v>
      </c>
      <c r="F77" s="31">
        <v>49.580800000000004</v>
      </c>
      <c r="G77" s="31">
        <v>0.34339999999999998</v>
      </c>
      <c r="H77" s="31">
        <v>229981.48439999999</v>
      </c>
      <c r="K77" s="31">
        <v>5</v>
      </c>
      <c r="L77" s="31" t="s">
        <v>7</v>
      </c>
      <c r="M77" s="31">
        <v>1431.0409999999999</v>
      </c>
      <c r="N77" s="31">
        <v>3910.3058999999998</v>
      </c>
      <c r="O77" s="31">
        <v>75.521900000000002</v>
      </c>
      <c r="P77" s="31">
        <v>-9.3299999999999994E-2</v>
      </c>
      <c r="Q77" s="31">
        <v>475138.3125</v>
      </c>
      <c r="T77" s="31">
        <v>3</v>
      </c>
      <c r="U77" s="31" t="s">
        <v>7</v>
      </c>
      <c r="V77" s="31">
        <v>886.59299999999996</v>
      </c>
      <c r="W77" s="31">
        <v>4999.9429</v>
      </c>
      <c r="X77" s="31">
        <v>35.654600000000002</v>
      </c>
      <c r="Y77" s="31">
        <v>0.56169999999999998</v>
      </c>
      <c r="Z77" s="31">
        <v>228741.60939999999</v>
      </c>
      <c r="AC77" s="31">
        <v>3</v>
      </c>
      <c r="AD77" s="31" t="s">
        <v>7</v>
      </c>
      <c r="AE77" s="31">
        <v>1341.732</v>
      </c>
      <c r="AF77" s="31">
        <v>20755.1973</v>
      </c>
      <c r="AG77" s="31">
        <v>73.322900000000004</v>
      </c>
      <c r="AH77" s="31">
        <v>0.53010000000000002</v>
      </c>
      <c r="AI77" s="31">
        <v>1977298.625</v>
      </c>
      <c r="AL77" s="37">
        <v>5</v>
      </c>
      <c r="AM77" s="37"/>
      <c r="AN77" s="38">
        <f t="shared" ref="AN77:AR77" si="4">AVERAGE(AN70,AN63,AN56,AN49,AN42,AN35,AN21,AN28,AN14,AN7)</f>
        <v>1087.0882999999999</v>
      </c>
      <c r="AO77" s="38">
        <f t="shared" si="4"/>
        <v>72336.528900000005</v>
      </c>
      <c r="AP77" s="39">
        <f t="shared" si="4"/>
        <v>7.4242400000000002</v>
      </c>
      <c r="AQ77" s="40">
        <f t="shared" si="4"/>
        <v>0.71251999999999993</v>
      </c>
      <c r="AR77" s="38">
        <f t="shared" si="4"/>
        <v>649690.16874999995</v>
      </c>
      <c r="AU77" s="31">
        <v>3</v>
      </c>
      <c r="AV77" s="31" t="s">
        <v>7</v>
      </c>
      <c r="AW77" s="31">
        <v>1246.134</v>
      </c>
      <c r="AX77" s="31">
        <v>3359.3447000000001</v>
      </c>
      <c r="AY77" s="31">
        <v>30.4587</v>
      </c>
      <c r="AZ77" s="31">
        <v>0.60770000000000002</v>
      </c>
      <c r="BA77" s="31">
        <v>129078.41409999999</v>
      </c>
    </row>
    <row r="78" spans="2:53" x14ac:dyDescent="0.25">
      <c r="B78" s="31">
        <v>4</v>
      </c>
      <c r="C78" s="31" t="s">
        <v>7</v>
      </c>
      <c r="D78" s="31">
        <v>972.47299999999996</v>
      </c>
      <c r="E78" s="31">
        <v>4911.3495999999996</v>
      </c>
      <c r="F78" s="31">
        <v>42.9148</v>
      </c>
      <c r="G78" s="31">
        <v>1</v>
      </c>
      <c r="H78" s="31">
        <v>224361.8125</v>
      </c>
      <c r="K78" s="31">
        <v>6</v>
      </c>
      <c r="L78" s="31" t="s">
        <v>7</v>
      </c>
      <c r="M78" s="31">
        <v>1633.1890000000001</v>
      </c>
      <c r="N78" s="31">
        <v>3920.5291000000002</v>
      </c>
      <c r="O78" s="31">
        <v>82.093699999999998</v>
      </c>
      <c r="P78" s="31">
        <v>-0.1726</v>
      </c>
      <c r="Q78" s="31">
        <v>530265.625</v>
      </c>
      <c r="T78" s="31">
        <v>4</v>
      </c>
      <c r="U78" s="31" t="s">
        <v>7</v>
      </c>
      <c r="V78" s="31">
        <v>971.16899999999998</v>
      </c>
      <c r="W78" s="31">
        <v>6496.8486000000003</v>
      </c>
      <c r="X78" s="31">
        <v>34.710799999999999</v>
      </c>
      <c r="Y78" s="31">
        <v>0.65459999999999996</v>
      </c>
      <c r="Z78" s="31">
        <v>278916.375</v>
      </c>
      <c r="AC78" s="31">
        <v>4</v>
      </c>
      <c r="AD78" s="31" t="s">
        <v>7</v>
      </c>
      <c r="AE78" s="31">
        <v>1429.501</v>
      </c>
      <c r="AF78" s="31">
        <v>12674.4316</v>
      </c>
      <c r="AG78" s="31">
        <v>65.343100000000007</v>
      </c>
      <c r="AH78" s="31">
        <v>0.4662</v>
      </c>
      <c r="AI78" s="31">
        <v>1102794.875</v>
      </c>
      <c r="AU78" s="31">
        <v>4</v>
      </c>
      <c r="AV78" s="31" t="s">
        <v>7</v>
      </c>
      <c r="AW78" s="31">
        <v>1347.6890000000001</v>
      </c>
      <c r="AX78" s="31">
        <v>5756.5736999999999</v>
      </c>
      <c r="AY78" s="31">
        <v>45.068300000000001</v>
      </c>
      <c r="AZ78" s="31">
        <v>0.62780000000000002</v>
      </c>
      <c r="BA78" s="31">
        <v>324461.375</v>
      </c>
    </row>
    <row r="79" spans="2:53" ht="14.4" x14ac:dyDescent="0.3">
      <c r="B79" s="31">
        <v>5</v>
      </c>
      <c r="C79" s="31" t="s">
        <v>7</v>
      </c>
      <c r="D79" s="31">
        <v>1064.384</v>
      </c>
      <c r="E79" s="31">
        <v>2131.6579999999999</v>
      </c>
      <c r="F79" s="31">
        <v>23.4117</v>
      </c>
      <c r="G79" s="31">
        <v>0.68799999999999994</v>
      </c>
      <c r="H79" s="31">
        <v>60944.5625</v>
      </c>
      <c r="K79" s="31">
        <v>7</v>
      </c>
      <c r="L79" s="31" t="s">
        <v>7</v>
      </c>
      <c r="M79" s="31">
        <v>1738.829</v>
      </c>
      <c r="N79" s="31">
        <v>5617.4766</v>
      </c>
      <c r="O79" s="31">
        <v>45.044499999999999</v>
      </c>
      <c r="P79" s="31">
        <v>1</v>
      </c>
      <c r="Q79" s="31">
        <v>269352.53129999997</v>
      </c>
      <c r="T79" s="31">
        <v>5</v>
      </c>
      <c r="U79" s="31" t="s">
        <v>7</v>
      </c>
      <c r="V79" s="31">
        <v>1081.271</v>
      </c>
      <c r="W79" s="31">
        <v>10668.5244</v>
      </c>
      <c r="X79" s="31">
        <v>37.927199999999999</v>
      </c>
      <c r="Y79" s="31">
        <v>0.65290000000000004</v>
      </c>
      <c r="Z79" s="31">
        <v>500678</v>
      </c>
      <c r="AC79" s="31">
        <v>5</v>
      </c>
      <c r="AD79" s="31" t="s">
        <v>7</v>
      </c>
      <c r="AE79" s="31">
        <v>1633.66</v>
      </c>
      <c r="AF79" s="31">
        <v>23795.1113</v>
      </c>
      <c r="AG79" s="31">
        <v>102.1199</v>
      </c>
      <c r="AH79" s="31">
        <v>0.35899999999999999</v>
      </c>
      <c r="AI79" s="31">
        <v>3360852.75</v>
      </c>
      <c r="AL79" s="41" t="s">
        <v>0</v>
      </c>
      <c r="AM79" s="41" t="s">
        <v>1</v>
      </c>
      <c r="AN79" s="41" t="s">
        <v>2</v>
      </c>
      <c r="AO79" s="41" t="s">
        <v>3</v>
      </c>
      <c r="AP79" s="41" t="s">
        <v>4</v>
      </c>
      <c r="AQ79" s="41" t="s">
        <v>5</v>
      </c>
      <c r="AR79" s="41" t="s">
        <v>6</v>
      </c>
      <c r="AU79" s="31">
        <v>5</v>
      </c>
      <c r="AV79" s="31" t="s">
        <v>7</v>
      </c>
      <c r="AW79" s="31">
        <v>1431.7380000000001</v>
      </c>
      <c r="AX79" s="31">
        <v>7928.5923000000003</v>
      </c>
      <c r="AY79" s="31">
        <v>65.661299999999997</v>
      </c>
      <c r="AZ79" s="31">
        <v>0.49099999999999999</v>
      </c>
      <c r="BA79" s="31">
        <v>685979.0625</v>
      </c>
    </row>
    <row r="80" spans="2:53" x14ac:dyDescent="0.25">
      <c r="B80" s="31">
        <v>6</v>
      </c>
      <c r="C80" s="31" t="s">
        <v>7</v>
      </c>
      <c r="D80" s="31">
        <v>1086.2</v>
      </c>
      <c r="E80" s="31">
        <v>13911.9658</v>
      </c>
      <c r="F80" s="31">
        <v>7.8057999999999996</v>
      </c>
      <c r="G80" s="31">
        <v>0.65300000000000002</v>
      </c>
      <c r="H80" s="31">
        <v>134622.23439999999</v>
      </c>
      <c r="K80" s="31">
        <v>8</v>
      </c>
      <c r="L80" s="31" t="s">
        <v>7</v>
      </c>
      <c r="M80" s="31">
        <v>1833.942</v>
      </c>
      <c r="N80" s="31">
        <v>2665.8737999999998</v>
      </c>
      <c r="O80" s="31">
        <v>58.516599999999997</v>
      </c>
      <c r="P80" s="31">
        <v>0.45540000000000003</v>
      </c>
      <c r="Q80" s="31">
        <v>208518.29689999999</v>
      </c>
      <c r="T80" s="31">
        <v>6</v>
      </c>
      <c r="U80" s="31" t="s">
        <v>7</v>
      </c>
      <c r="V80" s="31">
        <v>1086.4169999999999</v>
      </c>
      <c r="W80" s="31">
        <v>90269.632800000007</v>
      </c>
      <c r="X80" s="31">
        <v>6.5336999999999996</v>
      </c>
      <c r="Y80" s="31">
        <v>1</v>
      </c>
      <c r="Z80" s="31">
        <v>627826.4375</v>
      </c>
      <c r="AC80" s="31">
        <v>6</v>
      </c>
      <c r="AD80" s="31" t="s">
        <v>7</v>
      </c>
      <c r="AE80" s="31">
        <v>1740.42</v>
      </c>
      <c r="AF80" s="31">
        <v>26770.7012</v>
      </c>
      <c r="AG80" s="31">
        <v>56.229500000000002</v>
      </c>
      <c r="AH80" s="31">
        <v>0.32929999999999998</v>
      </c>
      <c r="AI80" s="31">
        <v>2108389.5</v>
      </c>
      <c r="AL80" s="42">
        <v>1</v>
      </c>
      <c r="AM80" s="42"/>
      <c r="AN80" s="43">
        <f>_xlfn.STDEV.P(AN66,AN59,AN52,AN45,AN38,AN31,AN17,AN24,AN10,AN3)</f>
        <v>1.1135528725600913E-3</v>
      </c>
      <c r="AO80" s="43">
        <f t="shared" ref="AO80:AR80" si="5">_xlfn.STDEV.P(AO66,AO59,AO52,AO45,AO38,AO31,AO17,AO24,AO10,AO3)</f>
        <v>2.243744541185563</v>
      </c>
      <c r="AP80" s="43">
        <f t="shared" si="5"/>
        <v>2.6908920454004896E-3</v>
      </c>
      <c r="AQ80" s="43">
        <f t="shared" si="5"/>
        <v>3.6257964642268416E-3</v>
      </c>
      <c r="AR80" s="43">
        <f t="shared" si="5"/>
        <v>89.114785674631889</v>
      </c>
      <c r="AU80" s="31">
        <v>6</v>
      </c>
      <c r="AV80" s="31" t="s">
        <v>7</v>
      </c>
      <c r="AW80" s="31">
        <v>1735.5119999999999</v>
      </c>
      <c r="AX80" s="31">
        <v>17327.206999999999</v>
      </c>
      <c r="AY80" s="31">
        <v>55.7896</v>
      </c>
      <c r="AZ80" s="31">
        <v>4.19E-2</v>
      </c>
      <c r="BA80" s="31">
        <v>1490864.25</v>
      </c>
    </row>
    <row r="81" spans="2:53" x14ac:dyDescent="0.25">
      <c r="AL81" s="42">
        <v>2</v>
      </c>
      <c r="AM81" s="42"/>
      <c r="AN81" s="43">
        <f t="shared" ref="AN81:AR81" si="6">_xlfn.STDEV.P(AN67,AN60,AN53,AN46,AN39,AN32,AN18,AN25,AN11,AN4)</f>
        <v>1.2206555615798973E-3</v>
      </c>
      <c r="AO81" s="43">
        <f t="shared" si="6"/>
        <v>54.268118885346688</v>
      </c>
      <c r="AP81" s="43">
        <f t="shared" si="6"/>
        <v>0.22647866124648472</v>
      </c>
      <c r="AQ81" s="43">
        <f t="shared" si="6"/>
        <v>3.822246590684595E-2</v>
      </c>
      <c r="AR81" s="43">
        <f t="shared" si="6"/>
        <v>2374.7917921425683</v>
      </c>
    </row>
    <row r="82" spans="2:53" x14ac:dyDescent="0.25">
      <c r="B82" s="31" t="s">
        <v>0</v>
      </c>
      <c r="C82" s="31" t="s">
        <v>1</v>
      </c>
      <c r="D82" s="31" t="s">
        <v>2</v>
      </c>
      <c r="E82" s="31" t="s">
        <v>3</v>
      </c>
      <c r="F82" s="31" t="s">
        <v>4</v>
      </c>
      <c r="G82" s="31" t="s">
        <v>5</v>
      </c>
      <c r="H82" s="31" t="s">
        <v>6</v>
      </c>
      <c r="K82" s="31" t="s">
        <v>0</v>
      </c>
      <c r="L82" s="31" t="s">
        <v>1</v>
      </c>
      <c r="M82" s="31" t="s">
        <v>2</v>
      </c>
      <c r="N82" s="31" t="s">
        <v>3</v>
      </c>
      <c r="O82" s="31" t="s">
        <v>4</v>
      </c>
      <c r="P82" s="31" t="s">
        <v>5</v>
      </c>
      <c r="Q82" s="31" t="s">
        <v>6</v>
      </c>
      <c r="T82" s="31" t="s">
        <v>0</v>
      </c>
      <c r="U82" s="31" t="s">
        <v>1</v>
      </c>
      <c r="V82" s="31" t="s">
        <v>2</v>
      </c>
      <c r="W82" s="31" t="s">
        <v>3</v>
      </c>
      <c r="X82" s="31" t="s">
        <v>4</v>
      </c>
      <c r="Y82" s="31" t="s">
        <v>5</v>
      </c>
      <c r="Z82" s="31" t="s">
        <v>6</v>
      </c>
      <c r="AC82" s="31" t="s">
        <v>0</v>
      </c>
      <c r="AD82" s="31" t="s">
        <v>1</v>
      </c>
      <c r="AE82" s="31" t="s">
        <v>2</v>
      </c>
      <c r="AF82" s="31" t="s">
        <v>3</v>
      </c>
      <c r="AG82" s="31" t="s">
        <v>4</v>
      </c>
      <c r="AH82" s="31" t="s">
        <v>5</v>
      </c>
      <c r="AI82" s="31" t="s">
        <v>6</v>
      </c>
      <c r="AL82" s="42">
        <v>3</v>
      </c>
      <c r="AM82" s="42"/>
      <c r="AN82" s="43">
        <f t="shared" ref="AN82:AR82" si="7">_xlfn.STDEV.P(AN68,AN61,AN54,AN47,AN40,AN33,AN19,AN26,AN12,AN5)</f>
        <v>7.9845100037522182E-2</v>
      </c>
      <c r="AO82" s="43">
        <f t="shared" si="7"/>
        <v>31.582997722839693</v>
      </c>
      <c r="AP82" s="43">
        <f t="shared" si="7"/>
        <v>2.6470783894700742E-2</v>
      </c>
      <c r="AQ82" s="43">
        <f t="shared" si="7"/>
        <v>1.1349537435508116E-2</v>
      </c>
      <c r="AR82" s="43">
        <f t="shared" si="7"/>
        <v>5634.5749570037442</v>
      </c>
      <c r="AU82" s="37" t="s">
        <v>0</v>
      </c>
      <c r="AV82" s="37" t="s">
        <v>1</v>
      </c>
      <c r="AW82" s="37" t="s">
        <v>2</v>
      </c>
      <c r="AX82" s="37" t="s">
        <v>3</v>
      </c>
      <c r="AY82" s="37" t="s">
        <v>4</v>
      </c>
      <c r="AZ82" s="37" t="s">
        <v>5</v>
      </c>
      <c r="BA82" s="37" t="s">
        <v>6</v>
      </c>
    </row>
    <row r="83" spans="2:53" x14ac:dyDescent="0.25">
      <c r="B83" s="31">
        <v>1</v>
      </c>
      <c r="D83" s="34">
        <f>AVERAGE(D75,D67,D59,D51,D43,D35,D27,D19,D11,D3)</f>
        <v>242.3279</v>
      </c>
      <c r="E83" s="34">
        <f t="shared" ref="E83:H83" si="8">AVERAGE(E75,E67,E59,E51,E43,E35,E27,E19,E11,E3)</f>
        <v>935.26423</v>
      </c>
      <c r="F83" s="35">
        <f t="shared" si="8"/>
        <v>33.54768</v>
      </c>
      <c r="G83" s="36">
        <f t="shared" si="8"/>
        <v>0.61063999999999996</v>
      </c>
      <c r="H83" s="34">
        <f t="shared" si="8"/>
        <v>39372.761710000006</v>
      </c>
      <c r="K83" s="31">
        <v>1</v>
      </c>
      <c r="L83" s="31" t="s">
        <v>7</v>
      </c>
      <c r="M83" s="31">
        <v>1064.1410000000001</v>
      </c>
      <c r="N83" s="31">
        <v>2130.9719</v>
      </c>
      <c r="O83" s="31">
        <v>23.8033</v>
      </c>
      <c r="P83" s="31">
        <v>0.52880000000000005</v>
      </c>
      <c r="Q83" s="31">
        <v>66034.085900000005</v>
      </c>
      <c r="T83" s="31">
        <v>1</v>
      </c>
      <c r="V83" s="34">
        <f>AVERAGE(V75,V67,V59,V51,V43,V35,V27,V19,V11,V3)</f>
        <v>156.08940000000001</v>
      </c>
      <c r="W83" s="34">
        <f t="shared" ref="W83:Z83" si="9">AVERAGE(W75,W67,W59,W51,W43,W35,W27,W19,W11,W3)</f>
        <v>8007.019629999998</v>
      </c>
      <c r="X83" s="35">
        <f t="shared" si="9"/>
        <v>9.5002099999999992</v>
      </c>
      <c r="Y83" s="36">
        <f t="shared" si="9"/>
        <v>0.51422999999999996</v>
      </c>
      <c r="Z83" s="34">
        <f t="shared" si="9"/>
        <v>99659.058600000004</v>
      </c>
      <c r="AC83" s="37">
        <v>1</v>
      </c>
      <c r="AD83" s="37"/>
      <c r="AE83" s="38">
        <f>AVERAGE(AE75,AE67,AE59,AE51,AE43,AE35,AE27,AE19,AE11,AE3)</f>
        <v>1086.3569000000002</v>
      </c>
      <c r="AF83" s="38">
        <f t="shared" ref="AF83:AI83" si="10">AVERAGE(AF75,AF67,AF59,AF51,AF43,AF35,AF27,AF19,AF11,AF3)</f>
        <v>100134.46874000001</v>
      </c>
      <c r="AG83" s="39">
        <f t="shared" si="10"/>
        <v>6.8524100000000008</v>
      </c>
      <c r="AH83" s="40">
        <f t="shared" si="10"/>
        <v>0.47555000000000003</v>
      </c>
      <c r="AI83" s="38">
        <f t="shared" si="10"/>
        <v>912372.88749999995</v>
      </c>
      <c r="AJ83" s="34"/>
      <c r="AL83" s="42">
        <v>4</v>
      </c>
      <c r="AM83" s="42"/>
      <c r="AN83" s="43">
        <f t="shared" ref="AN83:AR83" si="11">_xlfn.STDEV.P(AN69,AN62,AN55,AN48,AN41,AN34,AN20,AN27,AN13,AN6)</f>
        <v>2.3406195760945516E-2</v>
      </c>
      <c r="AO83" s="43">
        <f t="shared" si="11"/>
        <v>30.329354008320095</v>
      </c>
      <c r="AP83" s="43">
        <f t="shared" si="11"/>
        <v>0.15398235775568472</v>
      </c>
      <c r="AQ83" s="43">
        <f t="shared" si="11"/>
        <v>3.8529273286684221E-2</v>
      </c>
      <c r="AR83" s="43">
        <f t="shared" si="11"/>
        <v>7511.6072070217415</v>
      </c>
      <c r="AU83" s="37">
        <v>1</v>
      </c>
      <c r="AV83" s="37"/>
      <c r="AW83" s="38">
        <f>AVERAGE(AW75,AW67,AW59,AW51,AW43,AW35,AW27,AW19,AW11,AW3)</f>
        <v>1087.0813000000001</v>
      </c>
      <c r="AX83" s="38">
        <f t="shared" ref="AX83:BA83" si="12">AVERAGE(AX75,AX67,AX59,AX51,AX43,AX35,AX27,AX19,AX11,AX3)</f>
        <v>70301.216419999982</v>
      </c>
      <c r="AY83" s="39">
        <f t="shared" si="12"/>
        <v>7.4778000000000002</v>
      </c>
      <c r="AZ83" s="40">
        <f t="shared" si="12"/>
        <v>0.91477000000000008</v>
      </c>
      <c r="BA83" s="38">
        <f t="shared" si="12"/>
        <v>582198.13749999995</v>
      </c>
    </row>
    <row r="84" spans="2:53" ht="14.4" x14ac:dyDescent="0.3">
      <c r="B84" s="31">
        <v>2</v>
      </c>
      <c r="D84" s="34">
        <f t="shared" ref="D84:H84" si="13">AVERAGE(D76,D68,D60,D52,D44,D36,D28,D20,D12,D4)</f>
        <v>283.15189999999996</v>
      </c>
      <c r="E84" s="34">
        <f t="shared" si="13"/>
        <v>2887.12763</v>
      </c>
      <c r="F84" s="35">
        <f t="shared" si="13"/>
        <v>20.519470000000002</v>
      </c>
      <c r="G84" s="36">
        <f t="shared" si="13"/>
        <v>0.51932999999999996</v>
      </c>
      <c r="H84" s="34">
        <f t="shared" si="13"/>
        <v>77383.412509999995</v>
      </c>
      <c r="K84" s="31">
        <v>2</v>
      </c>
      <c r="L84" s="31" t="s">
        <v>7</v>
      </c>
      <c r="M84" s="31">
        <v>1086.202</v>
      </c>
      <c r="N84" s="31">
        <v>13943.5625</v>
      </c>
      <c r="O84" s="31">
        <v>7.7163000000000004</v>
      </c>
      <c r="P84" s="31">
        <v>0.58199999999999996</v>
      </c>
      <c r="Q84" s="31">
        <v>137264.29689999999</v>
      </c>
      <c r="T84" s="31">
        <v>2</v>
      </c>
      <c r="V84" s="34">
        <f t="shared" ref="V84:Z84" si="14">AVERAGE(V76,V68,V60,V52,V44,V36,V28,V20,V12,V4)</f>
        <v>282.11960000000005</v>
      </c>
      <c r="W84" s="34">
        <f t="shared" si="14"/>
        <v>16110.408599999999</v>
      </c>
      <c r="X84" s="35">
        <f t="shared" si="14"/>
        <v>15.935120000000001</v>
      </c>
      <c r="Y84" s="36">
        <f t="shared" si="14"/>
        <v>0.44301000000000001</v>
      </c>
      <c r="Z84" s="34">
        <f t="shared" si="14"/>
        <v>345247.04377999995</v>
      </c>
      <c r="AC84" s="31">
        <v>2</v>
      </c>
      <c r="AE84" s="34">
        <f t="shared" ref="AE84:AI84" si="15">AVERAGE(AE76,AE68,AE60,AE52,AE44,AE36,AE28,AE20,AE12,AE4)</f>
        <v>1241.8917999999999</v>
      </c>
      <c r="AF84" s="34">
        <f t="shared" si="15"/>
        <v>17666.582239999996</v>
      </c>
      <c r="AG84" s="35">
        <f t="shared" si="15"/>
        <v>69.636809999999997</v>
      </c>
      <c r="AH84" s="36">
        <f t="shared" si="15"/>
        <v>0.53288999999999997</v>
      </c>
      <c r="AI84" s="34">
        <f t="shared" si="15"/>
        <v>1596826.7</v>
      </c>
      <c r="AJ84" s="34"/>
      <c r="AL84" s="41">
        <v>5</v>
      </c>
      <c r="AM84" s="41"/>
      <c r="AN84" s="44">
        <f t="shared" ref="AN84:AR84" si="16">_xlfn.STDEV.P(AN70,AN63,AN56,AN49,AN42,AN35,AN21,AN28,AN14,AN7)</f>
        <v>3.2264531609301149E-3</v>
      </c>
      <c r="AO84" s="44">
        <f t="shared" si="16"/>
        <v>20.170634283481423</v>
      </c>
      <c r="AP84" s="44">
        <f t="shared" si="16"/>
        <v>1.6698502926908545E-3</v>
      </c>
      <c r="AQ84" s="44">
        <f t="shared" si="16"/>
        <v>2.4416387939250996E-3</v>
      </c>
      <c r="AR84" s="44">
        <f t="shared" si="16"/>
        <v>696.57406677812264</v>
      </c>
      <c r="AU84" s="31">
        <v>2</v>
      </c>
      <c r="AW84" s="34">
        <f t="shared" ref="AW84:BA84" si="17">AVERAGE(AW76,AW68,AW60,AW52,AW44,AW36,AW28,AW20,AW12,AW4)</f>
        <v>1158.0475999999999</v>
      </c>
      <c r="AX84" s="34">
        <f t="shared" si="17"/>
        <v>1866.5573599999996</v>
      </c>
      <c r="AY84" s="35">
        <f t="shared" si="17"/>
        <v>28.13541</v>
      </c>
      <c r="AZ84" s="36">
        <f t="shared" si="17"/>
        <v>0.53693999999999997</v>
      </c>
      <c r="BA84" s="34">
        <f t="shared" si="17"/>
        <v>65722.308210000003</v>
      </c>
    </row>
    <row r="85" spans="2:53" x14ac:dyDescent="0.25">
      <c r="B85" s="31">
        <v>3</v>
      </c>
      <c r="D85" s="34">
        <f t="shared" ref="D85:H85" si="18">AVERAGE(D77,D69,D61,D53,D45,D37,D29,D21,D13,D5)</f>
        <v>887.21299999999997</v>
      </c>
      <c r="E85" s="34">
        <f t="shared" si="18"/>
        <v>3312.9762999999998</v>
      </c>
      <c r="F85" s="35">
        <f t="shared" si="18"/>
        <v>49.195670000000007</v>
      </c>
      <c r="G85" s="36">
        <f t="shared" si="18"/>
        <v>0.36892000000000003</v>
      </c>
      <c r="H85" s="34">
        <f t="shared" si="18"/>
        <v>224821.65314999997</v>
      </c>
      <c r="K85" s="31">
        <v>3</v>
      </c>
      <c r="L85" s="31" t="s">
        <v>7</v>
      </c>
      <c r="M85" s="31">
        <v>1244.9929999999999</v>
      </c>
      <c r="N85" s="31">
        <v>3395.0576000000001</v>
      </c>
      <c r="O85" s="31">
        <v>42.256900000000002</v>
      </c>
      <c r="P85" s="31">
        <v>0.86450000000000005</v>
      </c>
      <c r="Q85" s="31">
        <v>162468.01560000001</v>
      </c>
      <c r="T85" s="31">
        <v>3</v>
      </c>
      <c r="V85" s="34">
        <f t="shared" ref="V85:Z85" si="19">AVERAGE(V77,V69,V61,V53,V45,V37,V29,V21,V13,V5)</f>
        <v>886.51910000000009</v>
      </c>
      <c r="W85" s="34">
        <f t="shared" si="19"/>
        <v>5175.0663100000002</v>
      </c>
      <c r="X85" s="35">
        <f t="shared" si="19"/>
        <v>38.191530000000007</v>
      </c>
      <c r="Y85" s="36">
        <f t="shared" si="19"/>
        <v>0.53488000000000002</v>
      </c>
      <c r="Z85" s="34">
        <f t="shared" si="19"/>
        <v>256543.96094999998</v>
      </c>
      <c r="AC85" s="31">
        <v>3</v>
      </c>
      <c r="AE85" s="34">
        <f t="shared" ref="AE85:AI85" si="20">AVERAGE(AE77,AE69,AE61,AE53,AE45,AE37,AE29,AE21,AE13,AE5)</f>
        <v>1341.8160999999996</v>
      </c>
      <c r="AF85" s="34">
        <f t="shared" si="20"/>
        <v>20754.712120000004</v>
      </c>
      <c r="AG85" s="35">
        <f t="shared" si="20"/>
        <v>73.961980000000011</v>
      </c>
      <c r="AH85" s="36">
        <f t="shared" si="20"/>
        <v>0.51128999999999991</v>
      </c>
      <c r="AI85" s="34">
        <f t="shared" si="20"/>
        <v>2008911.2375</v>
      </c>
      <c r="AJ85" s="34"/>
      <c r="AU85" s="31">
        <v>3</v>
      </c>
      <c r="AW85" s="34">
        <f t="shared" ref="AW85:BA85" si="21">AVERAGE(AW77,AW69,AW61,AW53,AW45,AW37,AW29,AW21,AW13,AW5)</f>
        <v>1246.0990999999999</v>
      </c>
      <c r="AX85" s="34">
        <f t="shared" si="21"/>
        <v>3324.4154199999998</v>
      </c>
      <c r="AY85" s="35">
        <f t="shared" si="21"/>
        <v>30.524589999999996</v>
      </c>
      <c r="AZ85" s="36">
        <f t="shared" si="21"/>
        <v>0.58323000000000003</v>
      </c>
      <c r="BA85" s="34">
        <f t="shared" si="21"/>
        <v>129228.03048999999</v>
      </c>
    </row>
    <row r="86" spans="2:53" ht="14.4" x14ac:dyDescent="0.3">
      <c r="B86" s="31">
        <v>4</v>
      </c>
      <c r="D86" s="34">
        <f t="shared" ref="D86:H86" si="22">AVERAGE(D78,D70,D62,D54,D46,D38,D30,D22,D14,D6)</f>
        <v>972.40340000000015</v>
      </c>
      <c r="E86" s="34">
        <f t="shared" si="22"/>
        <v>4944.1909699999997</v>
      </c>
      <c r="F86" s="35">
        <f t="shared" si="22"/>
        <v>42.513419999999996</v>
      </c>
      <c r="G86" s="36">
        <f t="shared" si="22"/>
        <v>0.92852999999999997</v>
      </c>
      <c r="H86" s="34">
        <f t="shared" si="22"/>
        <v>231169.62500999999</v>
      </c>
      <c r="K86" s="31">
        <v>4</v>
      </c>
      <c r="L86" s="31" t="s">
        <v>7</v>
      </c>
      <c r="M86" s="31">
        <v>1342.846</v>
      </c>
      <c r="N86" s="31">
        <v>3953.5720000000001</v>
      </c>
      <c r="O86" s="31">
        <v>44.2044</v>
      </c>
      <c r="P86" s="31">
        <v>0.83120000000000005</v>
      </c>
      <c r="Q86" s="31">
        <v>200821.0625</v>
      </c>
      <c r="T86" s="31">
        <v>4</v>
      </c>
      <c r="V86" s="34">
        <f t="shared" ref="V86:Z86" si="23">AVERAGE(V78,V70,V62,V54,V46,V38,V30,V22,V14,V6)</f>
        <v>971.38619999999992</v>
      </c>
      <c r="W86" s="34">
        <f t="shared" si="23"/>
        <v>6681.0207599999994</v>
      </c>
      <c r="X86" s="35">
        <f t="shared" si="23"/>
        <v>36.024950000000004</v>
      </c>
      <c r="Y86" s="36">
        <f t="shared" si="23"/>
        <v>0.64472000000000007</v>
      </c>
      <c r="Z86" s="34">
        <f t="shared" si="23"/>
        <v>298873.99689999997</v>
      </c>
      <c r="AC86" s="31">
        <v>4</v>
      </c>
      <c r="AE86" s="34">
        <f t="shared" ref="AE86:AI86" si="24">AVERAGE(AE78,AE70,AE62,AE54,AE46,AE38,AE30,AE22,AE14,AE6)</f>
        <v>1429.8424</v>
      </c>
      <c r="AF86" s="34">
        <f t="shared" si="24"/>
        <v>12636.22588</v>
      </c>
      <c r="AG86" s="35">
        <f t="shared" si="24"/>
        <v>65.024250000000009</v>
      </c>
      <c r="AH86" s="36">
        <f t="shared" si="24"/>
        <v>0.47115000000000007</v>
      </c>
      <c r="AI86" s="34">
        <f t="shared" si="24"/>
        <v>1092088.8</v>
      </c>
      <c r="AJ86" s="34"/>
      <c r="AL86" s="41" t="s">
        <v>9</v>
      </c>
      <c r="AN86" s="45">
        <f>AN84/AN77</f>
        <v>2.9679770823861457E-6</v>
      </c>
      <c r="AO86" s="45">
        <f t="shared" ref="AO86:AR86" si="25">AO84/AO77</f>
        <v>2.7884437628139248E-4</v>
      </c>
      <c r="AP86" s="45">
        <f t="shared" si="25"/>
        <v>2.2491868429507322E-4</v>
      </c>
      <c r="AQ86" s="45">
        <f t="shared" si="25"/>
        <v>3.4267652752555714E-3</v>
      </c>
      <c r="AR86" s="45">
        <f t="shared" si="25"/>
        <v>1.0721634715795793E-3</v>
      </c>
      <c r="AU86" s="31">
        <v>4</v>
      </c>
      <c r="AW86" s="34">
        <f t="shared" ref="AW86:BA86" si="26">AVERAGE(AW78,AW70,AW62,AW54,AW46,AW38,AW30,AW22,AW14,AW6)</f>
        <v>1347.9096999999997</v>
      </c>
      <c r="AX86" s="34">
        <f t="shared" si="26"/>
        <v>5747.4803200000006</v>
      </c>
      <c r="AY86" s="35">
        <f t="shared" si="26"/>
        <v>45.512840000000004</v>
      </c>
      <c r="AZ86" s="36">
        <f t="shared" si="26"/>
        <v>0.59660000000000002</v>
      </c>
      <c r="BA86" s="34">
        <f t="shared" si="26"/>
        <v>331230.03751999995</v>
      </c>
    </row>
    <row r="87" spans="2:53" x14ac:dyDescent="0.25">
      <c r="B87" s="31">
        <v>5</v>
      </c>
      <c r="D87" s="34">
        <f t="shared" ref="D87:H87" si="27">AVERAGE(D79,D71,D63,D55,D47,D39,D31,D23,D15,D7)</f>
        <v>1064.9156</v>
      </c>
      <c r="E87" s="34">
        <f t="shared" si="27"/>
        <v>2088.2004299999999</v>
      </c>
      <c r="F87" s="35">
        <f t="shared" si="27"/>
        <v>24.356479999999998</v>
      </c>
      <c r="G87" s="36">
        <f t="shared" si="27"/>
        <v>0.62702999999999998</v>
      </c>
      <c r="H87" s="34">
        <f t="shared" si="27"/>
        <v>63572.462120000004</v>
      </c>
      <c r="K87" s="31">
        <v>5</v>
      </c>
      <c r="L87" s="31" t="s">
        <v>7</v>
      </c>
      <c r="M87" s="31">
        <v>1431.1089999999999</v>
      </c>
      <c r="N87" s="31">
        <v>3910.3687</v>
      </c>
      <c r="O87" s="31">
        <v>75.436800000000005</v>
      </c>
      <c r="P87" s="31">
        <v>-8.8499999999999995E-2</v>
      </c>
      <c r="Q87" s="31">
        <v>473913.9375</v>
      </c>
      <c r="T87" s="31">
        <v>5</v>
      </c>
      <c r="V87" s="34">
        <f t="shared" ref="V87:Z87" si="28">AVERAGE(V79,V71,V63,V55,V47,V39,V31,V23,V15,V7)</f>
        <v>1074.8004000000001</v>
      </c>
      <c r="W87" s="34">
        <f t="shared" si="28"/>
        <v>8345.7839899999999</v>
      </c>
      <c r="X87" s="35">
        <f t="shared" si="28"/>
        <v>32.365279999999998</v>
      </c>
      <c r="Y87" s="36">
        <f t="shared" si="28"/>
        <v>0.55479000000000001</v>
      </c>
      <c r="Z87" s="34">
        <f t="shared" si="28"/>
        <v>359473.92189</v>
      </c>
      <c r="AC87" s="31">
        <v>5</v>
      </c>
      <c r="AE87" s="34">
        <f t="shared" ref="AE87:AI87" si="29">AVERAGE(AE79,AE71,AE63,AE55,AE47,AE39,AE31,AE23,AE15,AE7)</f>
        <v>1633.6600999999996</v>
      </c>
      <c r="AF87" s="34">
        <f t="shared" si="29"/>
        <v>23851.02694</v>
      </c>
      <c r="AG87" s="35">
        <f t="shared" si="29"/>
        <v>102.17783999999999</v>
      </c>
      <c r="AH87" s="36">
        <f t="shared" si="29"/>
        <v>0.39113999999999999</v>
      </c>
      <c r="AI87" s="34">
        <f t="shared" si="29"/>
        <v>3331653.1749999998</v>
      </c>
      <c r="AJ87" s="34"/>
      <c r="AU87" s="31">
        <v>5</v>
      </c>
      <c r="AW87" s="34">
        <f t="shared" ref="AW87:BA87" si="30">AVERAGE(AW79,AW71,AW63,AW55,AW47,AW39,AW31,AW23,AW15,AW7)</f>
        <v>1431.9492000000002</v>
      </c>
      <c r="AX87" s="34">
        <f t="shared" si="30"/>
        <v>7936.5325600000015</v>
      </c>
      <c r="AY87" s="35">
        <f t="shared" si="30"/>
        <v>65.216629999999995</v>
      </c>
      <c r="AZ87" s="36">
        <f t="shared" si="30"/>
        <v>0.49017999999999989</v>
      </c>
      <c r="BA87" s="34">
        <f t="shared" si="30"/>
        <v>682219.1875</v>
      </c>
    </row>
    <row r="88" spans="2:53" x14ac:dyDescent="0.25">
      <c r="B88" s="37">
        <v>6</v>
      </c>
      <c r="C88" s="37"/>
      <c r="D88" s="38">
        <f t="shared" ref="D88:H88" si="31">AVERAGE(D80,D72,D64,D56,D48,D40,D32,D24,D16,D8)</f>
        <v>1086.2062000000001</v>
      </c>
      <c r="E88" s="38">
        <f t="shared" si="31"/>
        <v>13844.268359999998</v>
      </c>
      <c r="F88" s="39">
        <f t="shared" si="31"/>
        <v>7.7463099999999994</v>
      </c>
      <c r="G88" s="40">
        <f t="shared" si="31"/>
        <v>0.65293999999999996</v>
      </c>
      <c r="H88" s="38">
        <f t="shared" si="31"/>
        <v>132971.29765999998</v>
      </c>
      <c r="K88" s="31">
        <v>6</v>
      </c>
      <c r="L88" s="31" t="s">
        <v>7</v>
      </c>
      <c r="M88" s="31">
        <v>1633.08</v>
      </c>
      <c r="N88" s="31">
        <v>3910.0846999999999</v>
      </c>
      <c r="O88" s="31">
        <v>82.197900000000004</v>
      </c>
      <c r="P88" s="31">
        <v>-0.15440000000000001</v>
      </c>
      <c r="Q88" s="31">
        <v>526623.1875</v>
      </c>
      <c r="T88" s="37">
        <v>6</v>
      </c>
      <c r="U88" s="37"/>
      <c r="V88" s="38">
        <f t="shared" ref="V88:Z88" si="32">AVERAGE(V80,V72,V64,V56,V48,V40,V32,V24,V16,V8)</f>
        <v>1086.4222999999997</v>
      </c>
      <c r="W88" s="38">
        <f t="shared" si="32"/>
        <v>95604.712500000023</v>
      </c>
      <c r="X88" s="39">
        <f t="shared" si="32"/>
        <v>6.6674399999999991</v>
      </c>
      <c r="Y88" s="40">
        <f t="shared" si="32"/>
        <v>0.73014000000000001</v>
      </c>
      <c r="Z88" s="38">
        <f t="shared" si="32"/>
        <v>770820.22499999998</v>
      </c>
      <c r="AC88" s="31">
        <v>6</v>
      </c>
      <c r="AE88" s="34">
        <f t="shared" ref="AE88:AI88" si="33">AVERAGE(AE80,AE72,AE64,AE56,AE48,AE40,AE32,AE24,AE16,AE8)</f>
        <v>1740.4933999999998</v>
      </c>
      <c r="AF88" s="34">
        <f t="shared" si="33"/>
        <v>26728.869910000001</v>
      </c>
      <c r="AG88" s="35">
        <f t="shared" si="33"/>
        <v>56.904179999999997</v>
      </c>
      <c r="AH88" s="36">
        <f t="shared" si="33"/>
        <v>0.37633000000000005</v>
      </c>
      <c r="AI88" s="34">
        <f t="shared" si="33"/>
        <v>2094193.2375</v>
      </c>
      <c r="AJ88" s="38"/>
      <c r="AL88" s="32" t="s">
        <v>12</v>
      </c>
      <c r="AM88" s="30"/>
      <c r="AN88" s="30"/>
      <c r="AO88" s="30"/>
      <c r="AP88" s="30"/>
      <c r="AQ88" s="30"/>
      <c r="AR88" s="30"/>
      <c r="AU88" s="31">
        <v>6</v>
      </c>
      <c r="AW88" s="34">
        <f t="shared" ref="AW88:BA88" si="34">AVERAGE(AW80,AW72,AW64,AW56,AW48,AW40,AW32,AW24,AW16,AW8)</f>
        <v>1735.4718</v>
      </c>
      <c r="AX88" s="34">
        <f t="shared" si="34"/>
        <v>17298.703310000001</v>
      </c>
      <c r="AY88" s="35">
        <f t="shared" si="34"/>
        <v>56.143880000000003</v>
      </c>
      <c r="AZ88" s="36">
        <f t="shared" si="34"/>
        <v>0.11068</v>
      </c>
      <c r="BA88" s="34">
        <f t="shared" si="34"/>
        <v>1464368.0249999999</v>
      </c>
    </row>
    <row r="89" spans="2:53" x14ac:dyDescent="0.25">
      <c r="K89" s="31">
        <v>7</v>
      </c>
      <c r="L89" s="31" t="s">
        <v>7</v>
      </c>
      <c r="M89" s="31">
        <v>1738.847</v>
      </c>
      <c r="N89" s="31">
        <v>5636.3154000000004</v>
      </c>
      <c r="O89" s="31">
        <v>45.087200000000003</v>
      </c>
      <c r="P89" s="31">
        <v>0.97360000000000002</v>
      </c>
      <c r="Q89" s="31">
        <v>273862.71879999997</v>
      </c>
      <c r="AL89" s="37" t="s">
        <v>0</v>
      </c>
      <c r="AM89" s="37" t="s">
        <v>1</v>
      </c>
      <c r="AN89" s="37" t="s">
        <v>2</v>
      </c>
      <c r="AO89" s="37" t="s">
        <v>3</v>
      </c>
      <c r="AP89" s="37" t="s">
        <v>4</v>
      </c>
      <c r="AQ89" s="37" t="s">
        <v>5</v>
      </c>
      <c r="AR89" s="37" t="s">
        <v>6</v>
      </c>
    </row>
    <row r="90" spans="2:53" ht="14.4" x14ac:dyDescent="0.3">
      <c r="B90" s="42" t="s">
        <v>0</v>
      </c>
      <c r="C90" s="42" t="s">
        <v>1</v>
      </c>
      <c r="D90" s="42" t="s">
        <v>2</v>
      </c>
      <c r="E90" s="42" t="s">
        <v>3</v>
      </c>
      <c r="F90" s="42" t="s">
        <v>4</v>
      </c>
      <c r="G90" s="42" t="s">
        <v>5</v>
      </c>
      <c r="H90" s="42" t="s">
        <v>6</v>
      </c>
      <c r="K90" s="31">
        <v>8</v>
      </c>
      <c r="L90" s="31" t="s">
        <v>7</v>
      </c>
      <c r="M90" s="31">
        <v>1833.9690000000001</v>
      </c>
      <c r="N90" s="31">
        <v>2676.1320999999998</v>
      </c>
      <c r="O90" s="31">
        <v>57.542099999999998</v>
      </c>
      <c r="P90" s="31">
        <v>0.46100000000000002</v>
      </c>
      <c r="Q90" s="31">
        <v>205417.35939999999</v>
      </c>
      <c r="T90" s="42" t="s">
        <v>0</v>
      </c>
      <c r="U90" s="42" t="s">
        <v>1</v>
      </c>
      <c r="V90" s="42" t="s">
        <v>2</v>
      </c>
      <c r="W90" s="42" t="s">
        <v>3</v>
      </c>
      <c r="X90" s="42" t="s">
        <v>4</v>
      </c>
      <c r="Y90" s="42" t="s">
        <v>5</v>
      </c>
      <c r="Z90" s="42" t="s">
        <v>6</v>
      </c>
      <c r="AC90" s="42" t="s">
        <v>0</v>
      </c>
      <c r="AD90" s="42" t="s">
        <v>1</v>
      </c>
      <c r="AE90" s="42" t="s">
        <v>2</v>
      </c>
      <c r="AF90" s="42" t="s">
        <v>3</v>
      </c>
      <c r="AG90" s="42" t="s">
        <v>4</v>
      </c>
      <c r="AH90" s="42" t="s">
        <v>5</v>
      </c>
      <c r="AI90" s="42" t="s">
        <v>6</v>
      </c>
      <c r="AJ90" s="42"/>
      <c r="AL90" s="31">
        <v>1</v>
      </c>
      <c r="AN90" s="34">
        <v>156.76439999999999</v>
      </c>
      <c r="AO90" s="36">
        <f>AO73/AO$77</f>
        <v>4.7756918703905353E-2</v>
      </c>
      <c r="AP90" s="35">
        <v>8.6643900000000009</v>
      </c>
      <c r="AQ90" s="36">
        <v>0.51773999999999998</v>
      </c>
      <c r="AR90" s="34">
        <v>39153.859380000002</v>
      </c>
      <c r="AU90" s="41" t="s">
        <v>0</v>
      </c>
      <c r="AV90" s="41" t="s">
        <v>1</v>
      </c>
      <c r="AW90" s="41" t="s">
        <v>2</v>
      </c>
      <c r="AX90" s="41" t="s">
        <v>3</v>
      </c>
      <c r="AY90" s="41" t="s">
        <v>4</v>
      </c>
      <c r="AZ90" s="41" t="s">
        <v>5</v>
      </c>
      <c r="BA90" s="41" t="s">
        <v>6</v>
      </c>
    </row>
    <row r="91" spans="2:53" ht="14.4" x14ac:dyDescent="0.3">
      <c r="B91" s="42">
        <v>1</v>
      </c>
      <c r="C91" s="42"/>
      <c r="D91" s="43">
        <f>_xlfn.STDEV.P(D75,D67,D59,D51,D43,D35,D27,D19,D11,D3)</f>
        <v>0.40235244500313144</v>
      </c>
      <c r="E91" s="43">
        <f t="shared" ref="E91:H91" si="35">_xlfn.STDEV.P(E75,E67,E59,E51,E43,E35,E27,E19,E11,E3)</f>
        <v>38.59917405256359</v>
      </c>
      <c r="F91" s="43">
        <f t="shared" si="35"/>
        <v>3.574818833115839</v>
      </c>
      <c r="G91" s="43">
        <f t="shared" si="35"/>
        <v>4.4733727767759295E-2</v>
      </c>
      <c r="H91" s="43">
        <f t="shared" si="35"/>
        <v>2925.7936456576058</v>
      </c>
      <c r="T91" s="42">
        <v>1</v>
      </c>
      <c r="U91" s="42"/>
      <c r="V91" s="43">
        <f>_xlfn.STDEV.P(V75,V67,V59,V51,V43,V35,V27,V19,V11,V3)</f>
        <v>1.1714947716485626E-2</v>
      </c>
      <c r="W91" s="43">
        <f t="shared" ref="W91:Z91" si="36">_xlfn.STDEV.P(W75,W67,W59,W51,W43,W35,W27,W19,W11,W3)</f>
        <v>94.632190635904109</v>
      </c>
      <c r="X91" s="43">
        <f t="shared" si="36"/>
        <v>0.34686988180007777</v>
      </c>
      <c r="Y91" s="43">
        <f t="shared" si="36"/>
        <v>1.1984410707247966E-2</v>
      </c>
      <c r="Z91" s="43">
        <f t="shared" si="36"/>
        <v>4952.7261146421843</v>
      </c>
      <c r="AC91" s="41">
        <v>1</v>
      </c>
      <c r="AD91" s="41"/>
      <c r="AE91" s="44">
        <f>_xlfn.STDEV.P(AE75,AE67,AE59,AE51,AE43,AE35,AE27,AE19,AE11,AE3)</f>
        <v>7.2587877775662684E-3</v>
      </c>
      <c r="AF91" s="44">
        <f t="shared" ref="AF91:AI91" si="37">_xlfn.STDEV.P(AF75,AF67,AF59,AF51,AF43,AF35,AF27,AF19,AF11,AF3)</f>
        <v>104.09990575407639</v>
      </c>
      <c r="AG91" s="44">
        <f t="shared" si="37"/>
        <v>1.6728027379221883E-2</v>
      </c>
      <c r="AH91" s="44">
        <f t="shared" si="37"/>
        <v>1.5249868851895091E-2</v>
      </c>
      <c r="AI91" s="44">
        <f t="shared" si="37"/>
        <v>4012.6706893017335</v>
      </c>
      <c r="AJ91" s="43"/>
      <c r="AL91" s="31">
        <v>2</v>
      </c>
      <c r="AN91" s="34">
        <v>283.47290000000004</v>
      </c>
      <c r="AO91" s="36">
        <f t="shared" ref="AO91:AO94" si="38">AO74/AO$77</f>
        <v>0.15512889269974359</v>
      </c>
      <c r="AP91" s="35">
        <v>20.308800000000002</v>
      </c>
      <c r="AQ91" s="36">
        <v>0.26239000000000001</v>
      </c>
      <c r="AR91" s="34">
        <v>327216.82502999995</v>
      </c>
      <c r="AU91" s="41">
        <v>1</v>
      </c>
      <c r="AV91" s="41"/>
      <c r="AW91" s="44">
        <f>_xlfn.STDEV.P(AW75,AW67,AW59,AW51,AW43,AW35,AW27,AW19,AW11,AW3)</f>
        <v>6.0008332754961941E-3</v>
      </c>
      <c r="AX91" s="44">
        <f t="shared" ref="AX91:BA91" si="39">_xlfn.STDEV.P(AX75,AX67,AX59,AX51,AX43,AX35,AX27,AX19,AX11,AX3)</f>
        <v>136.42015987136182</v>
      </c>
      <c r="AY91" s="44">
        <f t="shared" si="39"/>
        <v>3.2298792547090747E-2</v>
      </c>
      <c r="AZ91" s="44">
        <f t="shared" si="39"/>
        <v>2.289576598412903E-2</v>
      </c>
      <c r="BA91" s="44">
        <f t="shared" si="39"/>
        <v>4673.4758385923269</v>
      </c>
    </row>
    <row r="92" spans="2:53" x14ac:dyDescent="0.25">
      <c r="B92" s="42">
        <v>2</v>
      </c>
      <c r="C92" s="42"/>
      <c r="D92" s="43">
        <f t="shared" ref="D92:H92" si="40">_xlfn.STDEV.P(D76,D68,D60,D52,D44,D36,D28,D20,D12,D4)</f>
        <v>0.24597375876299621</v>
      </c>
      <c r="E92" s="43">
        <f t="shared" si="40"/>
        <v>22.336702461645903</v>
      </c>
      <c r="F92" s="43">
        <f t="shared" si="40"/>
        <v>0.36295928435569758</v>
      </c>
      <c r="G92" s="43">
        <f t="shared" si="40"/>
        <v>9.9420370146162673E-3</v>
      </c>
      <c r="H92" s="43">
        <f t="shared" si="40"/>
        <v>1676.2855882775241</v>
      </c>
      <c r="K92" s="31" t="s">
        <v>0</v>
      </c>
      <c r="L92" s="31" t="s">
        <v>1</v>
      </c>
      <c r="M92" s="31" t="s">
        <v>2</v>
      </c>
      <c r="N92" s="31" t="s">
        <v>3</v>
      </c>
      <c r="O92" s="31" t="s">
        <v>4</v>
      </c>
      <c r="P92" s="31" t="s">
        <v>5</v>
      </c>
      <c r="Q92" s="31" t="s">
        <v>6</v>
      </c>
      <c r="T92" s="42">
        <v>2</v>
      </c>
      <c r="U92" s="42"/>
      <c r="V92" s="43">
        <f t="shared" ref="V92:Z92" si="41">_xlfn.STDEV.P(V76,V68,V60,V52,V44,V36,V28,V20,V12,V4)</f>
        <v>1.5932357013322556E-2</v>
      </c>
      <c r="W92" s="43">
        <f t="shared" si="41"/>
        <v>143.25927987234877</v>
      </c>
      <c r="X92" s="43">
        <f t="shared" si="41"/>
        <v>0.34481164365490963</v>
      </c>
      <c r="Y92" s="43">
        <f t="shared" si="41"/>
        <v>6.7015049802264498E-2</v>
      </c>
      <c r="Z92" s="43">
        <f t="shared" si="41"/>
        <v>13115.23019713778</v>
      </c>
      <c r="AC92" s="42">
        <v>2</v>
      </c>
      <c r="AD92" s="42"/>
      <c r="AE92" s="43">
        <f t="shared" ref="AE92:AI92" si="42">_xlfn.STDEV.P(AE76,AE68,AE60,AE52,AE44,AE36,AE28,AE20,AE12,AE4)</f>
        <v>5.9509327000096236E-2</v>
      </c>
      <c r="AF92" s="43">
        <f t="shared" si="42"/>
        <v>17.770758350289771</v>
      </c>
      <c r="AG92" s="43">
        <f t="shared" si="42"/>
        <v>0.44221410979298148</v>
      </c>
      <c r="AH92" s="43">
        <f t="shared" si="42"/>
        <v>1.4812997670964514E-2</v>
      </c>
      <c r="AI92" s="43">
        <f t="shared" si="42"/>
        <v>1509.3470372150998</v>
      </c>
      <c r="AJ92" s="43"/>
      <c r="AL92" s="31">
        <v>3</v>
      </c>
      <c r="AN92" s="34">
        <v>890.68639999999994</v>
      </c>
      <c r="AO92" s="36">
        <f t="shared" si="38"/>
        <v>8.8728014843963574E-2</v>
      </c>
      <c r="AP92" s="35">
        <v>68.570059999999984</v>
      </c>
      <c r="AQ92" s="36">
        <v>0.41530000000000006</v>
      </c>
      <c r="AR92" s="34">
        <v>596530.5</v>
      </c>
      <c r="AU92" s="42">
        <v>2</v>
      </c>
      <c r="AV92" s="42"/>
      <c r="AW92" s="43">
        <f t="shared" ref="AW92:BA92" si="43">_xlfn.STDEV.P(AW76,AW68,AW60,AW52,AW44,AW36,AW28,AW20,AW12,AW4)</f>
        <v>0.14532804271715899</v>
      </c>
      <c r="AX92" s="43">
        <f t="shared" si="43"/>
        <v>326.64242273877562</v>
      </c>
      <c r="AY92" s="43">
        <f t="shared" si="43"/>
        <v>5.6687575484315698</v>
      </c>
      <c r="AZ92" s="43">
        <f t="shared" si="43"/>
        <v>1.1341710629353926E-2</v>
      </c>
      <c r="BA92" s="43">
        <f t="shared" si="43"/>
        <v>1893.340550673119</v>
      </c>
    </row>
    <row r="93" spans="2:53" x14ac:dyDescent="0.25">
      <c r="B93" s="42">
        <v>3</v>
      </c>
      <c r="C93" s="42"/>
      <c r="D93" s="43">
        <f t="shared" ref="D93:H93" si="44">_xlfn.STDEV.P(D77,D69,D61,D53,D45,D37,D29,D21,D13,D5)</f>
        <v>0.26460574445767771</v>
      </c>
      <c r="E93" s="43">
        <f t="shared" si="44"/>
        <v>33.402908516983899</v>
      </c>
      <c r="F93" s="43">
        <f t="shared" si="44"/>
        <v>0.6403932808048507</v>
      </c>
      <c r="G93" s="43">
        <f t="shared" si="44"/>
        <v>4.4493568074498044E-2</v>
      </c>
      <c r="H93" s="43">
        <f t="shared" si="44"/>
        <v>8615.8841874096779</v>
      </c>
      <c r="K93" s="31">
        <v>1</v>
      </c>
      <c r="L93" s="31" t="s">
        <v>7</v>
      </c>
      <c r="M93" s="31">
        <v>1064.1179999999999</v>
      </c>
      <c r="N93" s="31">
        <v>2130.0286000000001</v>
      </c>
      <c r="O93" s="31">
        <v>23.683700000000002</v>
      </c>
      <c r="P93" s="31">
        <v>0.52769999999999995</v>
      </c>
      <c r="Q93" s="31">
        <v>65701.343800000002</v>
      </c>
      <c r="T93" s="42">
        <v>3</v>
      </c>
      <c r="U93" s="42"/>
      <c r="V93" s="43">
        <f t="shared" ref="V93:Z93" si="45">_xlfn.STDEV.P(V77,V69,V61,V53,V45,V37,V29,V21,V13,V5)</f>
        <v>0.14379461046923855</v>
      </c>
      <c r="W93" s="43">
        <f t="shared" si="45"/>
        <v>132.45894819579723</v>
      </c>
      <c r="X93" s="43">
        <f t="shared" si="45"/>
        <v>1.4434962639716116</v>
      </c>
      <c r="Y93" s="43">
        <f t="shared" si="45"/>
        <v>2.645183547506675E-2</v>
      </c>
      <c r="Z93" s="43">
        <f t="shared" si="45"/>
        <v>17503.570052700386</v>
      </c>
      <c r="AC93" s="42">
        <v>3</v>
      </c>
      <c r="AD93" s="42"/>
      <c r="AE93" s="43">
        <f t="shared" ref="AE93:AI93" si="46">_xlfn.STDEV.P(AE77,AE69,AE61,AE53,AE45,AE37,AE29,AE21,AE13,AE5)</f>
        <v>6.4631958039331056E-2</v>
      </c>
      <c r="AF93" s="43">
        <f t="shared" si="46"/>
        <v>16.715590593023997</v>
      </c>
      <c r="AG93" s="43">
        <f t="shared" si="46"/>
        <v>0.49777271279169139</v>
      </c>
      <c r="AH93" s="43">
        <f t="shared" si="46"/>
        <v>1.1375187910535808E-2</v>
      </c>
      <c r="AI93" s="43">
        <f t="shared" si="46"/>
        <v>22791.43048223183</v>
      </c>
      <c r="AJ93" s="43"/>
      <c r="AL93" s="31">
        <v>4</v>
      </c>
      <c r="AN93" s="34">
        <v>969.87549999999987</v>
      </c>
      <c r="AO93" s="36">
        <f t="shared" si="38"/>
        <v>0.10984834523902624</v>
      </c>
      <c r="AP93" s="35">
        <v>47.380450000000003</v>
      </c>
      <c r="AQ93" s="36">
        <v>0.73930999999999991</v>
      </c>
      <c r="AR93" s="34">
        <v>449858.63439999998</v>
      </c>
      <c r="AU93" s="42">
        <v>3</v>
      </c>
      <c r="AV93" s="42"/>
      <c r="AW93" s="43">
        <f t="shared" ref="AW93:BA93" si="47">_xlfn.STDEV.P(AW77,AW69,AW61,AW53,AW45,AW37,AW29,AW21,AW13,AW5)</f>
        <v>0.1259447894912511</v>
      </c>
      <c r="AX93" s="43">
        <f t="shared" si="47"/>
        <v>45.413308071022506</v>
      </c>
      <c r="AY93" s="43">
        <f t="shared" si="47"/>
        <v>0.47681812140479729</v>
      </c>
      <c r="AZ93" s="43">
        <f t="shared" si="47"/>
        <v>1.7317566226233969E-2</v>
      </c>
      <c r="BA93" s="43">
        <f t="shared" si="47"/>
        <v>920.46393297643669</v>
      </c>
    </row>
    <row r="94" spans="2:53" x14ac:dyDescent="0.25">
      <c r="B94" s="42">
        <v>4</v>
      </c>
      <c r="C94" s="42"/>
      <c r="D94" s="43">
        <f t="shared" ref="D94:H94" si="48">_xlfn.STDEV.P(D78,D70,D62,D54,D46,D38,D30,D22,D14,D6)</f>
        <v>9.4450198517537318E-2</v>
      </c>
      <c r="E94" s="43">
        <f t="shared" si="48"/>
        <v>60.066648943020738</v>
      </c>
      <c r="F94" s="43">
        <f t="shared" si="48"/>
        <v>0.61413083589736706</v>
      </c>
      <c r="G94" s="43">
        <f t="shared" si="48"/>
        <v>0.12347752872486648</v>
      </c>
      <c r="H94" s="43">
        <f t="shared" si="48"/>
        <v>12304.197644985485</v>
      </c>
      <c r="K94" s="31">
        <v>2</v>
      </c>
      <c r="L94" s="31" t="s">
        <v>7</v>
      </c>
      <c r="M94" s="31">
        <v>1086.184</v>
      </c>
      <c r="N94" s="31">
        <v>13956.2441</v>
      </c>
      <c r="O94" s="31">
        <v>7.7107000000000001</v>
      </c>
      <c r="P94" s="31">
        <v>0.57640000000000002</v>
      </c>
      <c r="Q94" s="31">
        <v>137595.5938</v>
      </c>
      <c r="T94" s="42">
        <v>4</v>
      </c>
      <c r="U94" s="42"/>
      <c r="V94" s="43">
        <f t="shared" ref="V94:Z94" si="49">_xlfn.STDEV.P(V78,V70,V62,V54,V46,V38,V30,V22,V14,V6)</f>
        <v>0.26177692793673513</v>
      </c>
      <c r="W94" s="43">
        <f t="shared" si="49"/>
        <v>130.48172178409669</v>
      </c>
      <c r="X94" s="43">
        <f t="shared" si="49"/>
        <v>1.1726735805414901</v>
      </c>
      <c r="Y94" s="43">
        <f t="shared" si="49"/>
        <v>0.11425781198675178</v>
      </c>
      <c r="Z94" s="43">
        <f t="shared" si="49"/>
        <v>18152.818151221185</v>
      </c>
      <c r="AC94" s="42">
        <v>4</v>
      </c>
      <c r="AD94" s="42"/>
      <c r="AE94" s="43">
        <f t="shared" ref="AE94:AI94" si="50">_xlfn.STDEV.P(AE78,AE70,AE62,AE54,AE46,AE38,AE30,AE22,AE14,AE6)</f>
        <v>0.26075168264077775</v>
      </c>
      <c r="AF94" s="43">
        <f t="shared" si="50"/>
        <v>25.046207020018123</v>
      </c>
      <c r="AG94" s="43">
        <f t="shared" si="50"/>
        <v>0.35726987348501599</v>
      </c>
      <c r="AH94" s="43">
        <f t="shared" si="50"/>
        <v>3.8849066912861681E-3</v>
      </c>
      <c r="AI94" s="43">
        <f t="shared" si="50"/>
        <v>8196.6094168183354</v>
      </c>
      <c r="AJ94" s="43"/>
      <c r="AL94" s="37">
        <v>5</v>
      </c>
      <c r="AM94" s="37"/>
      <c r="AN94" s="38">
        <v>1087.0882999999999</v>
      </c>
      <c r="AO94" s="40">
        <f t="shared" si="38"/>
        <v>1</v>
      </c>
      <c r="AP94" s="39">
        <v>7.4242400000000002</v>
      </c>
      <c r="AQ94" s="40">
        <v>0.71251999999999993</v>
      </c>
      <c r="AR94" s="38">
        <v>649690.16874999995</v>
      </c>
      <c r="AU94" s="42">
        <v>4</v>
      </c>
      <c r="AV94" s="42"/>
      <c r="AW94" s="43">
        <f t="shared" ref="AW94:BA94" si="51">_xlfn.STDEV.P(AW78,AW70,AW62,AW54,AW46,AW38,AW30,AW22,AW14,AW6)</f>
        <v>0.24452363893906606</v>
      </c>
      <c r="AX94" s="43">
        <f t="shared" si="51"/>
        <v>19.956043590691955</v>
      </c>
      <c r="AY94" s="43">
        <f t="shared" si="51"/>
        <v>0.65466917630204602</v>
      </c>
      <c r="AZ94" s="43">
        <f t="shared" si="51"/>
        <v>2.2027755219268266E-2</v>
      </c>
      <c r="BA94" s="43">
        <f t="shared" si="51"/>
        <v>6351.3673933971968</v>
      </c>
    </row>
    <row r="95" spans="2:53" x14ac:dyDescent="0.25">
      <c r="B95" s="42">
        <v>5</v>
      </c>
      <c r="C95" s="42"/>
      <c r="D95" s="43">
        <f t="shared" ref="D95:H95" si="52">_xlfn.STDEV.P(D79,D71,D63,D55,D47,D39,D31,D23,D15,D7)</f>
        <v>1.0312194916699351</v>
      </c>
      <c r="E95" s="43">
        <f t="shared" si="52"/>
        <v>59.052220772550996</v>
      </c>
      <c r="F95" s="43">
        <f t="shared" si="52"/>
        <v>2.7520241077432357</v>
      </c>
      <c r="G95" s="43">
        <f t="shared" si="52"/>
        <v>7.8772356191750825E-2</v>
      </c>
      <c r="H95" s="43">
        <f t="shared" si="52"/>
        <v>6861.9450503108164</v>
      </c>
      <c r="K95" s="31">
        <v>3</v>
      </c>
      <c r="L95" s="31" t="s">
        <v>7</v>
      </c>
      <c r="M95" s="31">
        <v>1245.021</v>
      </c>
      <c r="N95" s="31">
        <v>3402.9775</v>
      </c>
      <c r="O95" s="31">
        <v>42.110900000000001</v>
      </c>
      <c r="P95" s="31">
        <v>0.8579</v>
      </c>
      <c r="Q95" s="31">
        <v>162754.10939999999</v>
      </c>
      <c r="T95" s="42">
        <v>5</v>
      </c>
      <c r="U95" s="42"/>
      <c r="V95" s="43">
        <f t="shared" ref="V95:Z95" si="53">_xlfn.STDEV.P(V79,V71,V63,V55,V47,V39,V31,V23,V15,V7)</f>
        <v>5.9459884830025977</v>
      </c>
      <c r="W95" s="43">
        <f t="shared" si="53"/>
        <v>1993.9550279780765</v>
      </c>
      <c r="X95" s="43">
        <f t="shared" si="53"/>
        <v>6.540869490029606</v>
      </c>
      <c r="Y95" s="43">
        <f t="shared" si="53"/>
        <v>7.9234265945990506E-2</v>
      </c>
      <c r="Z95" s="43">
        <f t="shared" si="53"/>
        <v>143879.83041633203</v>
      </c>
      <c r="AC95" s="42">
        <v>5</v>
      </c>
      <c r="AD95" s="42"/>
      <c r="AE95" s="43">
        <f t="shared" ref="AE95:AI95" si="54">_xlfn.STDEV.P(AE79,AE71,AE63,AE55,AE47,AE39,AE31,AE23,AE15,AE7)</f>
        <v>7.635502602973164E-2</v>
      </c>
      <c r="AF95" s="43">
        <f t="shared" si="54"/>
        <v>59.102421546265397</v>
      </c>
      <c r="AG95" s="43">
        <f t="shared" si="54"/>
        <v>0.43814074496672822</v>
      </c>
      <c r="AH95" s="43">
        <f t="shared" si="54"/>
        <v>2.2216489371635659E-2</v>
      </c>
      <c r="AI95" s="43">
        <f t="shared" si="54"/>
        <v>28278.666388739497</v>
      </c>
      <c r="AJ95" s="43"/>
      <c r="AU95" s="42">
        <v>5</v>
      </c>
      <c r="AV95" s="42"/>
      <c r="AW95" s="43">
        <f t="shared" ref="AW95:BA95" si="55">_xlfn.STDEV.P(AW79,AW71,AW63,AW55,AW47,AW39,AW31,AW23,AW15,AW7)</f>
        <v>0.21226012343351044</v>
      </c>
      <c r="AX95" s="43">
        <f t="shared" si="55"/>
        <v>7.9008892464328646</v>
      </c>
      <c r="AY95" s="43">
        <f t="shared" si="55"/>
        <v>0.44547718920276935</v>
      </c>
      <c r="AZ95" s="43">
        <f t="shared" si="55"/>
        <v>5.9632206063502146E-4</v>
      </c>
      <c r="BA95" s="43">
        <f t="shared" si="55"/>
        <v>4052.6511334403062</v>
      </c>
    </row>
    <row r="96" spans="2:53" ht="14.4" x14ac:dyDescent="0.3">
      <c r="B96" s="41">
        <v>6</v>
      </c>
      <c r="C96" s="41"/>
      <c r="D96" s="44">
        <f t="shared" ref="D96:H96" si="56">_xlfn.STDEV.P(D80,D72,D64,D56,D48,D40,D32,D24,D16,D8)</f>
        <v>2.5293477420046492E-2</v>
      </c>
      <c r="E96" s="44">
        <f t="shared" si="56"/>
        <v>122.5586429744816</v>
      </c>
      <c r="F96" s="44">
        <f t="shared" si="56"/>
        <v>0.1219138667256518</v>
      </c>
      <c r="G96" s="44">
        <f t="shared" si="56"/>
        <v>1.2340842758904277E-2</v>
      </c>
      <c r="H96" s="44">
        <f t="shared" si="56"/>
        <v>3356.1921038386122</v>
      </c>
      <c r="K96" s="31">
        <v>4</v>
      </c>
      <c r="L96" s="31" t="s">
        <v>7</v>
      </c>
      <c r="M96" s="31">
        <v>1342.8409999999999</v>
      </c>
      <c r="N96" s="31">
        <v>3969.7058000000002</v>
      </c>
      <c r="O96" s="31">
        <v>44.148899999999998</v>
      </c>
      <c r="P96" s="31">
        <v>0.82040000000000002</v>
      </c>
      <c r="Q96" s="31">
        <v>202341.3438</v>
      </c>
      <c r="T96" s="41">
        <v>6</v>
      </c>
      <c r="U96" s="41"/>
      <c r="V96" s="44">
        <f t="shared" ref="V96:Z96" si="57">_xlfn.STDEV.P(V80,V72,V64,V56,V48,V40,V32,V24,V16,V8)</f>
        <v>8.07527089331651E-3</v>
      </c>
      <c r="W96" s="44">
        <f t="shared" si="57"/>
        <v>4552.0889425926853</v>
      </c>
      <c r="X96" s="44">
        <f t="shared" si="57"/>
        <v>0.12842160410149084</v>
      </c>
      <c r="Y96" s="44">
        <f t="shared" si="57"/>
        <v>0.22677684273311524</v>
      </c>
      <c r="Z96" s="44">
        <f t="shared" si="57"/>
        <v>122370.7215054652</v>
      </c>
      <c r="AC96" s="42">
        <v>6</v>
      </c>
      <c r="AD96" s="42"/>
      <c r="AE96" s="43">
        <f t="shared" ref="AE96:AI96" si="58">_xlfn.STDEV.P(AE80,AE72,AE64,AE56,AE48,AE40,AE32,AE24,AE16,AE8)</f>
        <v>4.1926602533479018E-2</v>
      </c>
      <c r="AF96" s="43">
        <f t="shared" si="58"/>
        <v>23.091737451843912</v>
      </c>
      <c r="AG96" s="43">
        <f t="shared" si="58"/>
        <v>0.56644923126437285</v>
      </c>
      <c r="AH96" s="43">
        <f t="shared" si="58"/>
        <v>3.0710423311963646E-2</v>
      </c>
      <c r="AI96" s="43">
        <f t="shared" si="58"/>
        <v>8096.4466838565213</v>
      </c>
      <c r="AJ96" s="44"/>
      <c r="AU96" s="42">
        <v>6</v>
      </c>
      <c r="AV96" s="42"/>
      <c r="AW96" s="43">
        <f t="shared" ref="AW96:BA96" si="59">_xlfn.STDEV.P(AW80,AW72,AW64,AW56,AW48,AW40,AW32,AW24,AW16,AW8)</f>
        <v>3.1301118190921691E-2</v>
      </c>
      <c r="AX96" s="43">
        <f t="shared" si="59"/>
        <v>25.027226153908689</v>
      </c>
      <c r="AY96" s="43">
        <f t="shared" si="59"/>
        <v>0.28848114947081011</v>
      </c>
      <c r="AZ96" s="43">
        <f t="shared" si="59"/>
        <v>5.572501772094831E-2</v>
      </c>
      <c r="BA96" s="43">
        <f t="shared" si="59"/>
        <v>21724.825227921858</v>
      </c>
    </row>
    <row r="97" spans="2:53" x14ac:dyDescent="0.25">
      <c r="K97" s="31">
        <v>5</v>
      </c>
      <c r="L97" s="31" t="s">
        <v>7</v>
      </c>
      <c r="M97" s="31">
        <v>1431.105</v>
      </c>
      <c r="N97" s="31">
        <v>3900.4434000000001</v>
      </c>
      <c r="O97" s="31">
        <v>75.910799999999995</v>
      </c>
      <c r="P97" s="31">
        <v>-5.6300000000000003E-2</v>
      </c>
      <c r="Q97" s="31">
        <v>470928.03129999997</v>
      </c>
    </row>
    <row r="98" spans="2:53" ht="14.4" x14ac:dyDescent="0.3">
      <c r="B98" s="41" t="s">
        <v>8</v>
      </c>
      <c r="D98" s="45">
        <f>D96/D88</f>
        <v>2.3286073509842321E-5</v>
      </c>
      <c r="E98" s="45">
        <f t="shared" ref="E98:H98" si="60">E96/E88</f>
        <v>8.8526630506952711E-3</v>
      </c>
      <c r="F98" s="45">
        <f t="shared" si="60"/>
        <v>1.5738314981668923E-2</v>
      </c>
      <c r="G98" s="45">
        <f t="shared" si="60"/>
        <v>1.8900423865752258E-2</v>
      </c>
      <c r="H98" s="45">
        <f t="shared" si="60"/>
        <v>2.5239974061321141E-2</v>
      </c>
      <c r="K98" s="31">
        <v>6</v>
      </c>
      <c r="L98" s="31" t="s">
        <v>7</v>
      </c>
      <c r="M98" s="31">
        <v>1632.9780000000001</v>
      </c>
      <c r="N98" s="31">
        <v>3901.9243000000001</v>
      </c>
      <c r="O98" s="31">
        <v>82.642799999999994</v>
      </c>
      <c r="P98" s="31">
        <v>-0.12759999999999999</v>
      </c>
      <c r="Q98" s="31">
        <v>524059.09379999997</v>
      </c>
      <c r="T98" s="41" t="s">
        <v>8</v>
      </c>
      <c r="V98" s="45">
        <f>V96/V88</f>
        <v>7.4329023744417912E-6</v>
      </c>
      <c r="W98" s="45">
        <f t="shared" ref="W98:Z98" si="61">W96/W88</f>
        <v>4.7613646059473103E-2</v>
      </c>
      <c r="X98" s="45">
        <f t="shared" si="61"/>
        <v>1.9261006338488363E-2</v>
      </c>
      <c r="Y98" s="45">
        <f t="shared" si="61"/>
        <v>0.31059364331924733</v>
      </c>
      <c r="Z98" s="45">
        <f t="shared" si="61"/>
        <v>0.15875390595189068</v>
      </c>
      <c r="AC98" s="41" t="s">
        <v>8</v>
      </c>
      <c r="AE98" s="45">
        <f>AE91/AE83</f>
        <v>6.6817707675684358E-6</v>
      </c>
      <c r="AF98" s="45">
        <f t="shared" ref="AF98:AI98" si="62">AF91/AF83</f>
        <v>1.0396011190149984E-3</v>
      </c>
      <c r="AG98" s="45">
        <f t="shared" si="62"/>
        <v>2.4411889217402171E-3</v>
      </c>
      <c r="AH98" s="45">
        <f t="shared" si="62"/>
        <v>3.2067855855104806E-2</v>
      </c>
      <c r="AI98" s="45">
        <f t="shared" si="62"/>
        <v>4.398059986522488E-3</v>
      </c>
      <c r="AJ98" s="45"/>
      <c r="AU98" s="32" t="s">
        <v>12</v>
      </c>
      <c r="AV98" s="30"/>
      <c r="AW98" s="30"/>
      <c r="AX98" s="30"/>
      <c r="AY98" s="30"/>
      <c r="AZ98" s="30"/>
      <c r="BA98" s="30"/>
    </row>
    <row r="99" spans="2:53" x14ac:dyDescent="0.25">
      <c r="K99" s="31">
        <v>7</v>
      </c>
      <c r="L99" s="31" t="s">
        <v>7</v>
      </c>
      <c r="M99" s="31">
        <v>1738.8589999999999</v>
      </c>
      <c r="N99" s="31">
        <v>5649.9771000000001</v>
      </c>
      <c r="O99" s="31">
        <v>45.055799999999998</v>
      </c>
      <c r="P99" s="31">
        <v>0.96309999999999996</v>
      </c>
      <c r="Q99" s="31">
        <v>275681.75</v>
      </c>
      <c r="AU99" s="37" t="s">
        <v>0</v>
      </c>
      <c r="AV99" s="37" t="s">
        <v>1</v>
      </c>
      <c r="AW99" s="37" t="s">
        <v>2</v>
      </c>
      <c r="AX99" s="37" t="s">
        <v>3</v>
      </c>
      <c r="AY99" s="37" t="s">
        <v>4</v>
      </c>
      <c r="AZ99" s="37" t="s">
        <v>5</v>
      </c>
      <c r="BA99" s="37" t="s">
        <v>6</v>
      </c>
    </row>
    <row r="100" spans="2:53" x14ac:dyDescent="0.25">
      <c r="B100" s="32" t="s">
        <v>12</v>
      </c>
      <c r="C100" s="30"/>
      <c r="D100" s="30"/>
      <c r="E100" s="30"/>
      <c r="F100" s="30"/>
      <c r="G100" s="30"/>
      <c r="H100" s="30"/>
      <c r="K100" s="31">
        <v>8</v>
      </c>
      <c r="L100" s="31" t="s">
        <v>7</v>
      </c>
      <c r="M100" s="31">
        <v>1833.9760000000001</v>
      </c>
      <c r="N100" s="31">
        <v>2664.8027000000002</v>
      </c>
      <c r="O100" s="31">
        <v>58.1051</v>
      </c>
      <c r="P100" s="31">
        <v>0.46310000000000001</v>
      </c>
      <c r="Q100" s="31">
        <v>206376.5313</v>
      </c>
      <c r="T100" s="32" t="s">
        <v>12</v>
      </c>
      <c r="U100" s="30"/>
      <c r="V100" s="30"/>
      <c r="W100" s="30"/>
      <c r="X100" s="30"/>
      <c r="Y100" s="30"/>
      <c r="Z100" s="30"/>
      <c r="AC100" s="32" t="s">
        <v>12</v>
      </c>
      <c r="AD100" s="30"/>
      <c r="AE100" s="30"/>
      <c r="AF100" s="30"/>
      <c r="AG100" s="30"/>
      <c r="AH100" s="30"/>
      <c r="AI100" s="30"/>
      <c r="AU100" s="37">
        <v>1</v>
      </c>
      <c r="AV100" s="37"/>
      <c r="AW100" s="38">
        <v>1087.0813000000001</v>
      </c>
      <c r="AX100" s="40">
        <f>AX83/AX$83</f>
        <v>1</v>
      </c>
      <c r="AY100" s="39">
        <v>7.4778000000000002</v>
      </c>
      <c r="AZ100" s="40">
        <v>0.91477000000000008</v>
      </c>
      <c r="BA100" s="38">
        <v>582198.13749999995</v>
      </c>
    </row>
    <row r="101" spans="2:53" x14ac:dyDescent="0.25">
      <c r="B101" s="37" t="s">
        <v>0</v>
      </c>
      <c r="C101" s="37" t="s">
        <v>1</v>
      </c>
      <c r="D101" s="37" t="s">
        <v>2</v>
      </c>
      <c r="E101" s="37" t="s">
        <v>3</v>
      </c>
      <c r="F101" s="37" t="s">
        <v>4</v>
      </c>
      <c r="G101" s="37" t="s">
        <v>5</v>
      </c>
      <c r="H101" s="37" t="s">
        <v>6</v>
      </c>
      <c r="T101" s="37" t="s">
        <v>0</v>
      </c>
      <c r="U101" s="37" t="s">
        <v>1</v>
      </c>
      <c r="V101" s="37" t="s">
        <v>2</v>
      </c>
      <c r="W101" s="37" t="s">
        <v>3</v>
      </c>
      <c r="X101" s="37" t="s">
        <v>4</v>
      </c>
      <c r="Y101" s="37" t="s">
        <v>5</v>
      </c>
      <c r="Z101" s="37" t="s">
        <v>6</v>
      </c>
      <c r="AC101" s="37" t="s">
        <v>0</v>
      </c>
      <c r="AD101" s="37" t="s">
        <v>1</v>
      </c>
      <c r="AE101" s="37" t="s">
        <v>2</v>
      </c>
      <c r="AF101" s="37" t="s">
        <v>3</v>
      </c>
      <c r="AG101" s="37" t="s">
        <v>4</v>
      </c>
      <c r="AH101" s="37" t="s">
        <v>5</v>
      </c>
      <c r="AI101" s="37" t="s">
        <v>6</v>
      </c>
      <c r="AU101" s="31">
        <v>2</v>
      </c>
      <c r="AW101" s="34">
        <v>1158.0475999999999</v>
      </c>
      <c r="AX101" s="36">
        <f t="shared" ref="AX101:AX105" si="63">AX84/AX$83</f>
        <v>2.65508543813615E-2</v>
      </c>
      <c r="AY101" s="35">
        <v>28.13541</v>
      </c>
      <c r="AZ101" s="36">
        <v>0.53693999999999997</v>
      </c>
      <c r="BA101" s="34">
        <v>65722.308210000003</v>
      </c>
    </row>
    <row r="102" spans="2:53" x14ac:dyDescent="0.25">
      <c r="B102" s="31">
        <v>1</v>
      </c>
      <c r="D102" s="34">
        <v>242.3279</v>
      </c>
      <c r="E102" s="36">
        <f>E83/E$88</f>
        <v>6.7556060434529178E-2</v>
      </c>
      <c r="F102" s="35">
        <v>33.54768</v>
      </c>
      <c r="G102" s="36">
        <v>0.61063999999999996</v>
      </c>
      <c r="H102" s="34">
        <v>39372.761710000006</v>
      </c>
      <c r="K102" s="31" t="s">
        <v>0</v>
      </c>
      <c r="L102" s="31" t="s">
        <v>1</v>
      </c>
      <c r="M102" s="31" t="s">
        <v>2</v>
      </c>
      <c r="N102" s="31" t="s">
        <v>3</v>
      </c>
      <c r="O102" s="31" t="s">
        <v>4</v>
      </c>
      <c r="P102" s="31" t="s">
        <v>5</v>
      </c>
      <c r="Q102" s="31" t="s">
        <v>6</v>
      </c>
      <c r="T102" s="31">
        <v>1</v>
      </c>
      <c r="V102" s="34">
        <v>156.08940000000001</v>
      </c>
      <c r="W102" s="36">
        <f>W83/W$88</f>
        <v>8.3751307028929106E-2</v>
      </c>
      <c r="X102" s="35">
        <v>9.5002099999999992</v>
      </c>
      <c r="Y102" s="36">
        <v>0.51422999999999996</v>
      </c>
      <c r="Z102" s="34">
        <v>99659.058600000004</v>
      </c>
      <c r="AC102" s="37">
        <v>1</v>
      </c>
      <c r="AD102" s="37"/>
      <c r="AE102" s="38">
        <v>1086.3569000000002</v>
      </c>
      <c r="AF102" s="40">
        <f>AF83/AF$83</f>
        <v>1</v>
      </c>
      <c r="AG102" s="39">
        <v>6.8524100000000008</v>
      </c>
      <c r="AH102" s="40">
        <v>0.47555000000000003</v>
      </c>
      <c r="AI102" s="38">
        <v>912372.88749999995</v>
      </c>
      <c r="AU102" s="31">
        <v>3</v>
      </c>
      <c r="AW102" s="34">
        <v>1246.0990999999999</v>
      </c>
      <c r="AX102" s="36">
        <f t="shared" si="63"/>
        <v>4.7288163552376847E-2</v>
      </c>
      <c r="AY102" s="35">
        <v>30.524589999999996</v>
      </c>
      <c r="AZ102" s="36">
        <v>0.58323000000000003</v>
      </c>
      <c r="BA102" s="34">
        <v>129228.03048999999</v>
      </c>
    </row>
    <row r="103" spans="2:53" x14ac:dyDescent="0.25">
      <c r="B103" s="31">
        <v>2</v>
      </c>
      <c r="D103" s="34">
        <v>283.15189999999996</v>
      </c>
      <c r="E103" s="36">
        <f t="shared" ref="E103:E107" si="64">E84/E$88</f>
        <v>0.20854317143560488</v>
      </c>
      <c r="F103" s="35">
        <v>20.519470000000002</v>
      </c>
      <c r="G103" s="36">
        <v>0.51932999999999996</v>
      </c>
      <c r="H103" s="34">
        <v>77383.412509999995</v>
      </c>
      <c r="K103" s="31">
        <v>1</v>
      </c>
      <c r="M103" s="34">
        <f>AVERAGE(M93,M83,M73,M63,M53,M43,M33,M23,M13,M3)</f>
        <v>1064.1095</v>
      </c>
      <c r="N103" s="34">
        <f t="shared" ref="N103:Q103" si="65">AVERAGE(N93,N83,N73,N63,N53,N43,N33,N23,N13,N3)</f>
        <v>2130.7387200000003</v>
      </c>
      <c r="O103" s="35">
        <f t="shared" si="65"/>
        <v>23.786070000000002</v>
      </c>
      <c r="P103" s="36">
        <f t="shared" si="65"/>
        <v>0.52777000000000007</v>
      </c>
      <c r="Q103" s="34">
        <f t="shared" si="65"/>
        <v>66004.751170000003</v>
      </c>
      <c r="T103" s="31">
        <v>2</v>
      </c>
      <c r="V103" s="34">
        <v>282.11960000000005</v>
      </c>
      <c r="W103" s="36">
        <f t="shared" ref="W103:W107" si="66">W84/W$88</f>
        <v>0.16851061185922184</v>
      </c>
      <c r="X103" s="35">
        <v>15.935120000000001</v>
      </c>
      <c r="Y103" s="36">
        <v>0.44301000000000001</v>
      </c>
      <c r="Z103" s="34">
        <v>345247.04377999995</v>
      </c>
      <c r="AC103" s="31">
        <v>2</v>
      </c>
      <c r="AE103" s="34">
        <v>1241.8917999999999</v>
      </c>
      <c r="AF103" s="36">
        <f t="shared" ref="AF103:AF107" si="67">AF84/AF$83</f>
        <v>0.17642858110998147</v>
      </c>
      <c r="AG103" s="35">
        <v>69.636809999999997</v>
      </c>
      <c r="AH103" s="36">
        <v>0.53288999999999997</v>
      </c>
      <c r="AI103" s="34">
        <v>1596826.7</v>
      </c>
      <c r="AU103" s="31">
        <v>4</v>
      </c>
      <c r="AW103" s="34">
        <v>1347.9096999999997</v>
      </c>
      <c r="AX103" s="36">
        <f t="shared" si="63"/>
        <v>8.1755062183602567E-2</v>
      </c>
      <c r="AY103" s="35">
        <v>45.512840000000004</v>
      </c>
      <c r="AZ103" s="36">
        <v>0.59660000000000002</v>
      </c>
      <c r="BA103" s="34">
        <v>331230.03751999995</v>
      </c>
    </row>
    <row r="104" spans="2:53" x14ac:dyDescent="0.25">
      <c r="B104" s="31">
        <v>3</v>
      </c>
      <c r="D104" s="34">
        <v>887.21299999999997</v>
      </c>
      <c r="E104" s="36">
        <f t="shared" si="64"/>
        <v>0.23930309741554304</v>
      </c>
      <c r="F104" s="35">
        <v>49.195670000000007</v>
      </c>
      <c r="G104" s="36">
        <v>0.36892000000000003</v>
      </c>
      <c r="H104" s="34">
        <v>224821.65314999997</v>
      </c>
      <c r="K104" s="61">
        <v>2</v>
      </c>
      <c r="L104" s="61"/>
      <c r="M104" s="62">
        <f t="shared" ref="M104:Q104" si="68">AVERAGE(M94,M84,M74,M64,M54,M44,M34,M24,M14,M4)</f>
        <v>1086.1958000000002</v>
      </c>
      <c r="N104" s="62">
        <f t="shared" si="68"/>
        <v>13950.321669999999</v>
      </c>
      <c r="O104" s="63">
        <f t="shared" si="68"/>
        <v>7.7130499999999982</v>
      </c>
      <c r="P104" s="64">
        <f t="shared" si="68"/>
        <v>0.57985999999999993</v>
      </c>
      <c r="Q104" s="62">
        <f t="shared" si="68"/>
        <v>137388.55314999999</v>
      </c>
      <c r="T104" s="31">
        <v>3</v>
      </c>
      <c r="V104" s="34">
        <v>886.51910000000009</v>
      </c>
      <c r="W104" s="36">
        <f t="shared" si="66"/>
        <v>5.4129824510481102E-2</v>
      </c>
      <c r="X104" s="35">
        <v>38.191530000000007</v>
      </c>
      <c r="Y104" s="36">
        <v>0.53488000000000002</v>
      </c>
      <c r="Z104" s="34">
        <v>256543.96094999998</v>
      </c>
      <c r="AC104" s="31">
        <v>3</v>
      </c>
      <c r="AE104" s="34">
        <v>1341.8160999999996</v>
      </c>
      <c r="AF104" s="36">
        <f t="shared" si="67"/>
        <v>0.20726840998068097</v>
      </c>
      <c r="AG104" s="35">
        <v>73.961980000000011</v>
      </c>
      <c r="AH104" s="36">
        <v>0.51128999999999991</v>
      </c>
      <c r="AI104" s="34">
        <v>2008911.2375</v>
      </c>
      <c r="AU104" s="31">
        <v>5</v>
      </c>
      <c r="AW104" s="34">
        <v>1431.9492000000002</v>
      </c>
      <c r="AX104" s="36">
        <f t="shared" si="63"/>
        <v>0.11289324657748225</v>
      </c>
      <c r="AY104" s="35">
        <v>65.216629999999995</v>
      </c>
      <c r="AZ104" s="36">
        <v>0.49017999999999989</v>
      </c>
      <c r="BA104" s="34">
        <v>682219.1875</v>
      </c>
    </row>
    <row r="105" spans="2:53" x14ac:dyDescent="0.25">
      <c r="B105" s="31">
        <v>4</v>
      </c>
      <c r="D105" s="34">
        <v>972.40340000000015</v>
      </c>
      <c r="E105" s="36">
        <f t="shared" si="64"/>
        <v>0.35712909064123344</v>
      </c>
      <c r="F105" s="35">
        <v>42.513419999999996</v>
      </c>
      <c r="G105" s="36">
        <v>0.92852999999999997</v>
      </c>
      <c r="H105" s="34">
        <v>231169.62500999999</v>
      </c>
      <c r="K105" s="31">
        <v>3</v>
      </c>
      <c r="M105" s="34">
        <f t="shared" ref="M105:Q105" si="69">AVERAGE(M95,M85,M75,M65,M55,M45,M35,M25,M15,M5)</f>
        <v>1244.9949000000001</v>
      </c>
      <c r="N105" s="34">
        <f t="shared" si="69"/>
        <v>3400.9322500000003</v>
      </c>
      <c r="O105" s="35">
        <f t="shared" si="69"/>
        <v>42.192790000000002</v>
      </c>
      <c r="P105" s="36">
        <f t="shared" si="69"/>
        <v>0.85685999999999996</v>
      </c>
      <c r="Q105" s="34">
        <f t="shared" si="69"/>
        <v>163040.71563999998</v>
      </c>
      <c r="T105" s="31">
        <v>4</v>
      </c>
      <c r="V105" s="34">
        <v>971.38619999999992</v>
      </c>
      <c r="W105" s="36">
        <f t="shared" si="66"/>
        <v>6.9881709648988252E-2</v>
      </c>
      <c r="X105" s="35">
        <v>36.024950000000004</v>
      </c>
      <c r="Y105" s="36">
        <v>0.64472000000000007</v>
      </c>
      <c r="Z105" s="34">
        <v>298873.99689999997</v>
      </c>
      <c r="AC105" s="31">
        <v>4</v>
      </c>
      <c r="AE105" s="34">
        <v>1429.8424</v>
      </c>
      <c r="AF105" s="36">
        <f t="shared" si="67"/>
        <v>0.12619256924216643</v>
      </c>
      <c r="AG105" s="35">
        <v>65.024250000000009</v>
      </c>
      <c r="AH105" s="36">
        <v>0.47115000000000007</v>
      </c>
      <c r="AI105" s="34">
        <v>1092088.8</v>
      </c>
      <c r="AU105" s="31">
        <v>6</v>
      </c>
      <c r="AW105" s="34">
        <v>1735.4718</v>
      </c>
      <c r="AX105" s="36">
        <f t="shared" si="63"/>
        <v>0.24606549062611519</v>
      </c>
      <c r="AY105" s="35">
        <v>56.143880000000003</v>
      </c>
      <c r="AZ105" s="36">
        <v>0.11068</v>
      </c>
      <c r="BA105" s="34">
        <v>1464368.0249999999</v>
      </c>
    </row>
    <row r="106" spans="2:53" x14ac:dyDescent="0.25">
      <c r="B106" s="31">
        <v>5</v>
      </c>
      <c r="D106" s="34">
        <v>1064.9156</v>
      </c>
      <c r="E106" s="36">
        <f t="shared" si="64"/>
        <v>0.15083501530737448</v>
      </c>
      <c r="F106" s="35">
        <v>24.356479999999998</v>
      </c>
      <c r="G106" s="36">
        <v>0.62702999999999998</v>
      </c>
      <c r="H106" s="34">
        <v>63572.462120000004</v>
      </c>
      <c r="K106" s="31">
        <v>4</v>
      </c>
      <c r="M106" s="34">
        <f t="shared" ref="M106:Q106" si="70">AVERAGE(M96,M86,M76,M66,M56,M46,M36,M26,M16,M6)</f>
        <v>1342.8552999999999</v>
      </c>
      <c r="N106" s="34">
        <f t="shared" si="70"/>
        <v>3972.8141900000001</v>
      </c>
      <c r="O106" s="35">
        <f t="shared" si="70"/>
        <v>44.173500000000004</v>
      </c>
      <c r="P106" s="36">
        <f t="shared" si="70"/>
        <v>0.81902000000000008</v>
      </c>
      <c r="Q106" s="34">
        <f t="shared" si="70"/>
        <v>202739.32033000002</v>
      </c>
      <c r="T106" s="31">
        <v>5</v>
      </c>
      <c r="V106" s="34">
        <v>1074.8004000000001</v>
      </c>
      <c r="W106" s="36">
        <f t="shared" si="66"/>
        <v>8.7294692612563396E-2</v>
      </c>
      <c r="X106" s="35">
        <v>32.365279999999998</v>
      </c>
      <c r="Y106" s="36">
        <v>0.55479000000000001</v>
      </c>
      <c r="Z106" s="34">
        <v>359473.92189</v>
      </c>
      <c r="AC106" s="31">
        <v>5</v>
      </c>
      <c r="AE106" s="34">
        <v>1633.6600999999996</v>
      </c>
      <c r="AF106" s="36">
        <f t="shared" si="67"/>
        <v>0.2381899783373235</v>
      </c>
      <c r="AG106" s="35">
        <v>102.17783999999999</v>
      </c>
      <c r="AH106" s="36">
        <v>0.39113999999999999</v>
      </c>
      <c r="AI106" s="34">
        <v>3331653.1749999998</v>
      </c>
    </row>
    <row r="107" spans="2:53" x14ac:dyDescent="0.25">
      <c r="B107" s="37">
        <v>6</v>
      </c>
      <c r="C107" s="37"/>
      <c r="D107" s="38">
        <v>1086.2062000000001</v>
      </c>
      <c r="E107" s="40">
        <f t="shared" si="64"/>
        <v>1</v>
      </c>
      <c r="F107" s="39">
        <v>7.7463099999999994</v>
      </c>
      <c r="G107" s="40">
        <v>0.65293999999999996</v>
      </c>
      <c r="H107" s="38">
        <v>132971.29765999998</v>
      </c>
      <c r="K107" s="31">
        <v>5</v>
      </c>
      <c r="M107" s="34">
        <f t="shared" ref="M107:Q107" si="71">AVERAGE(M97,M87,M77,M67,M57,M47,M37,M27,M17,M7)</f>
        <v>1431.1509000000001</v>
      </c>
      <c r="N107" s="34">
        <f t="shared" si="71"/>
        <v>3917.0129299999999</v>
      </c>
      <c r="O107" s="35">
        <f t="shared" si="71"/>
        <v>75.364900000000006</v>
      </c>
      <c r="P107" s="36">
        <f t="shared" si="71"/>
        <v>-6.4450000000000007E-2</v>
      </c>
      <c r="Q107" s="34">
        <f t="shared" si="71"/>
        <v>470601.36565999995</v>
      </c>
      <c r="T107" s="37">
        <v>6</v>
      </c>
      <c r="U107" s="37"/>
      <c r="V107" s="38">
        <v>1086.4222999999997</v>
      </c>
      <c r="W107" s="40">
        <f t="shared" si="66"/>
        <v>1</v>
      </c>
      <c r="X107" s="39">
        <v>6.6674399999999991</v>
      </c>
      <c r="Y107" s="40">
        <v>0.73014000000000001</v>
      </c>
      <c r="Z107" s="38">
        <v>770820.22499999998</v>
      </c>
      <c r="AC107" s="31">
        <v>6</v>
      </c>
      <c r="AE107" s="34">
        <v>1740.4933999999998</v>
      </c>
      <c r="AF107" s="36">
        <f t="shared" si="67"/>
        <v>0.26692976201233698</v>
      </c>
      <c r="AG107" s="35">
        <v>56.904179999999997</v>
      </c>
      <c r="AH107" s="36">
        <v>0.37633000000000005</v>
      </c>
      <c r="AI107" s="34">
        <v>2094193.2375</v>
      </c>
    </row>
    <row r="108" spans="2:53" x14ac:dyDescent="0.25">
      <c r="K108" s="31">
        <v>6</v>
      </c>
      <c r="M108" s="34">
        <f t="shared" ref="M108:Q108" si="72">AVERAGE(M98,M88,M78,M68,M58,M48,M38,M28,M18,M8)</f>
        <v>1633.0513000000001</v>
      </c>
      <c r="N108" s="34">
        <f t="shared" si="72"/>
        <v>3915.2423900000008</v>
      </c>
      <c r="O108" s="35">
        <f t="shared" si="72"/>
        <v>82.071029999999979</v>
      </c>
      <c r="P108" s="36">
        <f t="shared" si="72"/>
        <v>-0.12350000000000001</v>
      </c>
      <c r="Q108" s="34">
        <f t="shared" si="72"/>
        <v>521417.73751999997</v>
      </c>
    </row>
    <row r="109" spans="2:53" x14ac:dyDescent="0.25">
      <c r="K109" s="31">
        <v>7</v>
      </c>
      <c r="M109" s="34">
        <f t="shared" ref="M109:Q109" si="73">AVERAGE(M99,M89,M79,M69,M59,M49,M39,M29,M19,M9)</f>
        <v>1738.8326000000002</v>
      </c>
      <c r="N109" s="34">
        <f t="shared" si="73"/>
        <v>5659.6844299999993</v>
      </c>
      <c r="O109" s="35">
        <f t="shared" si="73"/>
        <v>45.05633000000001</v>
      </c>
      <c r="P109" s="36">
        <f t="shared" si="73"/>
        <v>0.96369000000000005</v>
      </c>
      <c r="Q109" s="34">
        <f t="shared" si="73"/>
        <v>276134.50627999997</v>
      </c>
    </row>
    <row r="110" spans="2:53" x14ac:dyDescent="0.25">
      <c r="K110" s="31">
        <v>8</v>
      </c>
      <c r="M110" s="34">
        <f t="shared" ref="M110:Q110" si="74">AVERAGE(M100,M90,M80,M70,M60,M50,M40,M30,M20,M10)</f>
        <v>1833.9490999999998</v>
      </c>
      <c r="N110" s="34">
        <f t="shared" si="74"/>
        <v>2677.4270499999998</v>
      </c>
      <c r="O110" s="35">
        <f t="shared" si="74"/>
        <v>57.684169999999995</v>
      </c>
      <c r="P110" s="36">
        <f t="shared" si="74"/>
        <v>0.46074999999999999</v>
      </c>
      <c r="Q110" s="34">
        <f t="shared" si="74"/>
        <v>206036.23127999998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"/>
  <sheetViews>
    <sheetView workbookViewId="0">
      <selection activeCell="X93" activeCellId="1" sqref="V93 X93"/>
    </sheetView>
  </sheetViews>
  <sheetFormatPr defaultColWidth="9.109375" defaultRowHeight="13.8" x14ac:dyDescent="0.25"/>
  <cols>
    <col min="1" max="1" width="9.109375" style="31"/>
    <col min="2" max="2" width="9.33203125" style="31" bestFit="1" customWidth="1"/>
    <col min="3" max="3" width="9.109375" style="31"/>
    <col min="4" max="4" width="9.109375" style="31" bestFit="1" customWidth="1"/>
    <col min="5" max="5" width="9.6640625" style="31" bestFit="1" customWidth="1"/>
    <col min="6" max="7" width="9.109375" style="31" bestFit="1" customWidth="1"/>
    <col min="8" max="8" width="10.6640625" style="31" bestFit="1" customWidth="1"/>
    <col min="9" max="9" width="3.109375" style="31" customWidth="1"/>
    <col min="10" max="10" width="9.109375" style="31"/>
    <col min="11" max="11" width="9.33203125" style="31" bestFit="1" customWidth="1"/>
    <col min="12" max="12" width="9.109375" style="31"/>
    <col min="13" max="17" width="9.33203125" style="31" bestFit="1" customWidth="1"/>
    <col min="18" max="18" width="3.5546875" style="31" customWidth="1"/>
    <col min="19" max="19" width="9.109375" style="31"/>
    <col min="20" max="20" width="9.33203125" style="31" bestFit="1" customWidth="1"/>
    <col min="21" max="21" width="9.109375" style="31"/>
    <col min="22" max="24" width="9.33203125" style="31" bestFit="1" customWidth="1"/>
    <col min="25" max="25" width="9.44140625" style="31" bestFit="1" customWidth="1"/>
    <col min="26" max="26" width="9.5546875" style="31" bestFit="1" customWidth="1"/>
    <col min="27" max="27" width="3.88671875" style="31" customWidth="1"/>
    <col min="28" max="28" width="9.109375" style="31"/>
    <col min="29" max="29" width="9.33203125" style="31" bestFit="1" customWidth="1"/>
    <col min="30" max="30" width="9.109375" style="31"/>
    <col min="31" max="33" width="9.33203125" style="31" bestFit="1" customWidth="1"/>
    <col min="34" max="34" width="9.44140625" style="31" bestFit="1" customWidth="1"/>
    <col min="35" max="35" width="9.5546875" style="31" bestFit="1" customWidth="1"/>
    <col min="36" max="16384" width="9.109375" style="31"/>
  </cols>
  <sheetData>
    <row r="1" spans="1:35" x14ac:dyDescent="0.25">
      <c r="A1" s="29" t="s">
        <v>227</v>
      </c>
      <c r="B1" s="30"/>
      <c r="C1" s="30"/>
      <c r="D1" s="30"/>
      <c r="E1" s="30"/>
      <c r="F1" s="30"/>
      <c r="G1" s="30"/>
      <c r="H1" s="30"/>
      <c r="J1" s="32" t="s">
        <v>228</v>
      </c>
      <c r="K1" s="33"/>
      <c r="L1" s="33"/>
      <c r="M1" s="33"/>
      <c r="N1" s="33"/>
      <c r="O1" s="33"/>
      <c r="P1" s="33"/>
      <c r="Q1" s="33"/>
      <c r="S1" s="29" t="s">
        <v>229</v>
      </c>
      <c r="T1" s="30"/>
      <c r="U1" s="30"/>
      <c r="V1" s="30"/>
      <c r="W1" s="30"/>
      <c r="X1" s="30"/>
      <c r="Y1" s="30"/>
      <c r="Z1" s="30"/>
      <c r="AB1" s="29" t="s">
        <v>230</v>
      </c>
      <c r="AC1" s="30"/>
      <c r="AD1" s="30"/>
      <c r="AE1" s="30"/>
      <c r="AF1" s="30"/>
      <c r="AG1" s="30"/>
      <c r="AH1" s="30"/>
      <c r="AI1" s="30"/>
    </row>
    <row r="2" spans="1:35" x14ac:dyDescent="0.25"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K2" s="31" t="s">
        <v>0</v>
      </c>
      <c r="L2" s="31" t="s">
        <v>1</v>
      </c>
      <c r="M2" s="31" t="s">
        <v>2</v>
      </c>
      <c r="N2" s="31" t="s">
        <v>3</v>
      </c>
      <c r="O2" s="31" t="s">
        <v>4</v>
      </c>
      <c r="P2" s="31" t="s">
        <v>5</v>
      </c>
      <c r="Q2" s="31" t="s">
        <v>6</v>
      </c>
      <c r="T2" s="31" t="s">
        <v>0</v>
      </c>
      <c r="U2" s="31" t="s">
        <v>1</v>
      </c>
      <c r="V2" s="31" t="s">
        <v>2</v>
      </c>
      <c r="W2" s="31" t="s">
        <v>3</v>
      </c>
      <c r="X2" s="31" t="s">
        <v>4</v>
      </c>
      <c r="Y2" s="31" t="s">
        <v>5</v>
      </c>
      <c r="Z2" s="31" t="s">
        <v>6</v>
      </c>
      <c r="AC2" s="31" t="s">
        <v>0</v>
      </c>
      <c r="AD2" s="31" t="s">
        <v>1</v>
      </c>
      <c r="AE2" s="31" t="s">
        <v>2</v>
      </c>
      <c r="AF2" s="31" t="s">
        <v>3</v>
      </c>
      <c r="AG2" s="31" t="s">
        <v>4</v>
      </c>
      <c r="AH2" s="31" t="s">
        <v>5</v>
      </c>
      <c r="AI2" s="31" t="s">
        <v>6</v>
      </c>
    </row>
    <row r="3" spans="1:35" x14ac:dyDescent="0.25">
      <c r="B3" s="31">
        <v>1</v>
      </c>
      <c r="C3" s="31" t="s">
        <v>7</v>
      </c>
      <c r="D3" s="31">
        <v>206.321</v>
      </c>
      <c r="E3" s="31">
        <v>10525.0977</v>
      </c>
      <c r="F3" s="31">
        <v>29.170100000000001</v>
      </c>
      <c r="G3" s="31">
        <v>0.45519999999999999</v>
      </c>
      <c r="H3" s="31">
        <v>410774.625</v>
      </c>
      <c r="K3" s="31">
        <v>1</v>
      </c>
      <c r="L3" s="31" t="s">
        <v>7</v>
      </c>
      <c r="M3" s="31">
        <v>1074.9960000000001</v>
      </c>
      <c r="N3" s="31">
        <v>3801.7658999999999</v>
      </c>
      <c r="O3" s="31">
        <v>45.103299999999997</v>
      </c>
      <c r="P3" s="31">
        <v>0.95530000000000004</v>
      </c>
      <c r="Q3" s="31">
        <v>186351.70310000001</v>
      </c>
      <c r="T3" s="31">
        <v>1</v>
      </c>
      <c r="U3" s="31" t="s">
        <v>7</v>
      </c>
      <c r="V3" s="31">
        <v>157.476</v>
      </c>
      <c r="W3" s="31">
        <v>1663.2889</v>
      </c>
      <c r="X3" s="31">
        <v>16.87</v>
      </c>
      <c r="Y3" s="31">
        <v>0.51380000000000003</v>
      </c>
      <c r="Z3" s="31">
        <v>36748.210899999998</v>
      </c>
      <c r="AC3" s="31">
        <v>1</v>
      </c>
      <c r="AD3" s="31" t="s">
        <v>7</v>
      </c>
      <c r="AE3" s="31">
        <v>1067.732</v>
      </c>
      <c r="AF3" s="31">
        <v>2492.0151000000001</v>
      </c>
      <c r="AG3" s="31">
        <v>31.274000000000001</v>
      </c>
      <c r="AH3" s="31">
        <v>0.76759999999999995</v>
      </c>
      <c r="AI3" s="31">
        <v>92075.335900000005</v>
      </c>
    </row>
    <row r="4" spans="1:35" x14ac:dyDescent="0.25">
      <c r="B4" s="31">
        <v>2</v>
      </c>
      <c r="C4" s="31" t="s">
        <v>7</v>
      </c>
      <c r="D4" s="31">
        <v>264.8</v>
      </c>
      <c r="E4" s="31">
        <v>2878.2055999999998</v>
      </c>
      <c r="F4" s="31">
        <v>58.143500000000003</v>
      </c>
      <c r="G4" s="31">
        <v>0.4531</v>
      </c>
      <c r="H4" s="31">
        <v>223691.70310000001</v>
      </c>
      <c r="K4" s="31">
        <v>2</v>
      </c>
      <c r="L4" s="31" t="s">
        <v>7</v>
      </c>
      <c r="M4" s="31">
        <v>1086.123</v>
      </c>
      <c r="N4" s="31">
        <v>6320.2290000000003</v>
      </c>
      <c r="O4" s="31">
        <v>6.7103000000000002</v>
      </c>
      <c r="P4" s="31">
        <v>1</v>
      </c>
      <c r="Q4" s="31">
        <v>45144.597699999998</v>
      </c>
      <c r="T4" s="31">
        <v>2</v>
      </c>
      <c r="U4" s="31" t="s">
        <v>7</v>
      </c>
      <c r="V4" s="31">
        <v>281.81799999999998</v>
      </c>
      <c r="W4" s="31">
        <v>2765.9512</v>
      </c>
      <c r="X4" s="31">
        <v>17.883600000000001</v>
      </c>
      <c r="Y4" s="31">
        <v>0.87270000000000003</v>
      </c>
      <c r="Z4" s="31">
        <v>55828.804700000001</v>
      </c>
      <c r="AC4" s="31">
        <v>2</v>
      </c>
      <c r="AD4" s="31" t="s">
        <v>7</v>
      </c>
      <c r="AE4" s="31">
        <v>1086.7260000000001</v>
      </c>
      <c r="AF4" s="31">
        <v>9073.2314000000006</v>
      </c>
      <c r="AG4" s="31">
        <v>10.1105</v>
      </c>
      <c r="AH4" s="31">
        <v>0.48</v>
      </c>
      <c r="AI4" s="31">
        <v>121757.3906</v>
      </c>
    </row>
    <row r="5" spans="1:35" x14ac:dyDescent="0.25">
      <c r="B5" s="51">
        <v>3</v>
      </c>
      <c r="C5" s="51" t="s">
        <v>7</v>
      </c>
      <c r="D5" s="51">
        <v>464.74700000000001</v>
      </c>
      <c r="E5" s="51">
        <v>45464.640599999999</v>
      </c>
      <c r="F5" s="51">
        <v>9.9815000000000005</v>
      </c>
      <c r="G5" s="51">
        <v>6.9500000000000006E-2</v>
      </c>
      <c r="H5" s="51">
        <v>696245.375</v>
      </c>
      <c r="K5" s="31">
        <v>3</v>
      </c>
      <c r="L5" s="31" t="s">
        <v>7</v>
      </c>
      <c r="M5" s="31">
        <v>1234.9179999999999</v>
      </c>
      <c r="N5" s="31">
        <v>3375.2033999999999</v>
      </c>
      <c r="O5" s="31">
        <v>52.195099999999996</v>
      </c>
      <c r="P5" s="31">
        <v>0.50649999999999995</v>
      </c>
      <c r="Q5" s="31">
        <v>230875.0625</v>
      </c>
      <c r="T5" s="31">
        <v>3</v>
      </c>
      <c r="U5" s="31" t="s">
        <v>7</v>
      </c>
      <c r="V5" s="31">
        <v>652.33699999999999</v>
      </c>
      <c r="W5" s="31">
        <v>2071.2881000000002</v>
      </c>
      <c r="X5" s="31">
        <v>44.111699999999999</v>
      </c>
      <c r="Y5" s="31">
        <v>0.47960000000000003</v>
      </c>
      <c r="Z5" s="31">
        <v>121078.97659999999</v>
      </c>
      <c r="AC5" s="31">
        <v>3</v>
      </c>
      <c r="AD5" s="31" t="s">
        <v>7</v>
      </c>
      <c r="AE5" s="31">
        <v>1239.2059999999999</v>
      </c>
      <c r="AF5" s="31">
        <v>4764.6719000000003</v>
      </c>
      <c r="AG5" s="31">
        <v>81.2607</v>
      </c>
      <c r="AH5" s="31">
        <v>0.93479999999999996</v>
      </c>
      <c r="AI5" s="31">
        <v>424733.21879999997</v>
      </c>
    </row>
    <row r="6" spans="1:35" x14ac:dyDescent="0.25">
      <c r="B6" s="31">
        <v>4</v>
      </c>
      <c r="C6" s="31" t="s">
        <v>7</v>
      </c>
      <c r="D6" s="31">
        <v>651.85599999999999</v>
      </c>
      <c r="E6" s="31">
        <v>1798.2791999999999</v>
      </c>
      <c r="F6" s="31">
        <v>38.148499999999999</v>
      </c>
      <c r="G6" s="31">
        <v>0.5242</v>
      </c>
      <c r="H6" s="31">
        <v>89367.390599999999</v>
      </c>
      <c r="K6" s="31">
        <v>4</v>
      </c>
      <c r="L6" s="31" t="s">
        <v>7</v>
      </c>
      <c r="M6" s="31">
        <v>1343.134</v>
      </c>
      <c r="N6" s="31">
        <v>3101.6487000000002</v>
      </c>
      <c r="O6" s="31">
        <v>45.463099999999997</v>
      </c>
      <c r="P6" s="31">
        <v>0.51160000000000005</v>
      </c>
      <c r="Q6" s="31">
        <v>184504.79689999999</v>
      </c>
      <c r="T6" s="31">
        <v>4</v>
      </c>
      <c r="U6" s="31" t="s">
        <v>7</v>
      </c>
      <c r="V6" s="31">
        <v>768.57799999999997</v>
      </c>
      <c r="W6" s="31">
        <v>2604.6799000000001</v>
      </c>
      <c r="X6" s="31">
        <v>69.398600000000002</v>
      </c>
      <c r="Y6" s="31">
        <v>0.47839999999999999</v>
      </c>
      <c r="Z6" s="31">
        <v>239366.2188</v>
      </c>
      <c r="AC6" s="31">
        <v>4</v>
      </c>
      <c r="AD6" s="31" t="s">
        <v>7</v>
      </c>
      <c r="AE6" s="31">
        <v>1336.51</v>
      </c>
      <c r="AF6" s="31">
        <v>5814.8905999999997</v>
      </c>
      <c r="AG6" s="31">
        <v>44.4345</v>
      </c>
      <c r="AH6" s="31">
        <v>0.53049999999999997</v>
      </c>
      <c r="AI6" s="31">
        <v>335949.8125</v>
      </c>
    </row>
    <row r="7" spans="1:35" x14ac:dyDescent="0.25">
      <c r="B7" s="31">
        <v>5</v>
      </c>
      <c r="C7" s="31" t="s">
        <v>7</v>
      </c>
      <c r="D7" s="31">
        <v>775.77800000000002</v>
      </c>
      <c r="E7" s="31">
        <v>1685.4014999999999</v>
      </c>
      <c r="F7" s="31">
        <v>58.034199999999998</v>
      </c>
      <c r="G7" s="31">
        <v>0.5383</v>
      </c>
      <c r="H7" s="31">
        <v>126599.5</v>
      </c>
      <c r="K7" s="31">
        <v>5</v>
      </c>
      <c r="L7" s="31" t="s">
        <v>7</v>
      </c>
      <c r="M7" s="31">
        <v>1437.1579999999999</v>
      </c>
      <c r="N7" s="31">
        <v>1200.5839000000001</v>
      </c>
      <c r="O7" s="31">
        <v>49.455199999999998</v>
      </c>
      <c r="P7" s="31">
        <v>0.50160000000000005</v>
      </c>
      <c r="Q7" s="31">
        <v>77968.617199999993</v>
      </c>
      <c r="T7" s="31">
        <v>5</v>
      </c>
      <c r="U7" s="31" t="s">
        <v>7</v>
      </c>
      <c r="V7" s="31">
        <v>883.173</v>
      </c>
      <c r="W7" s="31">
        <v>2836.7375000000002</v>
      </c>
      <c r="X7" s="31">
        <v>63.868400000000001</v>
      </c>
      <c r="Y7" s="31">
        <v>0.48020000000000002</v>
      </c>
      <c r="Z7" s="31">
        <v>239812.45310000001</v>
      </c>
      <c r="AC7" s="31">
        <v>5</v>
      </c>
      <c r="AD7" s="31" t="s">
        <v>7</v>
      </c>
      <c r="AE7" s="31">
        <v>1430.424</v>
      </c>
      <c r="AF7" s="31">
        <v>3418.1284000000001</v>
      </c>
      <c r="AG7" s="31">
        <v>14.448700000000001</v>
      </c>
      <c r="AH7" s="31">
        <v>0.43020000000000003</v>
      </c>
      <c r="AI7" s="31">
        <v>66781.156300000002</v>
      </c>
    </row>
    <row r="8" spans="1:35" x14ac:dyDescent="0.25">
      <c r="B8" s="31">
        <v>6</v>
      </c>
      <c r="C8" s="31" t="s">
        <v>7</v>
      </c>
      <c r="D8" s="31">
        <v>886.58</v>
      </c>
      <c r="E8" s="31">
        <v>2392.9587000000001</v>
      </c>
      <c r="F8" s="31">
        <v>29.875900000000001</v>
      </c>
      <c r="G8" s="31">
        <v>0.51380000000000003</v>
      </c>
      <c r="H8" s="31">
        <v>93547.593800000002</v>
      </c>
      <c r="K8" s="31">
        <v>6</v>
      </c>
      <c r="L8" s="31" t="s">
        <v>7</v>
      </c>
      <c r="M8" s="31">
        <v>1632.6510000000001</v>
      </c>
      <c r="N8" s="31">
        <v>4567.4678000000004</v>
      </c>
      <c r="O8" s="31">
        <v>59.432400000000001</v>
      </c>
      <c r="P8" s="31">
        <v>0.50729999999999997</v>
      </c>
      <c r="Q8" s="31">
        <v>355491</v>
      </c>
      <c r="T8" s="31">
        <v>6</v>
      </c>
      <c r="U8" s="31" t="s">
        <v>7</v>
      </c>
      <c r="V8" s="31">
        <v>975.57299999999998</v>
      </c>
      <c r="W8" s="31">
        <v>3374.3042</v>
      </c>
      <c r="X8" s="31">
        <v>42.526400000000002</v>
      </c>
      <c r="Y8" s="31">
        <v>1</v>
      </c>
      <c r="Z8" s="31">
        <v>152747.7813</v>
      </c>
      <c r="AC8" s="31">
        <v>6</v>
      </c>
      <c r="AD8" s="31" t="s">
        <v>7</v>
      </c>
      <c r="AE8" s="31">
        <v>1646.2449999999999</v>
      </c>
      <c r="AF8" s="31">
        <v>14982.0527</v>
      </c>
      <c r="AG8" s="31">
        <v>87.969300000000004</v>
      </c>
      <c r="AH8" s="31">
        <v>0.79679999999999995</v>
      </c>
      <c r="AI8" s="31">
        <v>1536306.125</v>
      </c>
    </row>
    <row r="9" spans="1:35" x14ac:dyDescent="0.25">
      <c r="B9" s="31">
        <v>7</v>
      </c>
      <c r="C9" s="31" t="s">
        <v>7</v>
      </c>
      <c r="D9" s="31">
        <v>973.596</v>
      </c>
      <c r="E9" s="31">
        <v>2916.2085000000002</v>
      </c>
      <c r="F9" s="31">
        <v>44.313699999999997</v>
      </c>
      <c r="G9" s="31">
        <v>0.55700000000000005</v>
      </c>
      <c r="H9" s="31">
        <v>166171.82810000001</v>
      </c>
      <c r="K9" s="31">
        <v>7</v>
      </c>
      <c r="L9" s="31" t="s">
        <v>7</v>
      </c>
      <c r="M9" s="31">
        <v>1742.4010000000001</v>
      </c>
      <c r="N9" s="31">
        <v>2670.3395999999998</v>
      </c>
      <c r="O9" s="31">
        <v>47.112699999999997</v>
      </c>
      <c r="P9" s="31">
        <v>0.50160000000000005</v>
      </c>
      <c r="Q9" s="31">
        <v>165224</v>
      </c>
      <c r="T9" s="31">
        <v>7</v>
      </c>
      <c r="U9" s="31" t="s">
        <v>7</v>
      </c>
      <c r="V9" s="31">
        <v>1075.011</v>
      </c>
      <c r="W9" s="31">
        <v>5009.1815999999999</v>
      </c>
      <c r="X9" s="31">
        <v>72.6935</v>
      </c>
      <c r="Y9" s="31">
        <v>0.47799999999999998</v>
      </c>
      <c r="Z9" s="31">
        <v>482165.5625</v>
      </c>
      <c r="AC9" s="31">
        <v>7</v>
      </c>
      <c r="AD9" s="31" t="s">
        <v>7</v>
      </c>
      <c r="AE9" s="31">
        <v>1741.4939999999999</v>
      </c>
      <c r="AF9" s="31">
        <v>18976.304700000001</v>
      </c>
      <c r="AG9" s="31">
        <v>96.327500000000001</v>
      </c>
      <c r="AH9" s="31">
        <v>0.3654</v>
      </c>
      <c r="AI9" s="31">
        <v>2522391.5</v>
      </c>
    </row>
    <row r="10" spans="1:35" x14ac:dyDescent="0.25">
      <c r="B10" s="31">
        <v>8</v>
      </c>
      <c r="C10" s="31" t="s">
        <v>7</v>
      </c>
      <c r="D10" s="31">
        <v>1074.742</v>
      </c>
      <c r="E10" s="31">
        <v>3995.2249000000002</v>
      </c>
      <c r="F10" s="31">
        <v>48.644500000000001</v>
      </c>
      <c r="G10" s="31">
        <v>0.5726</v>
      </c>
      <c r="H10" s="31">
        <v>248330.8438</v>
      </c>
      <c r="T10" s="31">
        <v>8</v>
      </c>
      <c r="U10" s="31" t="s">
        <v>7</v>
      </c>
      <c r="V10" s="31">
        <v>1086.57</v>
      </c>
      <c r="W10" s="31">
        <v>8211.6309000000001</v>
      </c>
      <c r="X10" s="31">
        <v>8.0281000000000002</v>
      </c>
      <c r="Y10" s="31">
        <v>0.3619</v>
      </c>
      <c r="Z10" s="31">
        <v>91430.445300000007</v>
      </c>
      <c r="AC10" s="31">
        <v>8</v>
      </c>
      <c r="AD10" s="31" t="s">
        <v>7</v>
      </c>
      <c r="AE10" s="31">
        <v>1813.723</v>
      </c>
      <c r="AF10" s="31">
        <v>7240.4619000000002</v>
      </c>
      <c r="AG10" s="31">
        <v>32.663699999999999</v>
      </c>
      <c r="AH10" s="31">
        <v>0.40679999999999999</v>
      </c>
      <c r="AI10" s="31">
        <v>322344.78129999997</v>
      </c>
    </row>
    <row r="11" spans="1:35" x14ac:dyDescent="0.25">
      <c r="B11" s="31">
        <v>9</v>
      </c>
      <c r="C11" s="31" t="s">
        <v>7</v>
      </c>
      <c r="D11" s="31">
        <v>1086.2270000000001</v>
      </c>
      <c r="E11" s="31">
        <v>6721.9395000000004</v>
      </c>
      <c r="F11" s="31">
        <v>6.5994999999999999</v>
      </c>
      <c r="G11" s="31">
        <v>0.5202</v>
      </c>
      <c r="H11" s="31">
        <v>57976.683599999997</v>
      </c>
      <c r="K11" s="31" t="s">
        <v>0</v>
      </c>
      <c r="L11" s="31" t="s">
        <v>1</v>
      </c>
      <c r="M11" s="31" t="s">
        <v>2</v>
      </c>
      <c r="N11" s="31" t="s">
        <v>3</v>
      </c>
      <c r="O11" s="31" t="s">
        <v>4</v>
      </c>
      <c r="P11" s="31" t="s">
        <v>5</v>
      </c>
      <c r="Q11" s="31" t="s">
        <v>6</v>
      </c>
    </row>
    <row r="12" spans="1:35" x14ac:dyDescent="0.25">
      <c r="K12" s="31">
        <v>1</v>
      </c>
      <c r="L12" s="31" t="s">
        <v>7</v>
      </c>
      <c r="M12" s="31">
        <v>1074.982</v>
      </c>
      <c r="N12" s="31">
        <v>3780.614</v>
      </c>
      <c r="O12" s="31">
        <v>45.604399999999998</v>
      </c>
      <c r="P12" s="31">
        <v>0.95809999999999995</v>
      </c>
      <c r="Q12" s="31">
        <v>187136.39060000001</v>
      </c>
      <c r="T12" s="31" t="s">
        <v>0</v>
      </c>
      <c r="U12" s="31" t="s">
        <v>1</v>
      </c>
      <c r="V12" s="31" t="s">
        <v>2</v>
      </c>
      <c r="W12" s="31" t="s">
        <v>3</v>
      </c>
      <c r="X12" s="31" t="s">
        <v>4</v>
      </c>
      <c r="Y12" s="31" t="s">
        <v>5</v>
      </c>
      <c r="Z12" s="31" t="s">
        <v>6</v>
      </c>
      <c r="AC12" s="31" t="s">
        <v>0</v>
      </c>
      <c r="AD12" s="31" t="s">
        <v>1</v>
      </c>
      <c r="AE12" s="31" t="s">
        <v>2</v>
      </c>
      <c r="AF12" s="31" t="s">
        <v>3</v>
      </c>
      <c r="AG12" s="31" t="s">
        <v>4</v>
      </c>
      <c r="AH12" s="31" t="s">
        <v>5</v>
      </c>
      <c r="AI12" s="31" t="s">
        <v>6</v>
      </c>
    </row>
    <row r="13" spans="1:35" x14ac:dyDescent="0.25">
      <c r="B13" s="31" t="s">
        <v>0</v>
      </c>
      <c r="C13" s="31" t="s">
        <v>1</v>
      </c>
      <c r="D13" s="31" t="s">
        <v>2</v>
      </c>
      <c r="E13" s="31" t="s">
        <v>3</v>
      </c>
      <c r="F13" s="31" t="s">
        <v>4</v>
      </c>
      <c r="G13" s="31" t="s">
        <v>5</v>
      </c>
      <c r="H13" s="31" t="s">
        <v>6</v>
      </c>
      <c r="K13" s="31">
        <v>2</v>
      </c>
      <c r="L13" s="31" t="s">
        <v>7</v>
      </c>
      <c r="M13" s="31">
        <v>1086.1949999999999</v>
      </c>
      <c r="N13" s="31">
        <v>6325.5801000000001</v>
      </c>
      <c r="O13" s="31">
        <v>6.7207999999999997</v>
      </c>
      <c r="P13" s="31">
        <v>1</v>
      </c>
      <c r="Q13" s="31">
        <v>45253.593800000002</v>
      </c>
      <c r="T13" s="31">
        <v>1</v>
      </c>
      <c r="U13" s="31" t="s">
        <v>7</v>
      </c>
      <c r="V13" s="31">
        <v>157.54300000000001</v>
      </c>
      <c r="W13" s="31">
        <v>1645.5789</v>
      </c>
      <c r="X13" s="31">
        <v>17.269100000000002</v>
      </c>
      <c r="Y13" s="31">
        <v>0.51300000000000001</v>
      </c>
      <c r="Z13" s="31">
        <v>37227.203099999999</v>
      </c>
      <c r="AC13" s="31">
        <v>1</v>
      </c>
      <c r="AD13" s="31" t="s">
        <v>7</v>
      </c>
      <c r="AE13" s="31">
        <v>1068.4739999999999</v>
      </c>
      <c r="AF13" s="31">
        <v>2515.5066000000002</v>
      </c>
      <c r="AG13" s="31">
        <v>32.6738</v>
      </c>
      <c r="AH13" s="31">
        <v>0.80620000000000003</v>
      </c>
      <c r="AI13" s="31">
        <v>95506.234400000001</v>
      </c>
    </row>
    <row r="14" spans="1:35" x14ac:dyDescent="0.25">
      <c r="B14" s="31">
        <v>1</v>
      </c>
      <c r="C14" s="31" t="s">
        <v>7</v>
      </c>
      <c r="D14" s="31">
        <v>206.27799999999999</v>
      </c>
      <c r="E14" s="31">
        <v>10502.998</v>
      </c>
      <c r="F14" s="31">
        <v>29.0411</v>
      </c>
      <c r="G14" s="31">
        <v>0.45810000000000001</v>
      </c>
      <c r="H14" s="31">
        <v>407683.46879999997</v>
      </c>
      <c r="K14" s="31">
        <v>3</v>
      </c>
      <c r="L14" s="31" t="s">
        <v>7</v>
      </c>
      <c r="M14" s="31">
        <v>1234.7719999999999</v>
      </c>
      <c r="N14" s="31">
        <v>3357.8901000000001</v>
      </c>
      <c r="O14" s="31">
        <v>52.964599999999997</v>
      </c>
      <c r="P14" s="31">
        <v>0.51029999999999998</v>
      </c>
      <c r="Q14" s="31">
        <v>232738.5938</v>
      </c>
      <c r="T14" s="31">
        <v>2</v>
      </c>
      <c r="U14" s="31" t="s">
        <v>7</v>
      </c>
      <c r="V14" s="31">
        <v>281.81900000000002</v>
      </c>
      <c r="W14" s="31">
        <v>2766.0010000000002</v>
      </c>
      <c r="X14" s="31">
        <v>17.876799999999999</v>
      </c>
      <c r="Y14" s="31">
        <v>0.87190000000000001</v>
      </c>
      <c r="Z14" s="31">
        <v>55828.5625</v>
      </c>
      <c r="AC14" s="31">
        <v>2</v>
      </c>
      <c r="AD14" s="31" t="s">
        <v>7</v>
      </c>
      <c r="AE14" s="31">
        <v>1086.6759999999999</v>
      </c>
      <c r="AF14" s="31">
        <v>8982.9706999999999</v>
      </c>
      <c r="AG14" s="31">
        <v>9.9109999999999996</v>
      </c>
      <c r="AH14" s="31">
        <v>0.47360000000000002</v>
      </c>
      <c r="AI14" s="31">
        <v>118456.1875</v>
      </c>
    </row>
    <row r="15" spans="1:35" x14ac:dyDescent="0.25">
      <c r="B15" s="31">
        <v>2</v>
      </c>
      <c r="C15" s="31" t="s">
        <v>7</v>
      </c>
      <c r="D15" s="31">
        <v>264.52499999999998</v>
      </c>
      <c r="E15" s="31">
        <v>2856.3254000000002</v>
      </c>
      <c r="F15" s="31">
        <v>59.822600000000001</v>
      </c>
      <c r="G15" s="31">
        <v>0.4541</v>
      </c>
      <c r="H15" s="31">
        <v>228311.29689999999</v>
      </c>
      <c r="K15" s="31">
        <v>4</v>
      </c>
      <c r="L15" s="31" t="s">
        <v>7</v>
      </c>
      <c r="M15" s="31">
        <v>1343.1189999999999</v>
      </c>
      <c r="N15" s="31">
        <v>3140.7793000000001</v>
      </c>
      <c r="O15" s="31">
        <v>44.355800000000002</v>
      </c>
      <c r="P15" s="31">
        <v>0.51619999999999999</v>
      </c>
      <c r="Q15" s="31">
        <v>181981.3125</v>
      </c>
      <c r="T15" s="31">
        <v>3</v>
      </c>
      <c r="U15" s="31" t="s">
        <v>7</v>
      </c>
      <c r="V15" s="31">
        <v>652.30700000000002</v>
      </c>
      <c r="W15" s="31">
        <v>2088.0032000000001</v>
      </c>
      <c r="X15" s="31">
        <v>43.209699999999998</v>
      </c>
      <c r="Y15" s="31">
        <v>0.47799999999999998</v>
      </c>
      <c r="Z15" s="31">
        <v>119640.27340000001</v>
      </c>
      <c r="AC15" s="31">
        <v>3</v>
      </c>
      <c r="AD15" s="31" t="s">
        <v>7</v>
      </c>
      <c r="AE15" s="31">
        <v>1238.9939999999999</v>
      </c>
      <c r="AF15" s="31">
        <v>4740.9818999999998</v>
      </c>
      <c r="AG15" s="31">
        <v>81.8553</v>
      </c>
      <c r="AH15" s="31">
        <v>0.99990000000000001</v>
      </c>
      <c r="AI15" s="31">
        <v>413102.625</v>
      </c>
    </row>
    <row r="16" spans="1:35" x14ac:dyDescent="0.25">
      <c r="B16" s="31">
        <v>3</v>
      </c>
      <c r="C16" s="31" t="s">
        <v>7</v>
      </c>
      <c r="D16" s="31">
        <v>464.75099999999998</v>
      </c>
      <c r="E16" s="31">
        <v>45488.054700000001</v>
      </c>
      <c r="F16" s="31">
        <v>9.9659999999999993</v>
      </c>
      <c r="G16" s="31">
        <v>6.4100000000000004E-2</v>
      </c>
      <c r="H16" s="31">
        <v>696789.875</v>
      </c>
      <c r="K16" s="31">
        <v>5</v>
      </c>
      <c r="L16" s="31" t="s">
        <v>7</v>
      </c>
      <c r="M16" s="31">
        <v>1437.511</v>
      </c>
      <c r="N16" s="31">
        <v>1209.3296</v>
      </c>
      <c r="O16" s="31">
        <v>49.239800000000002</v>
      </c>
      <c r="P16" s="31">
        <v>0.50239999999999996</v>
      </c>
      <c r="Q16" s="31">
        <v>78176.921900000001</v>
      </c>
      <c r="T16" s="31">
        <v>4</v>
      </c>
      <c r="U16" s="31" t="s">
        <v>7</v>
      </c>
      <c r="V16" s="31">
        <v>768.601</v>
      </c>
      <c r="W16" s="31">
        <v>2585.3579</v>
      </c>
      <c r="X16" s="31">
        <v>70.522999999999996</v>
      </c>
      <c r="Y16" s="31">
        <v>0.47710000000000002</v>
      </c>
      <c r="Z16" s="31">
        <v>241546.92189999999</v>
      </c>
      <c r="AC16" s="31">
        <v>4</v>
      </c>
      <c r="AD16" s="31" t="s">
        <v>7</v>
      </c>
      <c r="AE16" s="31">
        <v>1336.5050000000001</v>
      </c>
      <c r="AF16" s="31">
        <v>5841.1099000000004</v>
      </c>
      <c r="AG16" s="31">
        <v>44.612400000000001</v>
      </c>
      <c r="AH16" s="31">
        <v>0.53369999999999995</v>
      </c>
      <c r="AI16" s="31">
        <v>338394.625</v>
      </c>
    </row>
    <row r="17" spans="2:35" x14ac:dyDescent="0.25">
      <c r="B17" s="31">
        <v>4</v>
      </c>
      <c r="C17" s="31" t="s">
        <v>7</v>
      </c>
      <c r="D17" s="31">
        <v>651.88099999999997</v>
      </c>
      <c r="E17" s="31">
        <v>1804.2926</v>
      </c>
      <c r="F17" s="31">
        <v>37.867600000000003</v>
      </c>
      <c r="G17" s="31">
        <v>0.53090000000000004</v>
      </c>
      <c r="H17" s="31">
        <v>88784.242199999993</v>
      </c>
      <c r="K17" s="31">
        <v>6</v>
      </c>
      <c r="L17" s="31" t="s">
        <v>7</v>
      </c>
      <c r="M17" s="31">
        <v>1632.6880000000001</v>
      </c>
      <c r="N17" s="31">
        <v>4524.5443999999998</v>
      </c>
      <c r="O17" s="31">
        <v>60.814100000000003</v>
      </c>
      <c r="P17" s="31">
        <v>0.51329999999999998</v>
      </c>
      <c r="Q17" s="31">
        <v>359517</v>
      </c>
      <c r="T17" s="31">
        <v>5</v>
      </c>
      <c r="U17" s="31" t="s">
        <v>7</v>
      </c>
      <c r="V17" s="31">
        <v>883.25800000000004</v>
      </c>
      <c r="W17" s="31">
        <v>2817.5077999999999</v>
      </c>
      <c r="X17" s="31">
        <v>64.518900000000002</v>
      </c>
      <c r="Y17" s="31">
        <v>0.47820000000000001</v>
      </c>
      <c r="Z17" s="31">
        <v>240787.0313</v>
      </c>
      <c r="AC17" s="31">
        <v>5</v>
      </c>
      <c r="AD17" s="31" t="s">
        <v>7</v>
      </c>
      <c r="AE17" s="31">
        <v>1430.424</v>
      </c>
      <c r="AF17" s="31">
        <v>3426.5598</v>
      </c>
      <c r="AG17" s="31">
        <v>14.403600000000001</v>
      </c>
      <c r="AH17" s="31">
        <v>0.41889999999999999</v>
      </c>
      <c r="AI17" s="31">
        <v>67019.835900000005</v>
      </c>
    </row>
    <row r="18" spans="2:35" x14ac:dyDescent="0.25">
      <c r="B18" s="31">
        <v>5</v>
      </c>
      <c r="C18" s="31" t="s">
        <v>7</v>
      </c>
      <c r="D18" s="31">
        <v>776.053</v>
      </c>
      <c r="E18" s="31">
        <v>1669.838</v>
      </c>
      <c r="F18" s="31">
        <v>59.508600000000001</v>
      </c>
      <c r="G18" s="31">
        <v>0.54890000000000005</v>
      </c>
      <c r="H18" s="31">
        <v>128091.39840000001</v>
      </c>
      <c r="K18" s="31">
        <v>7</v>
      </c>
      <c r="L18" s="31" t="s">
        <v>7</v>
      </c>
      <c r="M18" s="31">
        <v>1742.3969999999999</v>
      </c>
      <c r="N18" s="31">
        <v>2697.5900999999999</v>
      </c>
      <c r="O18" s="31">
        <v>45.956200000000003</v>
      </c>
      <c r="P18" s="31">
        <v>0.50270000000000004</v>
      </c>
      <c r="Q18" s="31">
        <v>162760.75</v>
      </c>
      <c r="T18" s="31">
        <v>6</v>
      </c>
      <c r="U18" s="31" t="s">
        <v>7</v>
      </c>
      <c r="V18" s="31">
        <v>975.60599999999999</v>
      </c>
      <c r="W18" s="31">
        <v>3372.8728000000001</v>
      </c>
      <c r="X18" s="31">
        <v>42.337299999999999</v>
      </c>
      <c r="Y18" s="31">
        <v>1</v>
      </c>
      <c r="Z18" s="31">
        <v>152004.2813</v>
      </c>
      <c r="AC18" s="31">
        <v>6</v>
      </c>
      <c r="AD18" s="31" t="s">
        <v>7</v>
      </c>
      <c r="AE18" s="31">
        <v>1645.9949999999999</v>
      </c>
      <c r="AF18" s="31">
        <v>14782.6113</v>
      </c>
      <c r="AG18" s="31">
        <v>87.413499999999999</v>
      </c>
      <c r="AH18" s="31">
        <v>0.81479999999999997</v>
      </c>
      <c r="AI18" s="31">
        <v>1494695.375</v>
      </c>
    </row>
    <row r="19" spans="2:35" x14ac:dyDescent="0.25">
      <c r="B19" s="31">
        <v>6</v>
      </c>
      <c r="C19" s="31" t="s">
        <v>7</v>
      </c>
      <c r="D19" s="31">
        <v>886.61199999999997</v>
      </c>
      <c r="E19" s="31">
        <v>2416.5376000000001</v>
      </c>
      <c r="F19" s="31">
        <v>29.319700000000001</v>
      </c>
      <c r="G19" s="31">
        <v>0.51519999999999999</v>
      </c>
      <c r="H19" s="31">
        <v>92667.1875</v>
      </c>
      <c r="T19" s="31">
        <v>7</v>
      </c>
      <c r="U19" s="31" t="s">
        <v>7</v>
      </c>
      <c r="V19" s="31">
        <v>1074.999</v>
      </c>
      <c r="W19" s="31">
        <v>5004.8407999999999</v>
      </c>
      <c r="X19" s="31">
        <v>72.725499999999997</v>
      </c>
      <c r="Y19" s="31">
        <v>0.47560000000000002</v>
      </c>
      <c r="Z19" s="31">
        <v>482398.875</v>
      </c>
      <c r="AC19" s="31">
        <v>7</v>
      </c>
      <c r="AD19" s="31" t="s">
        <v>7</v>
      </c>
      <c r="AE19" s="31">
        <v>1741.327</v>
      </c>
      <c r="AF19" s="31">
        <v>19068.578099999999</v>
      </c>
      <c r="AG19" s="31">
        <v>97.5535</v>
      </c>
      <c r="AH19" s="31">
        <v>0.33029999999999998</v>
      </c>
      <c r="AI19" s="31">
        <v>2599421</v>
      </c>
    </row>
    <row r="20" spans="2:35" x14ac:dyDescent="0.25">
      <c r="B20" s="31">
        <v>7</v>
      </c>
      <c r="C20" s="31" t="s">
        <v>7</v>
      </c>
      <c r="D20" s="31">
        <v>973.61099999999999</v>
      </c>
      <c r="E20" s="31">
        <v>2913.1187</v>
      </c>
      <c r="F20" s="31">
        <v>44.677</v>
      </c>
      <c r="G20" s="31">
        <v>0.57030000000000003</v>
      </c>
      <c r="H20" s="31">
        <v>166493.45310000001</v>
      </c>
      <c r="K20" s="31" t="s">
        <v>0</v>
      </c>
      <c r="L20" s="31" t="s">
        <v>1</v>
      </c>
      <c r="M20" s="31" t="s">
        <v>2</v>
      </c>
      <c r="N20" s="31" t="s">
        <v>3</v>
      </c>
      <c r="O20" s="31" t="s">
        <v>4</v>
      </c>
      <c r="P20" s="31" t="s">
        <v>5</v>
      </c>
      <c r="Q20" s="31" t="s">
        <v>6</v>
      </c>
      <c r="T20" s="31">
        <v>8</v>
      </c>
      <c r="U20" s="31" t="s">
        <v>7</v>
      </c>
      <c r="V20" s="31">
        <v>1086.5419999999999</v>
      </c>
      <c r="W20" s="31">
        <v>8215.5478999999996</v>
      </c>
      <c r="X20" s="31">
        <v>8.0319000000000003</v>
      </c>
      <c r="Y20" s="31">
        <v>0.36159999999999998</v>
      </c>
      <c r="Z20" s="31">
        <v>91528.476599999995</v>
      </c>
      <c r="AC20" s="31">
        <v>8</v>
      </c>
      <c r="AD20" s="31" t="s">
        <v>7</v>
      </c>
      <c r="AE20" s="31">
        <v>1813.683</v>
      </c>
      <c r="AF20" s="31">
        <v>7103.1103999999996</v>
      </c>
      <c r="AG20" s="31">
        <v>31.822900000000001</v>
      </c>
      <c r="AH20" s="31">
        <v>0.4022</v>
      </c>
      <c r="AI20" s="31">
        <v>308622.34379999997</v>
      </c>
    </row>
    <row r="21" spans="2:35" x14ac:dyDescent="0.25">
      <c r="B21" s="31">
        <v>8</v>
      </c>
      <c r="C21" s="31" t="s">
        <v>7</v>
      </c>
      <c r="D21" s="31">
        <v>1074.8009999999999</v>
      </c>
      <c r="E21" s="31">
        <v>3997.0491000000002</v>
      </c>
      <c r="F21" s="31">
        <v>48.846400000000003</v>
      </c>
      <c r="G21" s="31">
        <v>0.59240000000000004</v>
      </c>
      <c r="H21" s="31">
        <v>247557.29689999999</v>
      </c>
      <c r="K21" s="31">
        <v>1</v>
      </c>
      <c r="L21" s="31" t="s">
        <v>7</v>
      </c>
      <c r="M21" s="31">
        <v>1074.4680000000001</v>
      </c>
      <c r="N21" s="31">
        <v>3629.4490000000001</v>
      </c>
      <c r="O21" s="31">
        <v>47.190300000000001</v>
      </c>
      <c r="P21" s="31">
        <v>0.95479999999999998</v>
      </c>
      <c r="Q21" s="31">
        <v>186189.26560000001</v>
      </c>
    </row>
    <row r="22" spans="2:35" x14ac:dyDescent="0.25">
      <c r="B22" s="31">
        <v>9</v>
      </c>
      <c r="C22" s="31" t="s">
        <v>7</v>
      </c>
      <c r="D22" s="31">
        <v>1086.2239999999999</v>
      </c>
      <c r="E22" s="31">
        <v>6705.6895000000004</v>
      </c>
      <c r="F22" s="31">
        <v>6.5926</v>
      </c>
      <c r="G22" s="31">
        <v>0.52749999999999997</v>
      </c>
      <c r="H22" s="31">
        <v>57614.820299999999</v>
      </c>
      <c r="K22" s="31">
        <v>2</v>
      </c>
      <c r="L22" s="31" t="s">
        <v>7</v>
      </c>
      <c r="M22" s="31">
        <v>1086.2</v>
      </c>
      <c r="N22" s="31">
        <v>6620.4633999999996</v>
      </c>
      <c r="O22" s="31">
        <v>6.6585000000000001</v>
      </c>
      <c r="P22" s="31">
        <v>0.63849999999999996</v>
      </c>
      <c r="Q22" s="31">
        <v>54978.308599999997</v>
      </c>
      <c r="T22" s="31" t="s">
        <v>0</v>
      </c>
      <c r="U22" s="31" t="s">
        <v>1</v>
      </c>
      <c r="V22" s="31" t="s">
        <v>2</v>
      </c>
      <c r="W22" s="31" t="s">
        <v>3</v>
      </c>
      <c r="X22" s="31" t="s">
        <v>4</v>
      </c>
      <c r="Y22" s="31" t="s">
        <v>5</v>
      </c>
      <c r="Z22" s="31" t="s">
        <v>6</v>
      </c>
      <c r="AC22" s="31" t="s">
        <v>0</v>
      </c>
      <c r="AD22" s="31" t="s">
        <v>1</v>
      </c>
      <c r="AE22" s="31" t="s">
        <v>2</v>
      </c>
      <c r="AF22" s="31" t="s">
        <v>3</v>
      </c>
      <c r="AG22" s="31" t="s">
        <v>4</v>
      </c>
      <c r="AH22" s="31" t="s">
        <v>5</v>
      </c>
      <c r="AI22" s="31" t="s">
        <v>6</v>
      </c>
    </row>
    <row r="23" spans="2:35" x14ac:dyDescent="0.25">
      <c r="K23" s="31">
        <v>3</v>
      </c>
      <c r="L23" s="31" t="s">
        <v>7</v>
      </c>
      <c r="M23" s="31">
        <v>1234.3610000000001</v>
      </c>
      <c r="N23" s="31">
        <v>3256.6244999999999</v>
      </c>
      <c r="O23" s="31">
        <v>61.6081</v>
      </c>
      <c r="P23" s="31">
        <v>1</v>
      </c>
      <c r="Q23" s="31">
        <v>213570.2813</v>
      </c>
      <c r="T23" s="31">
        <v>1</v>
      </c>
      <c r="U23" s="31" t="s">
        <v>7</v>
      </c>
      <c r="V23" s="31">
        <v>157.577</v>
      </c>
      <c r="W23" s="31">
        <v>1636.6126999999999</v>
      </c>
      <c r="X23" s="31">
        <v>17.475899999999999</v>
      </c>
      <c r="Y23" s="31">
        <v>0.51259999999999994</v>
      </c>
      <c r="Z23" s="31">
        <v>37473.1875</v>
      </c>
      <c r="AC23" s="31">
        <v>1</v>
      </c>
      <c r="AD23" s="31" t="s">
        <v>7</v>
      </c>
      <c r="AE23" s="31">
        <v>1073.037</v>
      </c>
      <c r="AF23" s="31">
        <v>3445.5934999999999</v>
      </c>
      <c r="AG23" s="31">
        <v>47.682499999999997</v>
      </c>
      <c r="AH23" s="31">
        <v>1</v>
      </c>
      <c r="AI23" s="31">
        <v>174888.8125</v>
      </c>
    </row>
    <row r="24" spans="2:35" x14ac:dyDescent="0.25">
      <c r="B24" s="31" t="s">
        <v>0</v>
      </c>
      <c r="C24" s="31" t="s">
        <v>1</v>
      </c>
      <c r="D24" s="31" t="s">
        <v>2</v>
      </c>
      <c r="E24" s="31" t="s">
        <v>3</v>
      </c>
      <c r="F24" s="31" t="s">
        <v>4</v>
      </c>
      <c r="G24" s="31" t="s">
        <v>5</v>
      </c>
      <c r="H24" s="31" t="s">
        <v>6</v>
      </c>
      <c r="K24" s="31">
        <v>4</v>
      </c>
      <c r="L24" s="31" t="s">
        <v>7</v>
      </c>
      <c r="M24" s="31">
        <v>1342.3230000000001</v>
      </c>
      <c r="N24" s="31">
        <v>3288.3193000000001</v>
      </c>
      <c r="O24" s="31">
        <v>45.451599999999999</v>
      </c>
      <c r="P24" s="31">
        <v>0.97689999999999999</v>
      </c>
      <c r="Q24" s="31">
        <v>160821.5625</v>
      </c>
      <c r="T24" s="31">
        <v>2</v>
      </c>
      <c r="U24" s="31" t="s">
        <v>7</v>
      </c>
      <c r="V24" s="31">
        <v>281.81900000000002</v>
      </c>
      <c r="W24" s="31">
        <v>2766.0441999999998</v>
      </c>
      <c r="X24" s="31">
        <v>17.873200000000001</v>
      </c>
      <c r="Y24" s="31">
        <v>0.87150000000000005</v>
      </c>
      <c r="Z24" s="31">
        <v>55829.019500000002</v>
      </c>
      <c r="AC24" s="31">
        <v>2</v>
      </c>
      <c r="AD24" s="31" t="s">
        <v>7</v>
      </c>
      <c r="AE24" s="31">
        <v>1086.6590000000001</v>
      </c>
      <c r="AF24" s="31">
        <v>8312.4482000000007</v>
      </c>
      <c r="AG24" s="31">
        <v>8.3680000000000003</v>
      </c>
      <c r="AH24" s="31">
        <v>0.38629999999999998</v>
      </c>
      <c r="AI24" s="31">
        <v>95625.1875</v>
      </c>
    </row>
    <row r="25" spans="2:35" x14ac:dyDescent="0.25">
      <c r="B25" s="31">
        <v>1</v>
      </c>
      <c r="C25" s="31" t="s">
        <v>7</v>
      </c>
      <c r="D25" s="31">
        <v>206.25899999999999</v>
      </c>
      <c r="E25" s="31">
        <v>10492.3076</v>
      </c>
      <c r="F25" s="31">
        <v>28.990100000000002</v>
      </c>
      <c r="G25" s="31">
        <v>0.46010000000000001</v>
      </c>
      <c r="H25" s="31">
        <v>406242.59379999997</v>
      </c>
      <c r="K25" s="31">
        <v>5</v>
      </c>
      <c r="L25" s="31" t="s">
        <v>7</v>
      </c>
      <c r="M25" s="31">
        <v>1437.47</v>
      </c>
      <c r="N25" s="31">
        <v>1400.6515999999999</v>
      </c>
      <c r="O25" s="31">
        <v>54.704999999999998</v>
      </c>
      <c r="P25" s="31">
        <v>0.52270000000000005</v>
      </c>
      <c r="Q25" s="31">
        <v>99813.164099999995</v>
      </c>
      <c r="T25" s="31">
        <v>3</v>
      </c>
      <c r="U25" s="31" t="s">
        <v>7</v>
      </c>
      <c r="V25" s="31">
        <v>652.29200000000003</v>
      </c>
      <c r="W25" s="31">
        <v>2096.9762999999998</v>
      </c>
      <c r="X25" s="31">
        <v>42.743699999999997</v>
      </c>
      <c r="Y25" s="31">
        <v>0.47710000000000002</v>
      </c>
      <c r="Z25" s="31">
        <v>118898.2344</v>
      </c>
      <c r="AC25" s="31">
        <v>3</v>
      </c>
      <c r="AD25" s="31" t="s">
        <v>7</v>
      </c>
      <c r="AE25" s="31">
        <v>1237.1179999999999</v>
      </c>
      <c r="AF25" s="31">
        <v>5304.8809000000001</v>
      </c>
      <c r="AG25" s="31">
        <v>91.868700000000004</v>
      </c>
      <c r="AH25" s="31">
        <v>0.91679999999999995</v>
      </c>
      <c r="AI25" s="31">
        <v>538976.5</v>
      </c>
    </row>
    <row r="26" spans="2:35" x14ac:dyDescent="0.25">
      <c r="B26" s="31">
        <v>2</v>
      </c>
      <c r="C26" s="31" t="s">
        <v>7</v>
      </c>
      <c r="D26" s="31">
        <v>264.39299999999997</v>
      </c>
      <c r="E26" s="31">
        <v>2848.1239999999998</v>
      </c>
      <c r="F26" s="31">
        <v>60.546999999999997</v>
      </c>
      <c r="G26" s="31">
        <v>0.45529999999999998</v>
      </c>
      <c r="H26" s="31">
        <v>230308.04689999999</v>
      </c>
      <c r="K26" s="31">
        <v>6</v>
      </c>
      <c r="L26" s="31" t="s">
        <v>7</v>
      </c>
      <c r="M26" s="31">
        <v>1632.7049999999999</v>
      </c>
      <c r="N26" s="31">
        <v>4369.4018999999998</v>
      </c>
      <c r="O26" s="31">
        <v>67.184899999999999</v>
      </c>
      <c r="P26" s="31">
        <v>0.98499999999999999</v>
      </c>
      <c r="Q26" s="31">
        <v>314666.40629999997</v>
      </c>
      <c r="T26" s="31">
        <v>4</v>
      </c>
      <c r="U26" s="31" t="s">
        <v>7</v>
      </c>
      <c r="V26" s="31">
        <v>768.60900000000004</v>
      </c>
      <c r="W26" s="31">
        <v>2576.1813999999999</v>
      </c>
      <c r="X26" s="31">
        <v>71.071200000000005</v>
      </c>
      <c r="Y26" s="31">
        <v>0.47639999999999999</v>
      </c>
      <c r="Z26" s="31">
        <v>242615.57810000001</v>
      </c>
      <c r="AC26" s="31">
        <v>4</v>
      </c>
      <c r="AD26" s="31" t="s">
        <v>7</v>
      </c>
      <c r="AE26" s="31">
        <v>1337.336</v>
      </c>
      <c r="AF26" s="31">
        <v>6225.3622999999998</v>
      </c>
      <c r="AG26" s="31">
        <v>47.716500000000003</v>
      </c>
      <c r="AH26" s="31">
        <v>0.4476</v>
      </c>
      <c r="AI26" s="31">
        <v>398599.28129999997</v>
      </c>
    </row>
    <row r="27" spans="2:35" x14ac:dyDescent="0.25">
      <c r="B27" s="31">
        <v>3</v>
      </c>
      <c r="C27" s="31" t="s">
        <v>7</v>
      </c>
      <c r="D27" s="31">
        <v>464.74700000000001</v>
      </c>
      <c r="E27" s="31">
        <v>45493.238299999997</v>
      </c>
      <c r="F27" s="31">
        <v>9.9625000000000004</v>
      </c>
      <c r="G27" s="31">
        <v>6.2799999999999995E-2</v>
      </c>
      <c r="H27" s="31">
        <v>696909.6875</v>
      </c>
      <c r="K27" s="31">
        <v>7</v>
      </c>
      <c r="L27" s="31" t="s">
        <v>7</v>
      </c>
      <c r="M27" s="31">
        <v>1741.5530000000001</v>
      </c>
      <c r="N27" s="31">
        <v>3003.9065000000001</v>
      </c>
      <c r="O27" s="31">
        <v>43.6785</v>
      </c>
      <c r="P27" s="31">
        <v>0.56479999999999997</v>
      </c>
      <c r="Q27" s="31">
        <v>168239.57810000001</v>
      </c>
      <c r="T27" s="31">
        <v>5</v>
      </c>
      <c r="U27" s="31" t="s">
        <v>7</v>
      </c>
      <c r="V27" s="31">
        <v>883.30200000000002</v>
      </c>
      <c r="W27" s="31">
        <v>2808.4533999999999</v>
      </c>
      <c r="X27" s="31">
        <v>64.819699999999997</v>
      </c>
      <c r="Y27" s="31">
        <v>0.47720000000000001</v>
      </c>
      <c r="Z27" s="31">
        <v>241223.32810000001</v>
      </c>
      <c r="AC27" s="31">
        <v>5</v>
      </c>
      <c r="AD27" s="31" t="s">
        <v>7</v>
      </c>
      <c r="AE27" s="31">
        <v>1429.7639999999999</v>
      </c>
      <c r="AF27" s="31">
        <v>3386.5722999999998</v>
      </c>
      <c r="AG27" s="31">
        <v>21.716699999999999</v>
      </c>
      <c r="AH27" s="31">
        <v>0.2117</v>
      </c>
      <c r="AI27" s="31">
        <v>107528.7188</v>
      </c>
    </row>
    <row r="28" spans="2:35" x14ac:dyDescent="0.25">
      <c r="B28" s="31">
        <v>4</v>
      </c>
      <c r="C28" s="31" t="s">
        <v>7</v>
      </c>
      <c r="D28" s="31">
        <v>651.88699999999994</v>
      </c>
      <c r="E28" s="31">
        <v>1806.4346</v>
      </c>
      <c r="F28" s="31">
        <v>37.792999999999999</v>
      </c>
      <c r="G28" s="31">
        <v>0.53510000000000002</v>
      </c>
      <c r="H28" s="31">
        <v>88573.335900000005</v>
      </c>
      <c r="T28" s="31">
        <v>6</v>
      </c>
      <c r="U28" s="31" t="s">
        <v>7</v>
      </c>
      <c r="V28" s="31">
        <v>975.62099999999998</v>
      </c>
      <c r="W28" s="31">
        <v>3372.1120999999998</v>
      </c>
      <c r="X28" s="31">
        <v>42.247199999999999</v>
      </c>
      <c r="Y28" s="31">
        <v>1</v>
      </c>
      <c r="Z28" s="31">
        <v>151646.76560000001</v>
      </c>
      <c r="AC28" s="31">
        <v>6</v>
      </c>
      <c r="AD28" s="31" t="s">
        <v>7</v>
      </c>
      <c r="AE28" s="31">
        <v>1645.9290000000001</v>
      </c>
      <c r="AF28" s="31">
        <v>14380.856400000001</v>
      </c>
      <c r="AG28" s="31">
        <v>88.150800000000004</v>
      </c>
      <c r="AH28" s="31">
        <v>0.61699999999999999</v>
      </c>
      <c r="AI28" s="31">
        <v>1591471.125</v>
      </c>
    </row>
    <row r="29" spans="2:35" x14ac:dyDescent="0.25">
      <c r="B29" s="31">
        <v>5</v>
      </c>
      <c r="C29" s="31" t="s">
        <v>7</v>
      </c>
      <c r="D29" s="31">
        <v>776.154</v>
      </c>
      <c r="E29" s="31">
        <v>1663.6588999999999</v>
      </c>
      <c r="F29" s="31">
        <v>60.117100000000001</v>
      </c>
      <c r="G29" s="31">
        <v>0.55559999999999998</v>
      </c>
      <c r="H29" s="31">
        <v>128589.8594</v>
      </c>
      <c r="K29" s="31" t="s">
        <v>0</v>
      </c>
      <c r="L29" s="31" t="s">
        <v>1</v>
      </c>
      <c r="M29" s="31" t="s">
        <v>2</v>
      </c>
      <c r="N29" s="31" t="s">
        <v>3</v>
      </c>
      <c r="O29" s="31" t="s">
        <v>4</v>
      </c>
      <c r="P29" s="31" t="s">
        <v>5</v>
      </c>
      <c r="Q29" s="31" t="s">
        <v>6</v>
      </c>
      <c r="T29" s="31">
        <v>7</v>
      </c>
      <c r="U29" s="31" t="s">
        <v>7</v>
      </c>
      <c r="V29" s="31">
        <v>1074.9949999999999</v>
      </c>
      <c r="W29" s="31">
        <v>5003.1859999999997</v>
      </c>
      <c r="X29" s="31">
        <v>72.736999999999995</v>
      </c>
      <c r="Y29" s="31">
        <v>0.4743</v>
      </c>
      <c r="Z29" s="31">
        <v>482551.0625</v>
      </c>
      <c r="AC29" s="31">
        <v>7</v>
      </c>
      <c r="AD29" s="31" t="s">
        <v>7</v>
      </c>
      <c r="AE29" s="31">
        <v>1741.3320000000001</v>
      </c>
      <c r="AF29" s="31">
        <v>19473.6777</v>
      </c>
      <c r="AG29" s="31">
        <v>104.3357</v>
      </c>
      <c r="AH29" s="31">
        <v>5.7599999999999998E-2</v>
      </c>
      <c r="AI29" s="31">
        <v>3114541</v>
      </c>
    </row>
    <row r="30" spans="2:35" x14ac:dyDescent="0.25">
      <c r="B30" s="31">
        <v>6</v>
      </c>
      <c r="C30" s="31" t="s">
        <v>7</v>
      </c>
      <c r="D30" s="31">
        <v>886.62199999999996</v>
      </c>
      <c r="E30" s="31">
        <v>2422.5</v>
      </c>
      <c r="F30" s="31">
        <v>29.2285</v>
      </c>
      <c r="G30" s="31">
        <v>0.51600000000000001</v>
      </c>
      <c r="H30" s="31">
        <v>92579.343800000002</v>
      </c>
      <c r="K30" s="31">
        <v>1</v>
      </c>
      <c r="L30" s="31" t="s">
        <v>7</v>
      </c>
      <c r="M30" s="31">
        <v>1074.4680000000001</v>
      </c>
      <c r="N30" s="31">
        <v>3629.4490000000001</v>
      </c>
      <c r="O30" s="31">
        <v>47.190300000000001</v>
      </c>
      <c r="P30" s="31">
        <v>0.95479999999999998</v>
      </c>
      <c r="Q30" s="31">
        <v>186189.26560000001</v>
      </c>
      <c r="T30" s="31">
        <v>8</v>
      </c>
      <c r="U30" s="31" t="s">
        <v>7</v>
      </c>
      <c r="V30" s="31">
        <v>1086.5429999999999</v>
      </c>
      <c r="W30" s="31">
        <v>8216.1474999999991</v>
      </c>
      <c r="X30" s="31">
        <v>8.0347000000000008</v>
      </c>
      <c r="Y30" s="31">
        <v>0.3614</v>
      </c>
      <c r="Z30" s="31">
        <v>91574.710900000005</v>
      </c>
      <c r="AC30" s="31">
        <v>8</v>
      </c>
      <c r="AD30" s="31" t="s">
        <v>7</v>
      </c>
      <c r="AE30" s="31">
        <v>1813.4380000000001</v>
      </c>
      <c r="AF30" s="31">
        <v>6606.0176000000001</v>
      </c>
      <c r="AG30" s="31">
        <v>28.769600000000001</v>
      </c>
      <c r="AH30" s="31">
        <v>0.31419999999999998</v>
      </c>
      <c r="AI30" s="31">
        <v>267964.125</v>
      </c>
    </row>
    <row r="31" spans="2:35" x14ac:dyDescent="0.25">
      <c r="B31" s="31">
        <v>7</v>
      </c>
      <c r="C31" s="31" t="s">
        <v>7</v>
      </c>
      <c r="D31" s="31">
        <v>973.62800000000004</v>
      </c>
      <c r="E31" s="31">
        <v>2913.4277000000002</v>
      </c>
      <c r="F31" s="31">
        <v>44.814399999999999</v>
      </c>
      <c r="G31" s="31">
        <v>0.5786</v>
      </c>
      <c r="H31" s="31">
        <v>166486.98439999999</v>
      </c>
      <c r="K31" s="31">
        <v>2</v>
      </c>
      <c r="L31" s="31" t="s">
        <v>7</v>
      </c>
      <c r="M31" s="31">
        <v>1086.2</v>
      </c>
      <c r="N31" s="31">
        <v>6620.4633999999996</v>
      </c>
      <c r="O31" s="31">
        <v>6.6585000000000001</v>
      </c>
      <c r="P31" s="31">
        <v>0.63849999999999996</v>
      </c>
      <c r="Q31" s="31">
        <v>54978.308599999997</v>
      </c>
    </row>
    <row r="32" spans="2:35" x14ac:dyDescent="0.25">
      <c r="B32" s="31">
        <v>8</v>
      </c>
      <c r="C32" s="31" t="s">
        <v>7</v>
      </c>
      <c r="D32" s="31">
        <v>1074.827</v>
      </c>
      <c r="E32" s="31">
        <v>3998.8166999999999</v>
      </c>
      <c r="F32" s="31">
        <v>48.959000000000003</v>
      </c>
      <c r="G32" s="31">
        <v>0.60470000000000002</v>
      </c>
      <c r="H32" s="31">
        <v>247042.875</v>
      </c>
      <c r="K32" s="31">
        <v>3</v>
      </c>
      <c r="L32" s="31" t="s">
        <v>7</v>
      </c>
      <c r="M32" s="31">
        <v>1234.3610000000001</v>
      </c>
      <c r="N32" s="31">
        <v>3256.6244999999999</v>
      </c>
      <c r="O32" s="31">
        <v>61.6081</v>
      </c>
      <c r="P32" s="31">
        <v>1</v>
      </c>
      <c r="Q32" s="31">
        <v>213570.2813</v>
      </c>
      <c r="T32" s="31" t="s">
        <v>0</v>
      </c>
      <c r="U32" s="31" t="s">
        <v>1</v>
      </c>
      <c r="V32" s="31" t="s">
        <v>2</v>
      </c>
      <c r="W32" s="31" t="s">
        <v>3</v>
      </c>
      <c r="X32" s="31" t="s">
        <v>4</v>
      </c>
      <c r="Y32" s="31" t="s">
        <v>5</v>
      </c>
      <c r="Z32" s="31" t="s">
        <v>6</v>
      </c>
      <c r="AC32" s="31" t="s">
        <v>0</v>
      </c>
      <c r="AD32" s="31" t="s">
        <v>1</v>
      </c>
      <c r="AE32" s="31" t="s">
        <v>2</v>
      </c>
      <c r="AF32" s="31" t="s">
        <v>3</v>
      </c>
      <c r="AG32" s="31" t="s">
        <v>4</v>
      </c>
      <c r="AH32" s="31" t="s">
        <v>5</v>
      </c>
      <c r="AI32" s="31" t="s">
        <v>6</v>
      </c>
    </row>
    <row r="33" spans="2:35" x14ac:dyDescent="0.25">
      <c r="B33" s="31">
        <v>9</v>
      </c>
      <c r="C33" s="31" t="s">
        <v>7</v>
      </c>
      <c r="D33" s="31">
        <v>1086.223</v>
      </c>
      <c r="E33" s="31">
        <v>6697.25</v>
      </c>
      <c r="F33" s="31">
        <v>6.5877999999999997</v>
      </c>
      <c r="G33" s="31">
        <v>0.53210000000000002</v>
      </c>
      <c r="H33" s="31">
        <v>57398.875</v>
      </c>
      <c r="K33" s="31">
        <v>4</v>
      </c>
      <c r="L33" s="31" t="s">
        <v>7</v>
      </c>
      <c r="M33" s="31">
        <v>1342.3230000000001</v>
      </c>
      <c r="N33" s="31">
        <v>3288.3184000000001</v>
      </c>
      <c r="O33" s="31">
        <v>45.451599999999999</v>
      </c>
      <c r="P33" s="31">
        <v>0.97689999999999999</v>
      </c>
      <c r="Q33" s="31">
        <v>160821.4375</v>
      </c>
      <c r="T33" s="31">
        <v>1</v>
      </c>
      <c r="U33" s="31" t="s">
        <v>7</v>
      </c>
      <c r="V33" s="31">
        <v>158.29</v>
      </c>
      <c r="W33" s="31">
        <v>1450.1023</v>
      </c>
      <c r="X33" s="31">
        <v>22.3504</v>
      </c>
      <c r="Y33" s="31">
        <v>0.45190000000000002</v>
      </c>
      <c r="Z33" s="31">
        <v>43452.058599999997</v>
      </c>
      <c r="AC33" s="31">
        <v>1</v>
      </c>
      <c r="AD33" s="31" t="s">
        <v>7</v>
      </c>
      <c r="AE33" s="31">
        <v>1073.0930000000001</v>
      </c>
      <c r="AF33" s="31">
        <v>3582.7424000000001</v>
      </c>
      <c r="AG33" s="31">
        <v>47.716900000000003</v>
      </c>
      <c r="AH33" s="31">
        <v>1</v>
      </c>
      <c r="AI33" s="31">
        <v>181978.4375</v>
      </c>
    </row>
    <row r="34" spans="2:35" x14ac:dyDescent="0.25">
      <c r="K34" s="31">
        <v>5</v>
      </c>
      <c r="L34" s="31" t="s">
        <v>7</v>
      </c>
      <c r="M34" s="31">
        <v>1437.4690000000001</v>
      </c>
      <c r="N34" s="31">
        <v>1400.6527000000001</v>
      </c>
      <c r="O34" s="31">
        <v>54.704999999999998</v>
      </c>
      <c r="P34" s="31">
        <v>0.52270000000000005</v>
      </c>
      <c r="Q34" s="31">
        <v>99813.218800000002</v>
      </c>
      <c r="T34" s="31">
        <v>2</v>
      </c>
      <c r="U34" s="31" t="s">
        <v>7</v>
      </c>
      <c r="V34" s="31">
        <v>281.86099999999999</v>
      </c>
      <c r="W34" s="31">
        <v>2787.8188</v>
      </c>
      <c r="X34" s="31">
        <v>17.419</v>
      </c>
      <c r="Y34" s="31">
        <v>0.76349999999999996</v>
      </c>
      <c r="Z34" s="31">
        <v>57487.398399999998</v>
      </c>
      <c r="AC34" s="31">
        <v>2</v>
      </c>
      <c r="AD34" s="31" t="s">
        <v>7</v>
      </c>
      <c r="AE34" s="31">
        <v>1086.671</v>
      </c>
      <c r="AF34" s="31">
        <v>8193.3456999999999</v>
      </c>
      <c r="AG34" s="31">
        <v>8.4397000000000002</v>
      </c>
      <c r="AH34" s="31">
        <v>0.49990000000000001</v>
      </c>
      <c r="AI34" s="31">
        <v>91091.210900000005</v>
      </c>
    </row>
    <row r="35" spans="2:35" x14ac:dyDescent="0.25">
      <c r="B35" s="31" t="s">
        <v>0</v>
      </c>
      <c r="C35" s="31" t="s">
        <v>1</v>
      </c>
      <c r="D35" s="31" t="s">
        <v>2</v>
      </c>
      <c r="E35" s="31" t="s">
        <v>3</v>
      </c>
      <c r="F35" s="31" t="s">
        <v>4</v>
      </c>
      <c r="G35" s="31" t="s">
        <v>5</v>
      </c>
      <c r="H35" s="31" t="s">
        <v>6</v>
      </c>
      <c r="K35" s="31">
        <v>6</v>
      </c>
      <c r="L35" s="31" t="s">
        <v>7</v>
      </c>
      <c r="M35" s="31">
        <v>1632.7049999999999</v>
      </c>
      <c r="N35" s="31">
        <v>4369.4022999999997</v>
      </c>
      <c r="O35" s="31">
        <v>67.184899999999999</v>
      </c>
      <c r="P35" s="31">
        <v>0.98499999999999999</v>
      </c>
      <c r="Q35" s="31">
        <v>314666.4375</v>
      </c>
      <c r="T35" s="31">
        <v>3</v>
      </c>
      <c r="U35" s="31" t="s">
        <v>7</v>
      </c>
      <c r="V35" s="31">
        <v>651.71799999999996</v>
      </c>
      <c r="W35" s="31">
        <v>2145.7039</v>
      </c>
      <c r="X35" s="31">
        <v>34.819400000000002</v>
      </c>
      <c r="Y35" s="31">
        <v>0.47399999999999998</v>
      </c>
      <c r="Z35" s="31">
        <v>99282.359400000001</v>
      </c>
      <c r="AC35" s="31">
        <v>3</v>
      </c>
      <c r="AD35" s="31" t="s">
        <v>7</v>
      </c>
      <c r="AE35" s="31">
        <v>1237.104</v>
      </c>
      <c r="AF35" s="31">
        <v>5409.8184000000001</v>
      </c>
      <c r="AG35" s="31">
        <v>91.9054</v>
      </c>
      <c r="AH35" s="31">
        <v>0.91659999999999997</v>
      </c>
      <c r="AI35" s="31">
        <v>549897.375</v>
      </c>
    </row>
    <row r="36" spans="2:35" x14ac:dyDescent="0.25">
      <c r="B36" s="31">
        <v>1</v>
      </c>
      <c r="C36" s="31" t="s">
        <v>7</v>
      </c>
      <c r="D36" s="31">
        <v>206.251</v>
      </c>
      <c r="E36" s="31">
        <v>10487.502</v>
      </c>
      <c r="F36" s="31">
        <v>28.97</v>
      </c>
      <c r="G36" s="31">
        <v>0.46129999999999999</v>
      </c>
      <c r="H36" s="31">
        <v>405609.40629999997</v>
      </c>
      <c r="K36" s="31">
        <v>7</v>
      </c>
      <c r="L36" s="31" t="s">
        <v>7</v>
      </c>
      <c r="M36" s="31">
        <v>1741.5530000000001</v>
      </c>
      <c r="N36" s="31">
        <v>3003.9036000000001</v>
      </c>
      <c r="O36" s="31">
        <v>43.6785</v>
      </c>
      <c r="P36" s="31">
        <v>0.56479999999999997</v>
      </c>
      <c r="Q36" s="31">
        <v>168239.45310000001</v>
      </c>
      <c r="T36" s="31">
        <v>4</v>
      </c>
      <c r="U36" s="31" t="s">
        <v>7</v>
      </c>
      <c r="V36" s="31">
        <v>769.38800000000003</v>
      </c>
      <c r="W36" s="31">
        <v>2413.0789</v>
      </c>
      <c r="X36" s="31">
        <v>84.251300000000001</v>
      </c>
      <c r="Y36" s="31">
        <v>0.2346</v>
      </c>
      <c r="Z36" s="31">
        <v>293813</v>
      </c>
      <c r="AC36" s="31">
        <v>4</v>
      </c>
      <c r="AD36" s="31" t="s">
        <v>7</v>
      </c>
      <c r="AE36" s="31">
        <v>1337.422</v>
      </c>
      <c r="AF36" s="31">
        <v>6406.9736000000003</v>
      </c>
      <c r="AG36" s="31">
        <v>47.832000000000001</v>
      </c>
      <c r="AH36" s="31">
        <v>0.44719999999999999</v>
      </c>
      <c r="AI36" s="31">
        <v>411280.8125</v>
      </c>
    </row>
    <row r="37" spans="2:35" x14ac:dyDescent="0.25">
      <c r="B37" s="31">
        <v>2</v>
      </c>
      <c r="C37" s="31" t="s">
        <v>7</v>
      </c>
      <c r="D37" s="31">
        <v>264.33499999999998</v>
      </c>
      <c r="E37" s="31">
        <v>2844.9162999999999</v>
      </c>
      <c r="F37" s="31">
        <v>60.853200000000001</v>
      </c>
      <c r="G37" s="31">
        <v>0.45600000000000002</v>
      </c>
      <c r="H37" s="31">
        <v>231149.14060000001</v>
      </c>
      <c r="T37" s="31">
        <v>5</v>
      </c>
      <c r="U37" s="31" t="s">
        <v>7</v>
      </c>
      <c r="V37" s="31">
        <v>884.61099999999999</v>
      </c>
      <c r="W37" s="31">
        <v>2657.1628000000001</v>
      </c>
      <c r="X37" s="31">
        <v>60.059699999999999</v>
      </c>
      <c r="Y37" s="31">
        <v>0.37409999999999999</v>
      </c>
      <c r="Z37" s="31">
        <v>219815.10939999999</v>
      </c>
      <c r="AC37" s="31">
        <v>5</v>
      </c>
      <c r="AD37" s="31" t="s">
        <v>7</v>
      </c>
      <c r="AE37" s="31">
        <v>1429.8109999999999</v>
      </c>
      <c r="AF37" s="31">
        <v>3740.2546000000002</v>
      </c>
      <c r="AG37" s="31">
        <v>21.866800000000001</v>
      </c>
      <c r="AH37" s="31">
        <v>0.2114</v>
      </c>
      <c r="AI37" s="31">
        <v>119592.28909999999</v>
      </c>
    </row>
    <row r="38" spans="2:35" x14ac:dyDescent="0.25">
      <c r="B38" s="31">
        <v>3</v>
      </c>
      <c r="C38" s="31" t="s">
        <v>7</v>
      </c>
      <c r="D38" s="31">
        <v>464.75099999999998</v>
      </c>
      <c r="E38" s="31">
        <v>45494.839800000002</v>
      </c>
      <c r="F38" s="31">
        <v>9.9614999999999991</v>
      </c>
      <c r="G38" s="31">
        <v>6.25E-2</v>
      </c>
      <c r="H38" s="31">
        <v>696941.875</v>
      </c>
      <c r="K38" s="31" t="s">
        <v>0</v>
      </c>
      <c r="L38" s="31" t="s">
        <v>1</v>
      </c>
      <c r="M38" s="31" t="s">
        <v>2</v>
      </c>
      <c r="N38" s="31" t="s">
        <v>3</v>
      </c>
      <c r="O38" s="31" t="s">
        <v>4</v>
      </c>
      <c r="P38" s="31" t="s">
        <v>5</v>
      </c>
      <c r="Q38" s="31" t="s">
        <v>6</v>
      </c>
      <c r="T38" s="31">
        <v>6</v>
      </c>
      <c r="U38" s="31" t="s">
        <v>7</v>
      </c>
      <c r="V38" s="31">
        <v>975.42</v>
      </c>
      <c r="W38" s="31">
        <v>3268.2563</v>
      </c>
      <c r="X38" s="31">
        <v>40.462000000000003</v>
      </c>
      <c r="Y38" s="31">
        <v>0.87150000000000005</v>
      </c>
      <c r="Z38" s="31">
        <v>149297.73439999999</v>
      </c>
      <c r="AC38" s="31">
        <v>6</v>
      </c>
      <c r="AD38" s="31" t="s">
        <v>7</v>
      </c>
      <c r="AE38" s="31">
        <v>1644.134</v>
      </c>
      <c r="AF38" s="31">
        <v>15687.387699999999</v>
      </c>
      <c r="AG38" s="31">
        <v>88.642899999999997</v>
      </c>
      <c r="AH38" s="31">
        <v>0.61419999999999997</v>
      </c>
      <c r="AI38" s="31">
        <v>1747662.125</v>
      </c>
    </row>
    <row r="39" spans="2:35" x14ac:dyDescent="0.25">
      <c r="B39" s="31">
        <v>4</v>
      </c>
      <c r="C39" s="31" t="s">
        <v>7</v>
      </c>
      <c r="D39" s="31">
        <v>651.89099999999996</v>
      </c>
      <c r="E39" s="31">
        <v>1807.2769000000001</v>
      </c>
      <c r="F39" s="31">
        <v>37.771900000000002</v>
      </c>
      <c r="G39" s="31">
        <v>0.53720000000000001</v>
      </c>
      <c r="H39" s="31">
        <v>88492.906300000002</v>
      </c>
      <c r="K39" s="31">
        <v>1</v>
      </c>
      <c r="L39" s="31" t="s">
        <v>7</v>
      </c>
      <c r="M39" s="31">
        <v>1074.3440000000001</v>
      </c>
      <c r="N39" s="31">
        <v>3609.2170000000001</v>
      </c>
      <c r="O39" s="31">
        <v>46.915700000000001</v>
      </c>
      <c r="P39" s="31">
        <v>0.91339999999999999</v>
      </c>
      <c r="Q39" s="31">
        <v>187578.23439999999</v>
      </c>
      <c r="T39" s="31">
        <v>7</v>
      </c>
      <c r="U39" s="31" t="s">
        <v>7</v>
      </c>
      <c r="V39" s="31">
        <v>1074.9380000000001</v>
      </c>
      <c r="W39" s="31">
        <v>5025.6791999999996</v>
      </c>
      <c r="X39" s="31">
        <v>70.109300000000005</v>
      </c>
      <c r="Y39" s="31">
        <v>0.24929999999999999</v>
      </c>
      <c r="Z39" s="31">
        <v>507014.53129999997</v>
      </c>
      <c r="AC39" s="31">
        <v>7</v>
      </c>
      <c r="AD39" s="31" t="s">
        <v>7</v>
      </c>
      <c r="AE39" s="31">
        <v>1742.2349999999999</v>
      </c>
      <c r="AF39" s="31">
        <v>19219.974600000001</v>
      </c>
      <c r="AG39" s="31">
        <v>104.336</v>
      </c>
      <c r="AH39" s="31">
        <v>0.49609999999999999</v>
      </c>
      <c r="AI39" s="31">
        <v>2636904.25</v>
      </c>
    </row>
    <row r="40" spans="2:35" x14ac:dyDescent="0.25">
      <c r="B40" s="31">
        <v>5</v>
      </c>
      <c r="C40" s="31" t="s">
        <v>7</v>
      </c>
      <c r="D40" s="31">
        <v>776.19600000000003</v>
      </c>
      <c r="E40" s="31">
        <v>1661.2632000000001</v>
      </c>
      <c r="F40" s="31">
        <v>60.364199999999997</v>
      </c>
      <c r="G40" s="31">
        <v>0.55900000000000005</v>
      </c>
      <c r="H40" s="31">
        <v>128760.80469999999</v>
      </c>
      <c r="K40" s="31">
        <v>2</v>
      </c>
      <c r="L40" s="31" t="s">
        <v>7</v>
      </c>
      <c r="M40" s="31">
        <v>1086.1959999999999</v>
      </c>
      <c r="N40" s="31">
        <v>6673.5586000000003</v>
      </c>
      <c r="O40" s="31">
        <v>6.6418999999999997</v>
      </c>
      <c r="P40" s="31">
        <v>0.59850000000000003</v>
      </c>
      <c r="Q40" s="31">
        <v>56178.957000000002</v>
      </c>
      <c r="T40" s="31">
        <v>8</v>
      </c>
      <c r="U40" s="31" t="s">
        <v>7</v>
      </c>
      <c r="V40" s="31">
        <v>1086.614</v>
      </c>
      <c r="W40" s="31">
        <v>8276.9902000000002</v>
      </c>
      <c r="X40" s="31">
        <v>7.9443000000000001</v>
      </c>
      <c r="Y40" s="31">
        <v>0.30890000000000001</v>
      </c>
      <c r="Z40" s="31">
        <v>92963.218800000002</v>
      </c>
      <c r="AC40" s="31">
        <v>8</v>
      </c>
      <c r="AD40" s="31" t="s">
        <v>7</v>
      </c>
      <c r="AE40" s="31">
        <v>1814.654</v>
      </c>
      <c r="AF40" s="31">
        <v>7352.4877999999999</v>
      </c>
      <c r="AG40" s="31">
        <v>29.322500000000002</v>
      </c>
      <c r="AH40" s="31">
        <v>0.49959999999999999</v>
      </c>
      <c r="AI40" s="31">
        <v>283839.03129999997</v>
      </c>
    </row>
    <row r="41" spans="2:35" x14ac:dyDescent="0.25">
      <c r="B41" s="31">
        <v>6</v>
      </c>
      <c r="C41" s="31" t="s">
        <v>7</v>
      </c>
      <c r="D41" s="31">
        <v>886.62699999999995</v>
      </c>
      <c r="E41" s="31">
        <v>2424.5207999999998</v>
      </c>
      <c r="F41" s="31">
        <v>29.213000000000001</v>
      </c>
      <c r="G41" s="31">
        <v>0.51639999999999997</v>
      </c>
      <c r="H41" s="31">
        <v>92594.0625</v>
      </c>
      <c r="K41" s="31">
        <v>3</v>
      </c>
      <c r="L41" s="31" t="s">
        <v>7</v>
      </c>
      <c r="M41" s="31">
        <v>1234.346</v>
      </c>
      <c r="N41" s="31">
        <v>3257.0376000000001</v>
      </c>
      <c r="O41" s="31">
        <v>60.967300000000002</v>
      </c>
      <c r="P41" s="31">
        <v>0.96460000000000001</v>
      </c>
      <c r="Q41" s="31">
        <v>214875.3438</v>
      </c>
    </row>
    <row r="42" spans="2:35" x14ac:dyDescent="0.25">
      <c r="B42" s="31">
        <v>7</v>
      </c>
      <c r="C42" s="31" t="s">
        <v>7</v>
      </c>
      <c r="D42" s="31">
        <v>973.63800000000003</v>
      </c>
      <c r="E42" s="31">
        <v>2913.8164000000002</v>
      </c>
      <c r="F42" s="31">
        <v>44.875399999999999</v>
      </c>
      <c r="G42" s="31">
        <v>0.58279999999999998</v>
      </c>
      <c r="H42" s="31">
        <v>166463.7188</v>
      </c>
      <c r="K42" s="31">
        <v>4</v>
      </c>
      <c r="L42" s="31" t="s">
        <v>7</v>
      </c>
      <c r="M42" s="31">
        <v>1342.481</v>
      </c>
      <c r="N42" s="31">
        <v>3291.6876999999999</v>
      </c>
      <c r="O42" s="31">
        <v>45.337499999999999</v>
      </c>
      <c r="P42" s="31">
        <v>0.91410000000000002</v>
      </c>
      <c r="Q42" s="31">
        <v>165273.5</v>
      </c>
      <c r="T42" s="31" t="s">
        <v>0</v>
      </c>
      <c r="U42" s="31" t="s">
        <v>1</v>
      </c>
      <c r="V42" s="31" t="s">
        <v>2</v>
      </c>
      <c r="W42" s="31" t="s">
        <v>3</v>
      </c>
      <c r="X42" s="31" t="s">
        <v>4</v>
      </c>
      <c r="Y42" s="31" t="s">
        <v>5</v>
      </c>
      <c r="Z42" s="31" t="s">
        <v>6</v>
      </c>
      <c r="AC42" s="31" t="s">
        <v>0</v>
      </c>
      <c r="AD42" s="31" t="s">
        <v>1</v>
      </c>
      <c r="AE42" s="31" t="s">
        <v>2</v>
      </c>
      <c r="AF42" s="31" t="s">
        <v>3</v>
      </c>
      <c r="AG42" s="31" t="s">
        <v>4</v>
      </c>
      <c r="AH42" s="31" t="s">
        <v>5</v>
      </c>
      <c r="AI42" s="31" t="s">
        <v>6</v>
      </c>
    </row>
    <row r="43" spans="2:35" x14ac:dyDescent="0.25">
      <c r="B43" s="31">
        <v>8</v>
      </c>
      <c r="C43" s="31" t="s">
        <v>7</v>
      </c>
      <c r="D43" s="31">
        <v>1074.8399999999999</v>
      </c>
      <c r="E43" s="31">
        <v>3999.6765</v>
      </c>
      <c r="F43" s="31">
        <v>49.0169</v>
      </c>
      <c r="G43" s="31">
        <v>0.6109</v>
      </c>
      <c r="H43" s="31">
        <v>246778.9375</v>
      </c>
      <c r="K43" s="31">
        <v>5</v>
      </c>
      <c r="L43" s="31" t="s">
        <v>7</v>
      </c>
      <c r="M43" s="31">
        <v>1437.925</v>
      </c>
      <c r="N43" s="31">
        <v>1425.0210999999999</v>
      </c>
      <c r="O43" s="31">
        <v>51.145000000000003</v>
      </c>
      <c r="P43" s="31">
        <v>0.54459999999999997</v>
      </c>
      <c r="Q43" s="31">
        <v>94160.234400000001</v>
      </c>
      <c r="T43" s="31">
        <v>1</v>
      </c>
      <c r="U43" s="31" t="s">
        <v>7</v>
      </c>
      <c r="V43" s="31">
        <v>158.239</v>
      </c>
      <c r="W43" s="31">
        <v>1458.4637</v>
      </c>
      <c r="X43" s="31">
        <v>22.180099999999999</v>
      </c>
      <c r="Y43" s="31">
        <v>0.4264</v>
      </c>
      <c r="Z43" s="31">
        <v>43784.238299999997</v>
      </c>
      <c r="AC43" s="31">
        <v>1</v>
      </c>
      <c r="AD43" s="31" t="s">
        <v>7</v>
      </c>
      <c r="AE43" s="31">
        <v>1073.0940000000001</v>
      </c>
      <c r="AF43" s="31">
        <v>3582.7253000000001</v>
      </c>
      <c r="AG43" s="31">
        <v>47.716900000000003</v>
      </c>
      <c r="AH43" s="31">
        <v>1</v>
      </c>
      <c r="AI43" s="31">
        <v>181977.5938</v>
      </c>
    </row>
    <row r="44" spans="2:35" x14ac:dyDescent="0.25">
      <c r="B44" s="31">
        <v>9</v>
      </c>
      <c r="C44" s="31" t="s">
        <v>7</v>
      </c>
      <c r="D44" s="31">
        <v>1086.222</v>
      </c>
      <c r="E44" s="31">
        <v>6693.0609999999997</v>
      </c>
      <c r="F44" s="31">
        <v>6.5854999999999997</v>
      </c>
      <c r="G44" s="31">
        <v>0.53439999999999999</v>
      </c>
      <c r="H44" s="31">
        <v>57290.3125</v>
      </c>
      <c r="K44" s="31">
        <v>6</v>
      </c>
      <c r="L44" s="31" t="s">
        <v>7</v>
      </c>
      <c r="M44" s="31">
        <v>1632.7139999999999</v>
      </c>
      <c r="N44" s="31">
        <v>4367.6943000000001</v>
      </c>
      <c r="O44" s="31">
        <v>67.248599999999996</v>
      </c>
      <c r="P44" s="31">
        <v>1</v>
      </c>
      <c r="Q44" s="31">
        <v>312659.125</v>
      </c>
      <c r="T44" s="31">
        <v>2</v>
      </c>
      <c r="U44" s="31" t="s">
        <v>7</v>
      </c>
      <c r="V44" s="31">
        <v>281.87099999999998</v>
      </c>
      <c r="W44" s="31">
        <v>2799.1621</v>
      </c>
      <c r="X44" s="31">
        <v>17.3384</v>
      </c>
      <c r="Y44" s="31">
        <v>0.7238</v>
      </c>
      <c r="Z44" s="31">
        <v>58423.429700000001</v>
      </c>
      <c r="AC44" s="31">
        <v>2</v>
      </c>
      <c r="AD44" s="31" t="s">
        <v>7</v>
      </c>
      <c r="AE44" s="31">
        <v>1086.671</v>
      </c>
      <c r="AF44" s="31">
        <v>8193.2988000000005</v>
      </c>
      <c r="AG44" s="31">
        <v>8.4397000000000002</v>
      </c>
      <c r="AH44" s="31">
        <v>0.49990000000000001</v>
      </c>
      <c r="AI44" s="31">
        <v>91090.679699999993</v>
      </c>
    </row>
    <row r="45" spans="2:35" x14ac:dyDescent="0.25">
      <c r="K45" s="31">
        <v>7</v>
      </c>
      <c r="L45" s="31" t="s">
        <v>7</v>
      </c>
      <c r="M45" s="31">
        <v>1741.654</v>
      </c>
      <c r="N45" s="31">
        <v>3010.2064999999998</v>
      </c>
      <c r="O45" s="31">
        <v>43.726799999999997</v>
      </c>
      <c r="P45" s="31">
        <v>0.56879999999999997</v>
      </c>
      <c r="Q45" s="31">
        <v>168517.17189999999</v>
      </c>
      <c r="T45" s="31">
        <v>3</v>
      </c>
      <c r="U45" s="31" t="s">
        <v>7</v>
      </c>
      <c r="V45" s="31">
        <v>651.86300000000006</v>
      </c>
      <c r="W45" s="31">
        <v>2186.498</v>
      </c>
      <c r="X45" s="31">
        <v>35.716700000000003</v>
      </c>
      <c r="Y45" s="31">
        <v>0.45889999999999997</v>
      </c>
      <c r="Z45" s="31">
        <v>104361.53909999999</v>
      </c>
      <c r="AC45" s="31">
        <v>3</v>
      </c>
      <c r="AD45" s="31" t="s">
        <v>7</v>
      </c>
      <c r="AE45" s="31">
        <v>1237.1030000000001</v>
      </c>
      <c r="AF45" s="31">
        <v>5409.8247000000001</v>
      </c>
      <c r="AG45" s="31">
        <v>91.9054</v>
      </c>
      <c r="AH45" s="31">
        <v>0.91659999999999997</v>
      </c>
      <c r="AI45" s="31">
        <v>549898.125</v>
      </c>
    </row>
    <row r="46" spans="2:35" x14ac:dyDescent="0.25">
      <c r="B46" s="31" t="s">
        <v>0</v>
      </c>
      <c r="C46" s="31" t="s">
        <v>1</v>
      </c>
      <c r="D46" s="31" t="s">
        <v>2</v>
      </c>
      <c r="E46" s="31" t="s">
        <v>3</v>
      </c>
      <c r="F46" s="31" t="s">
        <v>4</v>
      </c>
      <c r="G46" s="31" t="s">
        <v>5</v>
      </c>
      <c r="H46" s="31" t="s">
        <v>6</v>
      </c>
      <c r="T46" s="31">
        <v>4</v>
      </c>
      <c r="U46" s="31" t="s">
        <v>7</v>
      </c>
      <c r="V46" s="31">
        <v>769.45</v>
      </c>
      <c r="W46" s="31">
        <v>2429.2031000000002</v>
      </c>
      <c r="X46" s="31">
        <v>82.924700000000001</v>
      </c>
      <c r="Y46" s="31">
        <v>0.36680000000000001</v>
      </c>
      <c r="Z46" s="31">
        <v>277871.34379999997</v>
      </c>
      <c r="AC46" s="31">
        <v>4</v>
      </c>
      <c r="AD46" s="31" t="s">
        <v>7</v>
      </c>
      <c r="AE46" s="31">
        <v>1337.422</v>
      </c>
      <c r="AF46" s="31">
        <v>6407.0068000000001</v>
      </c>
      <c r="AG46" s="31">
        <v>47.832000000000001</v>
      </c>
      <c r="AH46" s="31">
        <v>0.44719999999999999</v>
      </c>
      <c r="AI46" s="31">
        <v>411282.78129999997</v>
      </c>
    </row>
    <row r="47" spans="2:35" x14ac:dyDescent="0.25">
      <c r="B47" s="31">
        <v>1</v>
      </c>
      <c r="C47" s="31" t="s">
        <v>7</v>
      </c>
      <c r="D47" s="31">
        <v>206.24100000000001</v>
      </c>
      <c r="E47" s="31">
        <v>10481.184600000001</v>
      </c>
      <c r="F47" s="31">
        <v>28.947299999999998</v>
      </c>
      <c r="G47" s="31">
        <v>0.46289999999999998</v>
      </c>
      <c r="H47" s="31">
        <v>404800.71879999997</v>
      </c>
      <c r="K47" s="31" t="s">
        <v>0</v>
      </c>
      <c r="L47" s="31" t="s">
        <v>1</v>
      </c>
      <c r="M47" s="31" t="s">
        <v>2</v>
      </c>
      <c r="N47" s="31" t="s">
        <v>3</v>
      </c>
      <c r="O47" s="31" t="s">
        <v>4</v>
      </c>
      <c r="P47" s="31" t="s">
        <v>5</v>
      </c>
      <c r="Q47" s="31" t="s">
        <v>6</v>
      </c>
      <c r="T47" s="31">
        <v>5</v>
      </c>
      <c r="U47" s="31" t="s">
        <v>7</v>
      </c>
      <c r="V47" s="31">
        <v>884.58399999999995</v>
      </c>
      <c r="W47" s="31">
        <v>2702.7334000000001</v>
      </c>
      <c r="X47" s="31">
        <v>63.002200000000002</v>
      </c>
      <c r="Y47" s="31">
        <v>0.43780000000000002</v>
      </c>
      <c r="Z47" s="31">
        <v>229075.32810000001</v>
      </c>
      <c r="AC47" s="31">
        <v>5</v>
      </c>
      <c r="AD47" s="31" t="s">
        <v>7</v>
      </c>
      <c r="AE47" s="31">
        <v>1429.8109999999999</v>
      </c>
      <c r="AF47" s="31">
        <v>3740.2465999999999</v>
      </c>
      <c r="AG47" s="31">
        <v>21.866800000000001</v>
      </c>
      <c r="AH47" s="31">
        <v>0.2114</v>
      </c>
      <c r="AI47" s="31">
        <v>119592.07030000001</v>
      </c>
    </row>
    <row r="48" spans="2:35" x14ac:dyDescent="0.25">
      <c r="B48" s="31">
        <v>2</v>
      </c>
      <c r="C48" s="31" t="s">
        <v>7</v>
      </c>
      <c r="D48" s="31">
        <v>264.26600000000002</v>
      </c>
      <c r="E48" s="31">
        <v>2841.0309999999999</v>
      </c>
      <c r="F48" s="31">
        <v>61.239400000000003</v>
      </c>
      <c r="G48" s="31">
        <v>0.4572</v>
      </c>
      <c r="H48" s="31">
        <v>232199.89060000001</v>
      </c>
      <c r="K48" s="31">
        <v>1</v>
      </c>
      <c r="L48" s="31" t="s">
        <v>7</v>
      </c>
      <c r="M48" s="31">
        <v>1074.5170000000001</v>
      </c>
      <c r="N48" s="31">
        <v>3634.5884000000001</v>
      </c>
      <c r="O48" s="31">
        <v>47.160200000000003</v>
      </c>
      <c r="P48" s="31">
        <v>0.95489999999999997</v>
      </c>
      <c r="Q48" s="31">
        <v>186325.7813</v>
      </c>
      <c r="T48" s="31">
        <v>6</v>
      </c>
      <c r="U48" s="31" t="s">
        <v>7</v>
      </c>
      <c r="V48" s="31">
        <v>975.55200000000002</v>
      </c>
      <c r="W48" s="31">
        <v>3303.3804</v>
      </c>
      <c r="X48" s="31">
        <v>41.232199999999999</v>
      </c>
      <c r="Y48" s="31">
        <v>1</v>
      </c>
      <c r="Z48" s="31">
        <v>144988.01560000001</v>
      </c>
      <c r="AC48" s="31">
        <v>6</v>
      </c>
      <c r="AD48" s="31" t="s">
        <v>7</v>
      </c>
      <c r="AE48" s="31">
        <v>1644.134</v>
      </c>
      <c r="AF48" s="31">
        <v>15687.386699999999</v>
      </c>
      <c r="AG48" s="31">
        <v>88.642899999999997</v>
      </c>
      <c r="AH48" s="31">
        <v>0.61419999999999997</v>
      </c>
      <c r="AI48" s="31">
        <v>1747662</v>
      </c>
    </row>
    <row r="49" spans="2:35" x14ac:dyDescent="0.25">
      <c r="B49" s="31">
        <v>3</v>
      </c>
      <c r="C49" s="31" t="s">
        <v>7</v>
      </c>
      <c r="D49" s="31">
        <v>464.75099999999998</v>
      </c>
      <c r="E49" s="31">
        <v>45496.25</v>
      </c>
      <c r="F49" s="31">
        <v>9.9605999999999995</v>
      </c>
      <c r="G49" s="31">
        <v>6.2199999999999998E-2</v>
      </c>
      <c r="H49" s="31">
        <v>696974.75</v>
      </c>
      <c r="K49" s="31">
        <v>2</v>
      </c>
      <c r="L49" s="31" t="s">
        <v>7</v>
      </c>
      <c r="M49" s="31">
        <v>1086.1990000000001</v>
      </c>
      <c r="N49" s="31">
        <v>6621.5508</v>
      </c>
      <c r="O49" s="31">
        <v>6.6315</v>
      </c>
      <c r="P49" s="31">
        <v>0.63700000000000001</v>
      </c>
      <c r="Q49" s="31">
        <v>54798.304700000001</v>
      </c>
      <c r="T49" s="31">
        <v>7</v>
      </c>
      <c r="U49" s="31" t="s">
        <v>7</v>
      </c>
      <c r="V49" s="31">
        <v>1075.069</v>
      </c>
      <c r="W49" s="31">
        <v>5085.4516999999996</v>
      </c>
      <c r="X49" s="31">
        <v>71.276399999999995</v>
      </c>
      <c r="Y49" s="31">
        <v>0.34520000000000001</v>
      </c>
      <c r="Z49" s="31">
        <v>504179.1875</v>
      </c>
      <c r="AC49" s="31">
        <v>7</v>
      </c>
      <c r="AD49" s="31" t="s">
        <v>7</v>
      </c>
      <c r="AE49" s="31">
        <v>1742.2349999999999</v>
      </c>
      <c r="AF49" s="31">
        <v>19219.974600000001</v>
      </c>
      <c r="AG49" s="31">
        <v>104.336</v>
      </c>
      <c r="AH49" s="31">
        <v>0.49609999999999999</v>
      </c>
      <c r="AI49" s="31">
        <v>2636904.25</v>
      </c>
    </row>
    <row r="50" spans="2:35" x14ac:dyDescent="0.25">
      <c r="B50" s="31">
        <v>4</v>
      </c>
      <c r="C50" s="31" t="s">
        <v>7</v>
      </c>
      <c r="D50" s="31">
        <v>651.89400000000001</v>
      </c>
      <c r="E50" s="31">
        <v>1808.3131000000001</v>
      </c>
      <c r="F50" s="31">
        <v>37.755000000000003</v>
      </c>
      <c r="G50" s="31">
        <v>0.5403</v>
      </c>
      <c r="H50" s="31">
        <v>88399.765599999999</v>
      </c>
      <c r="K50" s="31">
        <v>3</v>
      </c>
      <c r="L50" s="31" t="s">
        <v>7</v>
      </c>
      <c r="M50" s="31">
        <v>1234.329</v>
      </c>
      <c r="N50" s="31">
        <v>3256.7925</v>
      </c>
      <c r="O50" s="31">
        <v>61.583100000000002</v>
      </c>
      <c r="P50" s="31">
        <v>1</v>
      </c>
      <c r="Q50" s="31">
        <v>213496.0938</v>
      </c>
      <c r="T50" s="31">
        <v>8</v>
      </c>
      <c r="U50" s="31" t="s">
        <v>7</v>
      </c>
      <c r="V50" s="31">
        <v>1086.5709999999999</v>
      </c>
      <c r="W50" s="31">
        <v>8087.7533999999996</v>
      </c>
      <c r="X50" s="31">
        <v>8.1440000000000001</v>
      </c>
      <c r="Y50" s="31">
        <v>0.45569999999999999</v>
      </c>
      <c r="Z50" s="31">
        <v>88232.492199999993</v>
      </c>
      <c r="AC50" s="31">
        <v>8</v>
      </c>
      <c r="AD50" s="31" t="s">
        <v>7</v>
      </c>
      <c r="AE50" s="31">
        <v>1814.654</v>
      </c>
      <c r="AF50" s="31">
        <v>7352.4877999999999</v>
      </c>
      <c r="AG50" s="31">
        <v>29.322500000000002</v>
      </c>
      <c r="AH50" s="31">
        <v>0.49959999999999999</v>
      </c>
      <c r="AI50" s="31">
        <v>283839.03129999997</v>
      </c>
    </row>
    <row r="51" spans="2:35" x14ac:dyDescent="0.25">
      <c r="B51" s="31">
        <v>5</v>
      </c>
      <c r="C51" s="31" t="s">
        <v>7</v>
      </c>
      <c r="D51" s="31">
        <v>776.25099999999998</v>
      </c>
      <c r="E51" s="31">
        <v>1658.4609</v>
      </c>
      <c r="F51" s="31">
        <v>60.667099999999998</v>
      </c>
      <c r="G51" s="31">
        <v>0.56399999999999995</v>
      </c>
      <c r="H51" s="31">
        <v>128939.36719999999</v>
      </c>
      <c r="K51" s="31">
        <v>4</v>
      </c>
      <c r="L51" s="31" t="s">
        <v>7</v>
      </c>
      <c r="M51" s="31">
        <v>1342.3330000000001</v>
      </c>
      <c r="N51" s="31">
        <v>3289.3469</v>
      </c>
      <c r="O51" s="31">
        <v>45.469099999999997</v>
      </c>
      <c r="P51" s="31">
        <v>0.97309999999999997</v>
      </c>
      <c r="Q51" s="31">
        <v>161218.375</v>
      </c>
    </row>
    <row r="52" spans="2:35" x14ac:dyDescent="0.25">
      <c r="B52" s="31">
        <v>6</v>
      </c>
      <c r="C52" s="31" t="s">
        <v>7</v>
      </c>
      <c r="D52" s="31">
        <v>886.63199999999995</v>
      </c>
      <c r="E52" s="31">
        <v>2426.8269</v>
      </c>
      <c r="F52" s="31">
        <v>29.2104</v>
      </c>
      <c r="G52" s="31">
        <v>0.51700000000000002</v>
      </c>
      <c r="H52" s="31">
        <v>92654.015599999999</v>
      </c>
      <c r="K52" s="31">
        <v>5</v>
      </c>
      <c r="L52" s="31" t="s">
        <v>7</v>
      </c>
      <c r="M52" s="31">
        <v>1437.604</v>
      </c>
      <c r="N52" s="31">
        <v>1402.4247</v>
      </c>
      <c r="O52" s="31">
        <v>54.508899999999997</v>
      </c>
      <c r="P52" s="31">
        <v>0.5272</v>
      </c>
      <c r="Q52" s="31">
        <v>99408.8125</v>
      </c>
      <c r="T52" s="31" t="s">
        <v>0</v>
      </c>
      <c r="U52" s="31" t="s">
        <v>1</v>
      </c>
      <c r="V52" s="31" t="s">
        <v>2</v>
      </c>
      <c r="W52" s="31" t="s">
        <v>3</v>
      </c>
      <c r="X52" s="31" t="s">
        <v>4</v>
      </c>
      <c r="Y52" s="31" t="s">
        <v>5</v>
      </c>
      <c r="Z52" s="31" t="s">
        <v>6</v>
      </c>
      <c r="AC52" s="31" t="s">
        <v>0</v>
      </c>
      <c r="AD52" s="31" t="s">
        <v>1</v>
      </c>
      <c r="AE52" s="31" t="s">
        <v>2</v>
      </c>
      <c r="AF52" s="31" t="s">
        <v>3</v>
      </c>
      <c r="AG52" s="31" t="s">
        <v>4</v>
      </c>
      <c r="AH52" s="31" t="s">
        <v>5</v>
      </c>
      <c r="AI52" s="31" t="s">
        <v>6</v>
      </c>
    </row>
    <row r="53" spans="2:35" x14ac:dyDescent="0.25">
      <c r="B53" s="31">
        <v>7</v>
      </c>
      <c r="C53" s="31" t="s">
        <v>7</v>
      </c>
      <c r="D53" s="31">
        <v>973.65200000000004</v>
      </c>
      <c r="E53" s="31">
        <v>2914.4965999999999</v>
      </c>
      <c r="F53" s="31">
        <v>44.958500000000001</v>
      </c>
      <c r="G53" s="31">
        <v>0.58879999999999999</v>
      </c>
      <c r="H53" s="31">
        <v>166418.5313</v>
      </c>
      <c r="K53" s="31">
        <v>6</v>
      </c>
      <c r="L53" s="31" t="s">
        <v>7</v>
      </c>
      <c r="M53" s="31">
        <v>1632.7429999999999</v>
      </c>
      <c r="N53" s="31">
        <v>4374.7964000000002</v>
      </c>
      <c r="O53" s="31">
        <v>67.0411</v>
      </c>
      <c r="P53" s="31">
        <v>0.98680000000000001</v>
      </c>
      <c r="Q53" s="31">
        <v>314122.96879999997</v>
      </c>
      <c r="T53" s="31">
        <v>1</v>
      </c>
      <c r="U53" s="31" t="s">
        <v>7</v>
      </c>
      <c r="V53" s="31">
        <v>158.02000000000001</v>
      </c>
      <c r="W53" s="31">
        <v>1490.703</v>
      </c>
      <c r="X53" s="31">
        <v>21.030899999999999</v>
      </c>
      <c r="Y53" s="31">
        <v>0.36120000000000002</v>
      </c>
      <c r="Z53" s="31">
        <v>43467.417999999998</v>
      </c>
      <c r="AC53" s="31">
        <v>1</v>
      </c>
      <c r="AD53" s="31" t="s">
        <v>7</v>
      </c>
      <c r="AE53" s="31">
        <v>1073.0940000000001</v>
      </c>
      <c r="AF53" s="31">
        <v>3582.7177999999999</v>
      </c>
      <c r="AG53" s="31">
        <v>47.716900000000003</v>
      </c>
      <c r="AH53" s="31">
        <v>1</v>
      </c>
      <c r="AI53" s="31">
        <v>181977.2188</v>
      </c>
    </row>
    <row r="54" spans="2:35" x14ac:dyDescent="0.25">
      <c r="B54" s="31">
        <v>8</v>
      </c>
      <c r="C54" s="31" t="s">
        <v>7</v>
      </c>
      <c r="D54" s="31">
        <v>1074.8589999999999</v>
      </c>
      <c r="E54" s="31">
        <v>4000.8978999999999</v>
      </c>
      <c r="F54" s="31">
        <v>49.1008</v>
      </c>
      <c r="G54" s="31">
        <v>0.61990000000000001</v>
      </c>
      <c r="H54" s="31">
        <v>246399.5</v>
      </c>
      <c r="K54" s="31">
        <v>7</v>
      </c>
      <c r="L54" s="31" t="s">
        <v>7</v>
      </c>
      <c r="M54" s="31">
        <v>1741.6769999999999</v>
      </c>
      <c r="N54" s="31">
        <v>3010.9573</v>
      </c>
      <c r="O54" s="31">
        <v>43.5182</v>
      </c>
      <c r="P54" s="31">
        <v>0.56330000000000002</v>
      </c>
      <c r="Q54" s="31">
        <v>168115.70310000001</v>
      </c>
      <c r="T54" s="31">
        <v>2</v>
      </c>
      <c r="U54" s="31" t="s">
        <v>7</v>
      </c>
      <c r="V54" s="31">
        <v>281.89499999999998</v>
      </c>
      <c r="W54" s="31">
        <v>2815.1334999999999</v>
      </c>
      <c r="X54" s="31">
        <v>17.043900000000001</v>
      </c>
      <c r="Y54" s="31">
        <v>0.64980000000000004</v>
      </c>
      <c r="Z54" s="31">
        <v>59551.945299999999</v>
      </c>
      <c r="AC54" s="31">
        <v>2</v>
      </c>
      <c r="AD54" s="31" t="s">
        <v>7</v>
      </c>
      <c r="AE54" s="31">
        <v>1086.671</v>
      </c>
      <c r="AF54" s="31">
        <v>8193.2402000000002</v>
      </c>
      <c r="AG54" s="31">
        <v>8.4397000000000002</v>
      </c>
      <c r="AH54" s="31">
        <v>0.49990000000000001</v>
      </c>
      <c r="AI54" s="31">
        <v>91090.007800000007</v>
      </c>
    </row>
    <row r="55" spans="2:35" x14ac:dyDescent="0.25">
      <c r="B55" s="31">
        <v>9</v>
      </c>
      <c r="C55" s="31" t="s">
        <v>7</v>
      </c>
      <c r="D55" s="31">
        <v>1086.22</v>
      </c>
      <c r="E55" s="31">
        <v>6687.0663999999997</v>
      </c>
      <c r="F55" s="31">
        <v>6.5823999999999998</v>
      </c>
      <c r="G55" s="31">
        <v>0.53779999999999994</v>
      </c>
      <c r="H55" s="31">
        <v>57135.804700000001</v>
      </c>
      <c r="T55" s="31">
        <v>3</v>
      </c>
      <c r="U55" s="31" t="s">
        <v>7</v>
      </c>
      <c r="V55" s="31">
        <v>651.68499999999995</v>
      </c>
      <c r="W55" s="31">
        <v>2136.2777999999998</v>
      </c>
      <c r="X55" s="31">
        <v>34.614199999999997</v>
      </c>
      <c r="Y55" s="31">
        <v>0.4768</v>
      </c>
      <c r="Z55" s="31">
        <v>98158.992199999993</v>
      </c>
      <c r="AC55" s="31">
        <v>3</v>
      </c>
      <c r="AD55" s="31" t="s">
        <v>7</v>
      </c>
      <c r="AE55" s="31">
        <v>1237.1020000000001</v>
      </c>
      <c r="AF55" s="31">
        <v>5409.8311000000003</v>
      </c>
      <c r="AG55" s="31">
        <v>91.9054</v>
      </c>
      <c r="AH55" s="31">
        <v>0.91659999999999997</v>
      </c>
      <c r="AI55" s="31">
        <v>549898.6875</v>
      </c>
    </row>
    <row r="56" spans="2:35" x14ac:dyDescent="0.25">
      <c r="K56" s="31" t="s">
        <v>0</v>
      </c>
      <c r="L56" s="31" t="s">
        <v>1</v>
      </c>
      <c r="M56" s="31" t="s">
        <v>2</v>
      </c>
      <c r="N56" s="31" t="s">
        <v>3</v>
      </c>
      <c r="O56" s="31" t="s">
        <v>4</v>
      </c>
      <c r="P56" s="31" t="s">
        <v>5</v>
      </c>
      <c r="Q56" s="31" t="s">
        <v>6</v>
      </c>
      <c r="T56" s="31">
        <v>4</v>
      </c>
      <c r="U56" s="31" t="s">
        <v>7</v>
      </c>
      <c r="V56" s="31">
        <v>769.32899999999995</v>
      </c>
      <c r="W56" s="31">
        <v>2411.0736999999999</v>
      </c>
      <c r="X56" s="31">
        <v>84.430099999999996</v>
      </c>
      <c r="Y56" s="31">
        <v>0.2024</v>
      </c>
      <c r="Z56" s="31">
        <v>297450.5</v>
      </c>
      <c r="AC56" s="31">
        <v>4</v>
      </c>
      <c r="AD56" s="31" t="s">
        <v>7</v>
      </c>
      <c r="AE56" s="31">
        <v>1337.423</v>
      </c>
      <c r="AF56" s="31">
        <v>6407.0316999999995</v>
      </c>
      <c r="AG56" s="31">
        <v>47.832000000000001</v>
      </c>
      <c r="AH56" s="31">
        <v>0.44719999999999999</v>
      </c>
      <c r="AI56" s="31">
        <v>411284.625</v>
      </c>
    </row>
    <row r="57" spans="2:35" x14ac:dyDescent="0.25">
      <c r="B57" s="31" t="s">
        <v>0</v>
      </c>
      <c r="C57" s="31" t="s">
        <v>1</v>
      </c>
      <c r="D57" s="31" t="s">
        <v>2</v>
      </c>
      <c r="E57" s="31" t="s">
        <v>3</v>
      </c>
      <c r="F57" s="31" t="s">
        <v>4</v>
      </c>
      <c r="G57" s="31" t="s">
        <v>5</v>
      </c>
      <c r="H57" s="31" t="s">
        <v>6</v>
      </c>
      <c r="K57" s="31">
        <v>1</v>
      </c>
      <c r="L57" s="31" t="s">
        <v>7</v>
      </c>
      <c r="M57" s="31">
        <v>1074.5160000000001</v>
      </c>
      <c r="N57" s="31">
        <v>3634.5605</v>
      </c>
      <c r="O57" s="31">
        <v>47.160200000000003</v>
      </c>
      <c r="P57" s="31">
        <v>0.95489999999999997</v>
      </c>
      <c r="Q57" s="31">
        <v>186324.32810000001</v>
      </c>
      <c r="T57" s="31">
        <v>5</v>
      </c>
      <c r="U57" s="31" t="s">
        <v>7</v>
      </c>
      <c r="V57" s="31">
        <v>884.76</v>
      </c>
      <c r="W57" s="31">
        <v>2653.9463000000001</v>
      </c>
      <c r="X57" s="31">
        <v>60.013599999999997</v>
      </c>
      <c r="Y57" s="31">
        <v>0.36380000000000001</v>
      </c>
      <c r="Z57" s="31">
        <v>220203.3438</v>
      </c>
      <c r="AC57" s="31">
        <v>5</v>
      </c>
      <c r="AD57" s="31" t="s">
        <v>7</v>
      </c>
      <c r="AE57" s="31">
        <v>1429.8109999999999</v>
      </c>
      <c r="AF57" s="31">
        <v>3740.2383</v>
      </c>
      <c r="AG57" s="31">
        <v>21.866800000000001</v>
      </c>
      <c r="AH57" s="31">
        <v>0.2114</v>
      </c>
      <c r="AI57" s="31">
        <v>119591.7969</v>
      </c>
    </row>
    <row r="58" spans="2:35" x14ac:dyDescent="0.25">
      <c r="B58" s="31">
        <v>1</v>
      </c>
      <c r="C58" s="31" t="s">
        <v>7</v>
      </c>
      <c r="D58" s="31">
        <v>206.233</v>
      </c>
      <c r="E58" s="31">
        <v>10476.294900000001</v>
      </c>
      <c r="F58" s="31">
        <v>28.931899999999999</v>
      </c>
      <c r="G58" s="31">
        <v>0.46429999999999999</v>
      </c>
      <c r="H58" s="31">
        <v>404185.0625</v>
      </c>
      <c r="K58" s="31">
        <v>2</v>
      </c>
      <c r="L58" s="31" t="s">
        <v>7</v>
      </c>
      <c r="M58" s="31">
        <v>1086.1990000000001</v>
      </c>
      <c r="N58" s="31">
        <v>6621.7002000000002</v>
      </c>
      <c r="O58" s="31">
        <v>6.6315</v>
      </c>
      <c r="P58" s="31">
        <v>0.63700000000000001</v>
      </c>
      <c r="Q58" s="31">
        <v>54799.531300000002</v>
      </c>
      <c r="T58" s="31">
        <v>6</v>
      </c>
      <c r="U58" s="31" t="s">
        <v>7</v>
      </c>
      <c r="V58" s="31">
        <v>975.41399999999999</v>
      </c>
      <c r="W58" s="31">
        <v>3246.3816000000002</v>
      </c>
      <c r="X58" s="31">
        <v>40.433999999999997</v>
      </c>
      <c r="Y58" s="31">
        <v>0.92210000000000003</v>
      </c>
      <c r="Z58" s="31">
        <v>144857.98439999999</v>
      </c>
      <c r="AC58" s="31">
        <v>6</v>
      </c>
      <c r="AD58" s="31" t="s">
        <v>7</v>
      </c>
      <c r="AE58" s="31">
        <v>1644.134</v>
      </c>
      <c r="AF58" s="31">
        <v>15687.386699999999</v>
      </c>
      <c r="AG58" s="31">
        <v>88.642899999999997</v>
      </c>
      <c r="AH58" s="31">
        <v>0.61419999999999997</v>
      </c>
      <c r="AI58" s="31">
        <v>1747662</v>
      </c>
    </row>
    <row r="59" spans="2:35" x14ac:dyDescent="0.25">
      <c r="B59" s="31">
        <v>2</v>
      </c>
      <c r="C59" s="31" t="s">
        <v>7</v>
      </c>
      <c r="D59" s="31">
        <v>264.21100000000001</v>
      </c>
      <c r="E59" s="31">
        <v>2838.4369999999999</v>
      </c>
      <c r="F59" s="31">
        <v>61.521500000000003</v>
      </c>
      <c r="G59" s="31">
        <v>0.4582</v>
      </c>
      <c r="H59" s="31">
        <v>232963.9688</v>
      </c>
      <c r="K59" s="31">
        <v>3</v>
      </c>
      <c r="L59" s="31" t="s">
        <v>7</v>
      </c>
      <c r="M59" s="31">
        <v>1234.328</v>
      </c>
      <c r="N59" s="31">
        <v>3256.7912999999999</v>
      </c>
      <c r="O59" s="31">
        <v>61.583100000000002</v>
      </c>
      <c r="P59" s="31">
        <v>1</v>
      </c>
      <c r="Q59" s="31">
        <v>213496.01560000001</v>
      </c>
      <c r="T59" s="31">
        <v>7</v>
      </c>
      <c r="U59" s="31" t="s">
        <v>7</v>
      </c>
      <c r="V59" s="31">
        <v>1074.9670000000001</v>
      </c>
      <c r="W59" s="31">
        <v>5064.2734</v>
      </c>
      <c r="X59" s="31">
        <v>69.967100000000002</v>
      </c>
      <c r="Y59" s="31">
        <v>0.22989999999999999</v>
      </c>
      <c r="Z59" s="31">
        <v>513307.15629999997</v>
      </c>
      <c r="AC59" s="31">
        <v>7</v>
      </c>
      <c r="AD59" s="31" t="s">
        <v>7</v>
      </c>
      <c r="AE59" s="31">
        <v>1742.2349999999999</v>
      </c>
      <c r="AF59" s="31">
        <v>19219.974600000001</v>
      </c>
      <c r="AG59" s="31">
        <v>104.336</v>
      </c>
      <c r="AH59" s="31">
        <v>0.49609999999999999</v>
      </c>
      <c r="AI59" s="31">
        <v>2636904.25</v>
      </c>
    </row>
    <row r="60" spans="2:35" x14ac:dyDescent="0.25">
      <c r="B60" s="31">
        <v>3</v>
      </c>
      <c r="C60" s="31" t="s">
        <v>7</v>
      </c>
      <c r="D60" s="31">
        <v>464.75099999999998</v>
      </c>
      <c r="E60" s="31">
        <v>45496.992200000001</v>
      </c>
      <c r="F60" s="31">
        <v>9.9601000000000006</v>
      </c>
      <c r="G60" s="31">
        <v>6.2E-2</v>
      </c>
      <c r="H60" s="31">
        <v>696994.3125</v>
      </c>
      <c r="K60" s="31">
        <v>4</v>
      </c>
      <c r="L60" s="31" t="s">
        <v>7</v>
      </c>
      <c r="M60" s="31">
        <v>1342.3309999999999</v>
      </c>
      <c r="N60" s="31">
        <v>3289.3456999999999</v>
      </c>
      <c r="O60" s="31">
        <v>45.469099999999997</v>
      </c>
      <c r="P60" s="31">
        <v>0.97309999999999997</v>
      </c>
      <c r="Q60" s="31">
        <v>161218.2813</v>
      </c>
      <c r="T60" s="31">
        <v>8</v>
      </c>
      <c r="U60" s="31" t="s">
        <v>7</v>
      </c>
      <c r="V60" s="31">
        <v>1086.578</v>
      </c>
      <c r="W60" s="31">
        <v>8196.1239999999998</v>
      </c>
      <c r="X60" s="31">
        <v>8.0335000000000001</v>
      </c>
      <c r="Y60" s="31">
        <v>0.37309999999999999</v>
      </c>
      <c r="Z60" s="31">
        <v>90953.343800000002</v>
      </c>
      <c r="AC60" s="31">
        <v>8</v>
      </c>
      <c r="AD60" s="31" t="s">
        <v>7</v>
      </c>
      <c r="AE60" s="31">
        <v>1814.654</v>
      </c>
      <c r="AF60" s="31">
        <v>7352.4877999999999</v>
      </c>
      <c r="AG60" s="31">
        <v>29.322500000000002</v>
      </c>
      <c r="AH60" s="31">
        <v>0.49959999999999999</v>
      </c>
      <c r="AI60" s="31">
        <v>283839.03129999997</v>
      </c>
    </row>
    <row r="61" spans="2:35" x14ac:dyDescent="0.25">
      <c r="B61" s="31">
        <v>4</v>
      </c>
      <c r="C61" s="31" t="s">
        <v>7</v>
      </c>
      <c r="D61" s="31">
        <v>651.89700000000005</v>
      </c>
      <c r="E61" s="31">
        <v>1809.1181999999999</v>
      </c>
      <c r="F61" s="31">
        <v>37.7485</v>
      </c>
      <c r="G61" s="31">
        <v>0.54290000000000005</v>
      </c>
      <c r="H61" s="31">
        <v>88334.671900000001</v>
      </c>
      <c r="K61" s="31">
        <v>5</v>
      </c>
      <c r="L61" s="31" t="s">
        <v>7</v>
      </c>
      <c r="M61" s="31">
        <v>1437.604</v>
      </c>
      <c r="N61" s="31">
        <v>1402.4306999999999</v>
      </c>
      <c r="O61" s="31">
        <v>54.508899999999997</v>
      </c>
      <c r="P61" s="31">
        <v>0.5272</v>
      </c>
      <c r="Q61" s="31">
        <v>99409.218800000002</v>
      </c>
    </row>
    <row r="62" spans="2:35" x14ac:dyDescent="0.25">
      <c r="B62" s="31">
        <v>5</v>
      </c>
      <c r="C62" s="31" t="s">
        <v>7</v>
      </c>
      <c r="D62" s="31">
        <v>776.29399999999998</v>
      </c>
      <c r="E62" s="31">
        <v>1656.6138000000001</v>
      </c>
      <c r="F62" s="31">
        <v>60.8825</v>
      </c>
      <c r="G62" s="31">
        <v>0.56820000000000004</v>
      </c>
      <c r="H62" s="31">
        <v>129039.5781</v>
      </c>
      <c r="K62" s="31">
        <v>6</v>
      </c>
      <c r="L62" s="31" t="s">
        <v>7</v>
      </c>
      <c r="M62" s="31">
        <v>1632.7429999999999</v>
      </c>
      <c r="N62" s="31">
        <v>4374.7969000000003</v>
      </c>
      <c r="O62" s="31">
        <v>67.0411</v>
      </c>
      <c r="P62" s="31">
        <v>0.98680000000000001</v>
      </c>
      <c r="Q62" s="31">
        <v>314123</v>
      </c>
      <c r="T62" s="37" t="s">
        <v>0</v>
      </c>
      <c r="U62" s="37" t="s">
        <v>1</v>
      </c>
      <c r="V62" s="37" t="s">
        <v>2</v>
      </c>
      <c r="W62" s="37" t="s">
        <v>3</v>
      </c>
      <c r="X62" s="37" t="s">
        <v>4</v>
      </c>
      <c r="Y62" s="37" t="s">
        <v>5</v>
      </c>
      <c r="Z62" s="37" t="s">
        <v>6</v>
      </c>
      <c r="AC62" s="37" t="s">
        <v>0</v>
      </c>
      <c r="AD62" s="37" t="s">
        <v>1</v>
      </c>
      <c r="AE62" s="37" t="s">
        <v>2</v>
      </c>
      <c r="AF62" s="37" t="s">
        <v>3</v>
      </c>
      <c r="AG62" s="37" t="s">
        <v>4</v>
      </c>
      <c r="AH62" s="37" t="s">
        <v>5</v>
      </c>
      <c r="AI62" s="37" t="s">
        <v>6</v>
      </c>
    </row>
    <row r="63" spans="2:35" x14ac:dyDescent="0.25">
      <c r="B63" s="31">
        <v>6</v>
      </c>
      <c r="C63" s="31" t="s">
        <v>7</v>
      </c>
      <c r="D63" s="31">
        <v>886.63599999999997</v>
      </c>
      <c r="E63" s="31">
        <v>2428.4821999999999</v>
      </c>
      <c r="F63" s="31">
        <v>29.2195</v>
      </c>
      <c r="G63" s="31">
        <v>0.51749999999999996</v>
      </c>
      <c r="H63" s="31">
        <v>92728.593800000002</v>
      </c>
      <c r="K63" s="31">
        <v>7</v>
      </c>
      <c r="L63" s="31" t="s">
        <v>7</v>
      </c>
      <c r="M63" s="31">
        <v>1741.6769999999999</v>
      </c>
      <c r="N63" s="31">
        <v>3010.9573</v>
      </c>
      <c r="O63" s="31">
        <v>43.5182</v>
      </c>
      <c r="P63" s="31">
        <v>0.56330000000000002</v>
      </c>
      <c r="Q63" s="31">
        <v>168115.70310000001</v>
      </c>
      <c r="T63" s="31">
        <v>1</v>
      </c>
      <c r="V63" s="34">
        <f>AVERAGE(V53,V43,V33,V23,V13,V3)</f>
        <v>157.85749999999999</v>
      </c>
      <c r="W63" s="34">
        <f t="shared" ref="W63:Z63" si="0">AVERAGE(W53,W43,W33,W23,W13,W3)</f>
        <v>1557.4582499999999</v>
      </c>
      <c r="X63" s="35">
        <f t="shared" si="0"/>
        <v>19.529399999999999</v>
      </c>
      <c r="Y63" s="36">
        <f t="shared" si="0"/>
        <v>0.46315000000000001</v>
      </c>
      <c r="Z63" s="34">
        <f t="shared" si="0"/>
        <v>40358.719400000002</v>
      </c>
      <c r="AC63" s="31">
        <v>1</v>
      </c>
      <c r="AE63" s="34">
        <f>AVERAGE(AE53,AE43,AE33,AE23,AE13,AE3)</f>
        <v>1071.4206666666666</v>
      </c>
      <c r="AF63" s="34">
        <f t="shared" ref="AF63:AI63" si="1">AVERAGE(AF53,AF43,AF33,AF23,AF13,AF3)</f>
        <v>3200.2167833333333</v>
      </c>
      <c r="AG63" s="35">
        <f t="shared" si="1"/>
        <v>42.463500000000003</v>
      </c>
      <c r="AH63" s="36">
        <f t="shared" si="1"/>
        <v>0.92896666666666672</v>
      </c>
      <c r="AI63" s="34">
        <f t="shared" si="1"/>
        <v>151400.60548333335</v>
      </c>
    </row>
    <row r="64" spans="2:35" x14ac:dyDescent="0.25">
      <c r="B64" s="31">
        <v>7</v>
      </c>
      <c r="C64" s="31" t="s">
        <v>7</v>
      </c>
      <c r="D64" s="31">
        <v>973.66399999999999</v>
      </c>
      <c r="E64" s="31">
        <v>2915.1801999999998</v>
      </c>
      <c r="F64" s="31">
        <v>45.026200000000003</v>
      </c>
      <c r="G64" s="31">
        <v>0.59389999999999998</v>
      </c>
      <c r="H64" s="31">
        <v>166372.6875</v>
      </c>
      <c r="T64" s="31">
        <v>2</v>
      </c>
      <c r="V64" s="34">
        <f t="shared" ref="V64:Z64" si="2">AVERAGE(V54,V44,V34,V24,V14,V4)</f>
        <v>281.84716666666662</v>
      </c>
      <c r="W64" s="34">
        <f t="shared" si="2"/>
        <v>2783.3517999999999</v>
      </c>
      <c r="X64" s="35">
        <f t="shared" si="2"/>
        <v>17.572483333333334</v>
      </c>
      <c r="Y64" s="36">
        <f t="shared" si="2"/>
        <v>0.79220000000000013</v>
      </c>
      <c r="Z64" s="34">
        <f t="shared" si="2"/>
        <v>57158.193349999994</v>
      </c>
      <c r="AC64" s="37">
        <v>2</v>
      </c>
      <c r="AD64" s="37"/>
      <c r="AE64" s="38">
        <f t="shared" ref="AE64:AI64" si="3">AVERAGE(AE54,AE44,AE34,AE24,AE14,AE4)</f>
        <v>1086.6790000000001</v>
      </c>
      <c r="AF64" s="38">
        <f t="shared" si="3"/>
        <v>8491.4225000000006</v>
      </c>
      <c r="AG64" s="39">
        <f t="shared" si="3"/>
        <v>8.951433333333334</v>
      </c>
      <c r="AH64" s="40">
        <f t="shared" si="3"/>
        <v>0.47326666666666672</v>
      </c>
      <c r="AI64" s="38">
        <f t="shared" si="3"/>
        <v>101518.444</v>
      </c>
    </row>
    <row r="65" spans="2:35" x14ac:dyDescent="0.25">
      <c r="B65" s="31">
        <v>8</v>
      </c>
      <c r="C65" s="31" t="s">
        <v>7</v>
      </c>
      <c r="D65" s="31">
        <v>1074.874</v>
      </c>
      <c r="E65" s="31">
        <v>4001.9792000000002</v>
      </c>
      <c r="F65" s="31">
        <v>49.1723</v>
      </c>
      <c r="G65" s="31">
        <v>0.62749999999999995</v>
      </c>
      <c r="H65" s="31">
        <v>246077.45310000001</v>
      </c>
      <c r="K65" s="31" t="s">
        <v>0</v>
      </c>
      <c r="L65" s="31" t="s">
        <v>1</v>
      </c>
      <c r="M65" s="31" t="s">
        <v>2</v>
      </c>
      <c r="N65" s="31" t="s">
        <v>3</v>
      </c>
      <c r="O65" s="31" t="s">
        <v>4</v>
      </c>
      <c r="P65" s="31" t="s">
        <v>5</v>
      </c>
      <c r="Q65" s="31" t="s">
        <v>6</v>
      </c>
      <c r="T65" s="31">
        <v>3</v>
      </c>
      <c r="V65" s="34">
        <f t="shared" ref="V65:Z65" si="4">AVERAGE(V55,V45,V35,V25,V15,V5)</f>
        <v>652.03366666666659</v>
      </c>
      <c r="W65" s="34">
        <f t="shared" si="4"/>
        <v>2120.791216666667</v>
      </c>
      <c r="X65" s="35">
        <f t="shared" si="4"/>
        <v>39.202566666666662</v>
      </c>
      <c r="Y65" s="36">
        <f t="shared" si="4"/>
        <v>0.47406666666666664</v>
      </c>
      <c r="Z65" s="34">
        <f t="shared" si="4"/>
        <v>110236.72918333334</v>
      </c>
      <c r="AC65" s="31">
        <v>3</v>
      </c>
      <c r="AE65" s="34">
        <f t="shared" ref="AE65:AI65" si="5">AVERAGE(AE55,AE45,AE35,AE25,AE15,AE5)</f>
        <v>1237.7711666666667</v>
      </c>
      <c r="AF65" s="34">
        <f t="shared" si="5"/>
        <v>5173.3348166666665</v>
      </c>
      <c r="AG65" s="35">
        <f t="shared" si="5"/>
        <v>88.450150000000008</v>
      </c>
      <c r="AH65" s="36">
        <f t="shared" si="5"/>
        <v>0.93354999999999999</v>
      </c>
      <c r="AI65" s="34">
        <f t="shared" si="5"/>
        <v>504417.75521666667</v>
      </c>
    </row>
    <row r="66" spans="2:35" x14ac:dyDescent="0.25">
      <c r="B66" s="31">
        <v>9</v>
      </c>
      <c r="C66" s="31" t="s">
        <v>7</v>
      </c>
      <c r="D66" s="31">
        <v>1086.2190000000001</v>
      </c>
      <c r="E66" s="31">
        <v>6681.8887000000004</v>
      </c>
      <c r="F66" s="31">
        <v>6.5797999999999996</v>
      </c>
      <c r="G66" s="31">
        <v>0.54079999999999995</v>
      </c>
      <c r="H66" s="31">
        <v>57003.613299999997</v>
      </c>
      <c r="K66" s="31">
        <v>1</v>
      </c>
      <c r="L66" s="31" t="s">
        <v>7</v>
      </c>
      <c r="M66" s="31">
        <v>1074.518</v>
      </c>
      <c r="N66" s="31">
        <v>3634.3137000000002</v>
      </c>
      <c r="O66" s="31">
        <v>47.158299999999997</v>
      </c>
      <c r="P66" s="31">
        <v>0.95369999999999999</v>
      </c>
      <c r="Q66" s="31">
        <v>186406.17189999999</v>
      </c>
      <c r="T66" s="31">
        <v>4</v>
      </c>
      <c r="V66" s="34">
        <f t="shared" ref="V66:Z66" si="6">AVERAGE(V56,V46,V36,V26,V16,V6)</f>
        <v>768.99249999999995</v>
      </c>
      <c r="W66" s="34">
        <f t="shared" si="6"/>
        <v>2503.2624833333334</v>
      </c>
      <c r="X66" s="35">
        <f t="shared" si="6"/>
        <v>77.099816666666683</v>
      </c>
      <c r="Y66" s="36">
        <f t="shared" si="6"/>
        <v>0.37261666666666665</v>
      </c>
      <c r="Z66" s="34">
        <f t="shared" si="6"/>
        <v>265443.92709999997</v>
      </c>
      <c r="AC66" s="31">
        <v>4</v>
      </c>
      <c r="AE66" s="34">
        <f t="shared" ref="AE66:AI66" si="7">AVERAGE(AE56,AE46,AE36,AE26,AE16,AE6)</f>
        <v>1337.1030000000001</v>
      </c>
      <c r="AF66" s="34">
        <f t="shared" si="7"/>
        <v>6183.7291500000001</v>
      </c>
      <c r="AG66" s="35">
        <f t="shared" si="7"/>
        <v>46.709900000000005</v>
      </c>
      <c r="AH66" s="36">
        <f t="shared" si="7"/>
        <v>0.47556666666666664</v>
      </c>
      <c r="AI66" s="34">
        <f t="shared" si="7"/>
        <v>384465.32293333329</v>
      </c>
    </row>
    <row r="67" spans="2:35" x14ac:dyDescent="0.25">
      <c r="K67" s="31">
        <v>2</v>
      </c>
      <c r="L67" s="31" t="s">
        <v>7</v>
      </c>
      <c r="M67" s="31">
        <v>1086.1980000000001</v>
      </c>
      <c r="N67" s="31">
        <v>6622.0225</v>
      </c>
      <c r="O67" s="31">
        <v>6.6315</v>
      </c>
      <c r="P67" s="31">
        <v>0.63639999999999997</v>
      </c>
      <c r="Q67" s="31">
        <v>54815.664100000002</v>
      </c>
      <c r="T67" s="31">
        <v>5</v>
      </c>
      <c r="V67" s="34">
        <f t="shared" ref="V67:Z67" si="8">AVERAGE(V57,V47,V37,V27,V17,V7)</f>
        <v>883.94799999999998</v>
      </c>
      <c r="W67" s="34">
        <f t="shared" si="8"/>
        <v>2746.0902000000001</v>
      </c>
      <c r="X67" s="35">
        <f t="shared" si="8"/>
        <v>62.713749999999997</v>
      </c>
      <c r="Y67" s="36">
        <f t="shared" si="8"/>
        <v>0.43521666666666664</v>
      </c>
      <c r="Z67" s="34">
        <f t="shared" si="8"/>
        <v>231819.43230000001</v>
      </c>
      <c r="AC67" s="31">
        <v>5</v>
      </c>
      <c r="AE67" s="34">
        <f t="shared" ref="AE67:AI67" si="9">AVERAGE(AE57,AE47,AE37,AE27,AE17,AE7)</f>
        <v>1430.0074999999999</v>
      </c>
      <c r="AF67" s="34">
        <f t="shared" si="9"/>
        <v>3575.3333333333335</v>
      </c>
      <c r="AG67" s="35">
        <f t="shared" si="9"/>
        <v>19.361566666666668</v>
      </c>
      <c r="AH67" s="36">
        <f t="shared" si="9"/>
        <v>0.28249999999999997</v>
      </c>
      <c r="AI67" s="34">
        <f t="shared" si="9"/>
        <v>100017.64455000003</v>
      </c>
    </row>
    <row r="68" spans="2:35" x14ac:dyDescent="0.25">
      <c r="B68" s="31" t="s">
        <v>0</v>
      </c>
      <c r="C68" s="31" t="s">
        <v>1</v>
      </c>
      <c r="D68" s="31" t="s">
        <v>2</v>
      </c>
      <c r="E68" s="31" t="s">
        <v>3</v>
      </c>
      <c r="F68" s="31" t="s">
        <v>4</v>
      </c>
      <c r="G68" s="31" t="s">
        <v>5</v>
      </c>
      <c r="H68" s="31" t="s">
        <v>6</v>
      </c>
      <c r="K68" s="31">
        <v>3</v>
      </c>
      <c r="L68" s="31" t="s">
        <v>7</v>
      </c>
      <c r="M68" s="31">
        <v>1234.33</v>
      </c>
      <c r="N68" s="31">
        <v>3257.8996999999999</v>
      </c>
      <c r="O68" s="31">
        <v>61.557899999999997</v>
      </c>
      <c r="P68" s="31">
        <v>1</v>
      </c>
      <c r="Q68" s="31">
        <v>213481.125</v>
      </c>
      <c r="T68" s="31">
        <v>6</v>
      </c>
      <c r="V68" s="34">
        <f t="shared" ref="V68:Z68" si="10">AVERAGE(V58,V48,V38,V28,V18,V8)</f>
        <v>975.53100000000006</v>
      </c>
      <c r="W68" s="34">
        <f t="shared" si="10"/>
        <v>3322.8845666666662</v>
      </c>
      <c r="X68" s="35">
        <f t="shared" si="10"/>
        <v>41.539850000000001</v>
      </c>
      <c r="Y68" s="36">
        <f t="shared" si="10"/>
        <v>0.9655999999999999</v>
      </c>
      <c r="Z68" s="34">
        <f t="shared" si="10"/>
        <v>149257.09376666669</v>
      </c>
      <c r="AC68" s="31">
        <v>6</v>
      </c>
      <c r="AE68" s="34">
        <f t="shared" ref="AE68:AI68" si="11">AVERAGE(AE58,AE48,AE38,AE28,AE18,AE8)</f>
        <v>1645.0951666666667</v>
      </c>
      <c r="AF68" s="34">
        <f t="shared" si="11"/>
        <v>15201.280250000002</v>
      </c>
      <c r="AG68" s="35">
        <f t="shared" si="11"/>
        <v>88.243716666666671</v>
      </c>
      <c r="AH68" s="36">
        <f t="shared" si="11"/>
        <v>0.67853333333333332</v>
      </c>
      <c r="AI68" s="34">
        <f t="shared" si="11"/>
        <v>1644243.125</v>
      </c>
    </row>
    <row r="69" spans="2:35" x14ac:dyDescent="0.25">
      <c r="B69" s="31">
        <v>1</v>
      </c>
      <c r="C69" s="31" t="s">
        <v>7</v>
      </c>
      <c r="D69" s="31">
        <v>206.22800000000001</v>
      </c>
      <c r="E69" s="31">
        <v>10473.0625</v>
      </c>
      <c r="F69" s="31">
        <v>28.922699999999999</v>
      </c>
      <c r="G69" s="31">
        <v>0.46529999999999999</v>
      </c>
      <c r="H69" s="31">
        <v>403780.125</v>
      </c>
      <c r="K69" s="31">
        <v>4</v>
      </c>
      <c r="L69" s="31" t="s">
        <v>7</v>
      </c>
      <c r="M69" s="31">
        <v>1342.3150000000001</v>
      </c>
      <c r="N69" s="31">
        <v>3291.8825999999999</v>
      </c>
      <c r="O69" s="31">
        <v>45.365299999999998</v>
      </c>
      <c r="P69" s="31">
        <v>0.97629999999999995</v>
      </c>
      <c r="Q69" s="31">
        <v>160736.9375</v>
      </c>
      <c r="T69" s="31">
        <v>7</v>
      </c>
      <c r="V69" s="34">
        <f t="shared" ref="V69:Z69" si="12">AVERAGE(V59,V49,V39,V29,V19,V9)</f>
        <v>1074.9965</v>
      </c>
      <c r="W69" s="34">
        <f t="shared" si="12"/>
        <v>5032.102116666666</v>
      </c>
      <c r="X69" s="35">
        <f t="shared" si="12"/>
        <v>71.584799999999987</v>
      </c>
      <c r="Y69" s="36">
        <f t="shared" si="12"/>
        <v>0.37538333333333335</v>
      </c>
      <c r="Z69" s="34">
        <f t="shared" si="12"/>
        <v>495269.39584999997</v>
      </c>
      <c r="AC69" s="31">
        <v>7</v>
      </c>
      <c r="AE69" s="34">
        <f t="shared" ref="AE69:AI69" si="13">AVERAGE(AE59,AE49,AE39,AE29,AE19,AE9)</f>
        <v>1741.8096666666668</v>
      </c>
      <c r="AF69" s="34">
        <f t="shared" si="13"/>
        <v>19196.414050000003</v>
      </c>
      <c r="AG69" s="35">
        <f t="shared" si="13"/>
        <v>101.87078333333334</v>
      </c>
      <c r="AH69" s="36">
        <f t="shared" si="13"/>
        <v>0.37359999999999999</v>
      </c>
      <c r="AI69" s="34">
        <f t="shared" si="13"/>
        <v>2691177.7083333335</v>
      </c>
    </row>
    <row r="70" spans="2:35" x14ac:dyDescent="0.25">
      <c r="B70" s="31">
        <v>2</v>
      </c>
      <c r="C70" s="31" t="s">
        <v>7</v>
      </c>
      <c r="D70" s="31">
        <v>264.17399999999998</v>
      </c>
      <c r="E70" s="31">
        <v>2836.9263000000001</v>
      </c>
      <c r="F70" s="31">
        <v>61.6995</v>
      </c>
      <c r="G70" s="31">
        <v>0.45900000000000002</v>
      </c>
      <c r="H70" s="31">
        <v>233445.1563</v>
      </c>
      <c r="K70" s="31">
        <v>5</v>
      </c>
      <c r="L70" s="31" t="s">
        <v>7</v>
      </c>
      <c r="M70" s="31">
        <v>1437.4839999999999</v>
      </c>
      <c r="N70" s="31">
        <v>1401.0900999999999</v>
      </c>
      <c r="O70" s="31">
        <v>54.728700000000003</v>
      </c>
      <c r="P70" s="31">
        <v>0.52439999999999998</v>
      </c>
      <c r="Q70" s="31">
        <v>99823.906300000002</v>
      </c>
      <c r="T70" s="37">
        <v>8</v>
      </c>
      <c r="U70" s="37"/>
      <c r="V70" s="38">
        <f t="shared" ref="V70:Z70" si="14">AVERAGE(V60,V50,V40,V30,V20,V10)</f>
        <v>1086.5696666666665</v>
      </c>
      <c r="W70" s="38">
        <f t="shared" si="14"/>
        <v>8200.6989833333337</v>
      </c>
      <c r="X70" s="39">
        <f t="shared" si="14"/>
        <v>8.0360833333333339</v>
      </c>
      <c r="Y70" s="40">
        <f t="shared" si="14"/>
        <v>0.37043333333333334</v>
      </c>
      <c r="Z70" s="38">
        <f t="shared" si="14"/>
        <v>91113.781266666672</v>
      </c>
      <c r="AC70" s="31">
        <v>8</v>
      </c>
      <c r="AE70" s="34">
        <f t="shared" ref="AE70:AI70" si="15">AVERAGE(AE60,AE50,AE40,AE30,AE20,AE10)</f>
        <v>1814.1343333333332</v>
      </c>
      <c r="AF70" s="34">
        <f t="shared" si="15"/>
        <v>7167.8422166666669</v>
      </c>
      <c r="AG70" s="35">
        <f t="shared" si="15"/>
        <v>30.203950000000003</v>
      </c>
      <c r="AH70" s="36">
        <f t="shared" si="15"/>
        <v>0.437</v>
      </c>
      <c r="AI70" s="34">
        <f t="shared" si="15"/>
        <v>291741.39066666662</v>
      </c>
    </row>
    <row r="71" spans="2:35" x14ac:dyDescent="0.25">
      <c r="B71" s="31">
        <v>3</v>
      </c>
      <c r="C71" s="31" t="s">
        <v>7</v>
      </c>
      <c r="D71" s="31">
        <v>464.74599999999998</v>
      </c>
      <c r="E71" s="31">
        <v>45497.1875</v>
      </c>
      <c r="F71" s="31">
        <v>9.9600000000000009</v>
      </c>
      <c r="G71" s="31">
        <v>6.1899999999999997E-2</v>
      </c>
      <c r="H71" s="31">
        <v>697007.9375</v>
      </c>
      <c r="K71" s="31">
        <v>6</v>
      </c>
      <c r="L71" s="31" t="s">
        <v>7</v>
      </c>
      <c r="M71" s="31">
        <v>1632.7170000000001</v>
      </c>
      <c r="N71" s="31">
        <v>4372.3525</v>
      </c>
      <c r="O71" s="31">
        <v>67.105699999999999</v>
      </c>
      <c r="P71" s="31">
        <v>0.98709999999999998</v>
      </c>
      <c r="Q71" s="31">
        <v>314204.15629999997</v>
      </c>
    </row>
    <row r="72" spans="2:35" x14ac:dyDescent="0.25">
      <c r="B72" s="31">
        <v>4</v>
      </c>
      <c r="C72" s="31" t="s">
        <v>7</v>
      </c>
      <c r="D72" s="31">
        <v>651.9</v>
      </c>
      <c r="E72" s="31">
        <v>1809.6581000000001</v>
      </c>
      <c r="F72" s="31">
        <v>37.747900000000001</v>
      </c>
      <c r="G72" s="31">
        <v>0.54479999999999995</v>
      </c>
      <c r="H72" s="31">
        <v>88296.273400000005</v>
      </c>
      <c r="K72" s="31">
        <v>7</v>
      </c>
      <c r="L72" s="31" t="s">
        <v>7</v>
      </c>
      <c r="M72" s="31">
        <v>1741.6610000000001</v>
      </c>
      <c r="N72" s="31">
        <v>3007.2384999999999</v>
      </c>
      <c r="O72" s="31">
        <v>43.626899999999999</v>
      </c>
      <c r="P72" s="31">
        <v>0.56440000000000001</v>
      </c>
      <c r="Q72" s="31">
        <v>168256.3125</v>
      </c>
      <c r="T72" s="37" t="s">
        <v>0</v>
      </c>
      <c r="U72" s="37" t="s">
        <v>1</v>
      </c>
      <c r="V72" s="37" t="s">
        <v>2</v>
      </c>
      <c r="W72" s="37" t="s">
        <v>3</v>
      </c>
      <c r="X72" s="37" t="s">
        <v>4</v>
      </c>
      <c r="Y72" s="37" t="s">
        <v>5</v>
      </c>
      <c r="Z72" s="37" t="s">
        <v>6</v>
      </c>
      <c r="AC72" s="37" t="s">
        <v>0</v>
      </c>
      <c r="AD72" s="37" t="s">
        <v>1</v>
      </c>
      <c r="AE72" s="37" t="s">
        <v>2</v>
      </c>
      <c r="AF72" s="37" t="s">
        <v>3</v>
      </c>
      <c r="AG72" s="37" t="s">
        <v>4</v>
      </c>
      <c r="AH72" s="37" t="s">
        <v>5</v>
      </c>
      <c r="AI72" s="37" t="s">
        <v>6</v>
      </c>
    </row>
    <row r="73" spans="2:35" x14ac:dyDescent="0.25">
      <c r="B73" s="31">
        <v>5</v>
      </c>
      <c r="C73" s="31" t="s">
        <v>7</v>
      </c>
      <c r="D73" s="31">
        <v>776.327</v>
      </c>
      <c r="E73" s="31">
        <v>1655.5556999999999</v>
      </c>
      <c r="F73" s="31">
        <v>61.015000000000001</v>
      </c>
      <c r="G73" s="31">
        <v>0.57130000000000003</v>
      </c>
      <c r="H73" s="31">
        <v>129086.28909999999</v>
      </c>
      <c r="T73" s="31">
        <v>1</v>
      </c>
      <c r="V73" s="34">
        <f>_xlfn.STDEV.P(V53,V43,V33,V23,V13,V3)</f>
        <v>0.33717885955874055</v>
      </c>
      <c r="W73" s="34">
        <f t="shared" ref="W73:Z73" si="16">_xlfn.STDEV.P(W53,W43,W33,W23,W13,W3)</f>
        <v>92.206549589598922</v>
      </c>
      <c r="X73" s="34">
        <f t="shared" si="16"/>
        <v>2.3677338124600675</v>
      </c>
      <c r="Y73" s="34">
        <f t="shared" si="16"/>
        <v>5.6813547386751088E-2</v>
      </c>
      <c r="Z73" s="34">
        <f t="shared" si="16"/>
        <v>3218.058276813606</v>
      </c>
      <c r="AC73" s="31">
        <v>1</v>
      </c>
      <c r="AE73" s="34">
        <f>_xlfn.STDEV.P(AE53,AE43,AE33,AE23,AE13,AE3)</f>
        <v>2.3557881672359908</v>
      </c>
      <c r="AF73" s="34">
        <f t="shared" ref="AF73:AI73" si="17">_xlfn.STDEV.P(AF53,AF43,AF33,AF23,AF13,AF3)</f>
        <v>494.89612260191075</v>
      </c>
      <c r="AG73" s="34">
        <f t="shared" si="17"/>
        <v>7.4282762919805467</v>
      </c>
      <c r="AH73" s="34">
        <f t="shared" si="17"/>
        <v>0.10107241078663438</v>
      </c>
      <c r="AI73" s="34">
        <f t="shared" si="17"/>
        <v>40825.338345338751</v>
      </c>
    </row>
    <row r="74" spans="2:35" x14ac:dyDescent="0.25">
      <c r="B74" s="31">
        <v>6</v>
      </c>
      <c r="C74" s="31" t="s">
        <v>7</v>
      </c>
      <c r="D74" s="31">
        <v>886.63900000000001</v>
      </c>
      <c r="E74" s="31">
        <v>2429.4985000000001</v>
      </c>
      <c r="F74" s="31">
        <v>29.231100000000001</v>
      </c>
      <c r="G74" s="31">
        <v>0.51780000000000004</v>
      </c>
      <c r="H74" s="31">
        <v>92792.359400000001</v>
      </c>
      <c r="K74" s="31" t="s">
        <v>0</v>
      </c>
      <c r="L74" s="31" t="s">
        <v>1</v>
      </c>
      <c r="M74" s="31" t="s">
        <v>2</v>
      </c>
      <c r="N74" s="31" t="s">
        <v>3</v>
      </c>
      <c r="O74" s="31" t="s">
        <v>4</v>
      </c>
      <c r="P74" s="31" t="s">
        <v>5</v>
      </c>
      <c r="Q74" s="31" t="s">
        <v>6</v>
      </c>
      <c r="T74" s="31">
        <v>2</v>
      </c>
      <c r="V74" s="34">
        <f t="shared" ref="V74:Z74" si="18">_xlfn.STDEV.P(V54,V44,V34,V24,V14,V4)</f>
        <v>3.0234729846457108E-2</v>
      </c>
      <c r="W74" s="34">
        <f t="shared" si="18"/>
        <v>19.076077028309548</v>
      </c>
      <c r="X74" s="34">
        <f t="shared" si="18"/>
        <v>0.32598190346841166</v>
      </c>
      <c r="Y74" s="34">
        <f t="shared" si="18"/>
        <v>8.6507071001931404E-2</v>
      </c>
      <c r="Z74" s="34">
        <f t="shared" si="18"/>
        <v>1457.2315583541729</v>
      </c>
      <c r="AC74" s="37">
        <v>2</v>
      </c>
      <c r="AD74" s="37"/>
      <c r="AE74" s="38">
        <f t="shared" ref="AE74:AI74" si="19">_xlfn.STDEV.P(AE54,AE44,AE34,AE24,AE14,AE4)</f>
        <v>2.1641010450856334E-2</v>
      </c>
      <c r="AF74" s="38">
        <f t="shared" si="19"/>
        <v>382.70816390912455</v>
      </c>
      <c r="AG74" s="38">
        <f t="shared" si="19"/>
        <v>0.75168823250659478</v>
      </c>
      <c r="AH74" s="38">
        <f t="shared" si="19"/>
        <v>4.0283688455199286E-2</v>
      </c>
      <c r="AI74" s="38">
        <f t="shared" si="19"/>
        <v>13275.606241774143</v>
      </c>
    </row>
    <row r="75" spans="2:35" x14ac:dyDescent="0.25">
      <c r="B75" s="31">
        <v>7</v>
      </c>
      <c r="C75" s="31" t="s">
        <v>7</v>
      </c>
      <c r="D75" s="31">
        <v>973.673</v>
      </c>
      <c r="E75" s="31">
        <v>2915.7024000000001</v>
      </c>
      <c r="F75" s="31">
        <v>45.072499999999998</v>
      </c>
      <c r="G75" s="31">
        <v>0.59750000000000003</v>
      </c>
      <c r="H75" s="31">
        <v>166337.85939999999</v>
      </c>
      <c r="K75" s="31">
        <v>1</v>
      </c>
      <c r="L75" s="31" t="s">
        <v>7</v>
      </c>
      <c r="M75" s="31">
        <v>1074.5170000000001</v>
      </c>
      <c r="N75" s="31">
        <v>3634.2865999999999</v>
      </c>
      <c r="O75" s="31">
        <v>47.158299999999997</v>
      </c>
      <c r="P75" s="31">
        <v>0.95369999999999999</v>
      </c>
      <c r="Q75" s="31">
        <v>186404.75</v>
      </c>
      <c r="T75" s="31">
        <v>3</v>
      </c>
      <c r="V75" s="34">
        <f t="shared" ref="V75:Z75" si="20">_xlfn.STDEV.P(V55,V45,V35,V25,V15,V5)</f>
        <v>0.28395989544693184</v>
      </c>
      <c r="W75" s="34">
        <f t="shared" si="20"/>
        <v>39.307803047885869</v>
      </c>
      <c r="X75" s="34">
        <f t="shared" si="20"/>
        <v>4.1855477147229285</v>
      </c>
      <c r="Y75" s="34">
        <f t="shared" si="20"/>
        <v>6.9856201506300827E-3</v>
      </c>
      <c r="Z75" s="34">
        <f t="shared" si="20"/>
        <v>9843.6989321532201</v>
      </c>
      <c r="AC75" s="31">
        <v>3</v>
      </c>
      <c r="AE75" s="34">
        <f t="shared" ref="AE75:AI75" si="21">_xlfn.STDEV.P(AE55,AE45,AE35,AE25,AE15,AE5)</f>
        <v>0.94163305249733253</v>
      </c>
      <c r="AF75" s="34">
        <f t="shared" si="21"/>
        <v>299.72799840986067</v>
      </c>
      <c r="AG75" s="34">
        <f t="shared" si="21"/>
        <v>4.8765250540215623</v>
      </c>
      <c r="AH75" s="34">
        <f t="shared" si="21"/>
        <v>3.0403823772677033E-2</v>
      </c>
      <c r="AI75" s="34">
        <f t="shared" si="21"/>
        <v>60673.662935483633</v>
      </c>
    </row>
    <row r="76" spans="2:35" x14ac:dyDescent="0.25">
      <c r="B76" s="31">
        <v>8</v>
      </c>
      <c r="C76" s="31" t="s">
        <v>7</v>
      </c>
      <c r="D76" s="31">
        <v>1074.885</v>
      </c>
      <c r="E76" s="31">
        <v>4002.6873000000001</v>
      </c>
      <c r="F76" s="31">
        <v>49.222799999999999</v>
      </c>
      <c r="G76" s="31">
        <v>0.63290000000000002</v>
      </c>
      <c r="H76" s="31">
        <v>245847.5313</v>
      </c>
      <c r="K76" s="31">
        <v>2</v>
      </c>
      <c r="L76" s="31" t="s">
        <v>7</v>
      </c>
      <c r="M76" s="31">
        <v>1086.1980000000001</v>
      </c>
      <c r="N76" s="31">
        <v>6622.1698999999999</v>
      </c>
      <c r="O76" s="31">
        <v>6.6315</v>
      </c>
      <c r="P76" s="31">
        <v>0.63639999999999997</v>
      </c>
      <c r="Q76" s="31">
        <v>54816.894500000002</v>
      </c>
      <c r="T76" s="31">
        <v>4</v>
      </c>
      <c r="V76" s="34">
        <f t="shared" ref="V76:Z76" si="22">_xlfn.STDEV.P(V56,V46,V36,V26,V16,V6)</f>
        <v>0.39814434149774303</v>
      </c>
      <c r="W76" s="34">
        <f t="shared" si="22"/>
        <v>86.080351013736319</v>
      </c>
      <c r="X76" s="34">
        <f t="shared" si="22"/>
        <v>6.8033509879119283</v>
      </c>
      <c r="Y76" s="34">
        <f t="shared" si="22"/>
        <v>0.11614216025582136</v>
      </c>
      <c r="Z76" s="34">
        <f t="shared" si="22"/>
        <v>25019.702028662945</v>
      </c>
      <c r="AC76" s="31">
        <v>4</v>
      </c>
      <c r="AE76" s="34">
        <f t="shared" ref="AE76:AI76" si="23">_xlfn.STDEV.P(AE56,AE46,AE36,AE26,AE16,AE6)</f>
        <v>0.42218953089813427</v>
      </c>
      <c r="AF76" s="34">
        <f t="shared" si="23"/>
        <v>259.71720771428005</v>
      </c>
      <c r="AG76" s="34">
        <f t="shared" si="23"/>
        <v>1.5474452171240187</v>
      </c>
      <c r="AH76" s="34">
        <f t="shared" si="23"/>
        <v>3.998602533663756E-2</v>
      </c>
      <c r="AI76" s="34">
        <f t="shared" si="23"/>
        <v>33747.973413409098</v>
      </c>
    </row>
    <row r="77" spans="2:35" x14ac:dyDescent="0.25">
      <c r="B77" s="31">
        <v>9</v>
      </c>
      <c r="C77" s="31" t="s">
        <v>7</v>
      </c>
      <c r="D77" s="31">
        <v>1086.2180000000001</v>
      </c>
      <c r="E77" s="31">
        <v>6678.3252000000002</v>
      </c>
      <c r="F77" s="31">
        <v>6.5780000000000003</v>
      </c>
      <c r="G77" s="31">
        <v>0.54290000000000005</v>
      </c>
      <c r="H77" s="31">
        <v>56911.980499999998</v>
      </c>
      <c r="K77" s="31">
        <v>3</v>
      </c>
      <c r="L77" s="31" t="s">
        <v>7</v>
      </c>
      <c r="M77" s="31">
        <v>1234.33</v>
      </c>
      <c r="N77" s="31">
        <v>3257.9011</v>
      </c>
      <c r="O77" s="31">
        <v>61.557899999999997</v>
      </c>
      <c r="P77" s="31">
        <v>1</v>
      </c>
      <c r="Q77" s="31">
        <v>213481.2188</v>
      </c>
      <c r="T77" s="31">
        <v>5</v>
      </c>
      <c r="V77" s="34">
        <f t="shared" ref="V77:Z77" si="24">_xlfn.STDEV.P(V57,V47,V37,V27,V17,V7)</f>
        <v>0.70680619691678592</v>
      </c>
      <c r="W77" s="34">
        <f t="shared" si="24"/>
        <v>76.903584859549909</v>
      </c>
      <c r="X77" s="34">
        <f t="shared" si="24"/>
        <v>1.9767314509479204</v>
      </c>
      <c r="Y77" s="34">
        <f t="shared" si="24"/>
        <v>4.9118781766471435E-2</v>
      </c>
      <c r="Z77" s="34">
        <f t="shared" si="24"/>
        <v>9303.2866749610439</v>
      </c>
      <c r="AC77" s="31">
        <v>5</v>
      </c>
      <c r="AE77" s="34">
        <f t="shared" ref="AE77:AI77" si="25">_xlfn.STDEV.P(AE57,AE47,AE37,AE27,AE17,AE7)</f>
        <v>0.29497838903895607</v>
      </c>
      <c r="AF77" s="34">
        <f t="shared" si="25"/>
        <v>165.36159406123369</v>
      </c>
      <c r="AG77" s="34">
        <f t="shared" si="25"/>
        <v>3.4902943412968566</v>
      </c>
      <c r="AH77" s="34">
        <f t="shared" si="25"/>
        <v>0.10049752899118142</v>
      </c>
      <c r="AI77" s="34">
        <f t="shared" si="25"/>
        <v>23802.689120508719</v>
      </c>
    </row>
    <row r="78" spans="2:35" x14ac:dyDescent="0.25">
      <c r="K78" s="31">
        <v>4</v>
      </c>
      <c r="L78" s="31" t="s">
        <v>7</v>
      </c>
      <c r="M78" s="31">
        <v>1342.316</v>
      </c>
      <c r="N78" s="31">
        <v>3291.8798999999999</v>
      </c>
      <c r="O78" s="31">
        <v>45.365299999999998</v>
      </c>
      <c r="P78" s="31">
        <v>0.97629999999999995</v>
      </c>
      <c r="Q78" s="31">
        <v>160736.8125</v>
      </c>
      <c r="T78" s="31">
        <v>6</v>
      </c>
      <c r="V78" s="34">
        <f t="shared" ref="V78:Z78" si="26">_xlfn.STDEV.P(V58,V48,V38,V28,V18,V8)</f>
        <v>8.3606219864320833E-2</v>
      </c>
      <c r="W78" s="34">
        <f t="shared" si="26"/>
        <v>52.889060222276122</v>
      </c>
      <c r="X78" s="34">
        <f t="shared" si="26"/>
        <v>0.87453461862105097</v>
      </c>
      <c r="Y78" s="34">
        <f t="shared" si="26"/>
        <v>5.0794520701876213E-2</v>
      </c>
      <c r="Z78" s="34">
        <f t="shared" si="26"/>
        <v>3240.9184280534787</v>
      </c>
      <c r="AC78" s="31">
        <v>6</v>
      </c>
      <c r="AE78" s="34">
        <f t="shared" ref="AE78:AI78" si="27">_xlfn.STDEV.P(AE58,AE48,AE38,AE28,AE18,AE8)</f>
        <v>0.96597263878891759</v>
      </c>
      <c r="AF78" s="34">
        <f t="shared" si="27"/>
        <v>517.25865812483528</v>
      </c>
      <c r="AG78" s="34">
        <f t="shared" si="27"/>
        <v>0.45666175088594946</v>
      </c>
      <c r="AH78" s="34">
        <f t="shared" si="27"/>
        <v>9.0146448749920949E-2</v>
      </c>
      <c r="AI78" s="34">
        <f t="shared" si="27"/>
        <v>107149.6044918768</v>
      </c>
    </row>
    <row r="79" spans="2:35" x14ac:dyDescent="0.25">
      <c r="B79" s="31" t="s">
        <v>0</v>
      </c>
      <c r="C79" s="31" t="s">
        <v>1</v>
      </c>
      <c r="D79" s="31" t="s">
        <v>2</v>
      </c>
      <c r="E79" s="31" t="s">
        <v>3</v>
      </c>
      <c r="F79" s="31" t="s">
        <v>4</v>
      </c>
      <c r="G79" s="31" t="s">
        <v>5</v>
      </c>
      <c r="H79" s="31" t="s">
        <v>6</v>
      </c>
      <c r="K79" s="31">
        <v>5</v>
      </c>
      <c r="L79" s="31" t="s">
        <v>7</v>
      </c>
      <c r="M79" s="31">
        <v>1437.4829999999999</v>
      </c>
      <c r="N79" s="31">
        <v>1401.0847000000001</v>
      </c>
      <c r="O79" s="31">
        <v>54.728700000000003</v>
      </c>
      <c r="P79" s="31">
        <v>0.52439999999999998</v>
      </c>
      <c r="Q79" s="31">
        <v>99823.531300000002</v>
      </c>
      <c r="T79" s="31">
        <v>7</v>
      </c>
      <c r="V79" s="34">
        <f t="shared" ref="V79:Z79" si="28">_xlfn.STDEV.P(V59,V49,V39,V29,V19,V9)</f>
        <v>4.0347449320405168E-2</v>
      </c>
      <c r="W79" s="34">
        <f t="shared" si="28"/>
        <v>31.694096835762981</v>
      </c>
      <c r="X79" s="34">
        <f t="shared" si="28"/>
        <v>1.2074174312694543</v>
      </c>
      <c r="Y79" s="34">
        <f t="shared" si="28"/>
        <v>0.10671731219545508</v>
      </c>
      <c r="Z79" s="34">
        <f t="shared" si="28"/>
        <v>13177.064383828809</v>
      </c>
      <c r="AC79" s="31">
        <v>7</v>
      </c>
      <c r="AE79" s="34">
        <f t="shared" ref="AE79:AI79" si="29">_xlfn.STDEV.P(AE59,AE49,AE39,AE29,AE19,AE9)</f>
        <v>0.42885571259127686</v>
      </c>
      <c r="AF79" s="34">
        <f t="shared" si="29"/>
        <v>154.55882711234113</v>
      </c>
      <c r="AG79" s="34">
        <f t="shared" si="29"/>
        <v>3.5041551361284724</v>
      </c>
      <c r="AH79" s="34">
        <f t="shared" si="29"/>
        <v>0.15642723548027049</v>
      </c>
      <c r="AI79" s="34">
        <f t="shared" si="29"/>
        <v>193641.15403538191</v>
      </c>
    </row>
    <row r="80" spans="2:35" x14ac:dyDescent="0.25">
      <c r="B80" s="31">
        <v>1</v>
      </c>
      <c r="C80" s="31" t="s">
        <v>7</v>
      </c>
      <c r="D80" s="31">
        <v>206.22300000000001</v>
      </c>
      <c r="E80" s="34">
        <v>10469.695299999999</v>
      </c>
      <c r="F80" s="31">
        <v>28.914200000000001</v>
      </c>
      <c r="G80" s="31">
        <v>0.46650000000000003</v>
      </c>
      <c r="H80" s="31">
        <v>403358.90629999997</v>
      </c>
      <c r="K80" s="31">
        <v>6</v>
      </c>
      <c r="L80" s="31" t="s">
        <v>7</v>
      </c>
      <c r="M80" s="31">
        <v>1632.7159999999999</v>
      </c>
      <c r="N80" s="31">
        <v>4372.3559999999998</v>
      </c>
      <c r="O80" s="31">
        <v>67.105699999999999</v>
      </c>
      <c r="P80" s="31">
        <v>0.98709999999999998</v>
      </c>
      <c r="Q80" s="31">
        <v>314204.4375</v>
      </c>
      <c r="T80" s="37">
        <v>8</v>
      </c>
      <c r="U80" s="37"/>
      <c r="V80" s="52">
        <f t="shared" ref="V80:Z80" si="30">_xlfn.STDEV.P(V60,V50,V40,V30,V20,V10)</f>
        <v>2.4198255217218623E-2</v>
      </c>
      <c r="W80" s="52">
        <f t="shared" si="30"/>
        <v>56.53411772677395</v>
      </c>
      <c r="X80" s="52">
        <f t="shared" si="30"/>
        <v>5.7965518965061358E-2</v>
      </c>
      <c r="Y80" s="52">
        <f t="shared" si="30"/>
        <v>4.3390308697782966E-2</v>
      </c>
      <c r="Z80" s="52">
        <f t="shared" si="30"/>
        <v>1427.8591499447466</v>
      </c>
      <c r="AC80" s="31">
        <v>8</v>
      </c>
      <c r="AE80" s="53">
        <f t="shared" ref="AE80:AI80" si="31">_xlfn.STDEV.P(AE60,AE50,AE40,AE30,AE20,AE10)</f>
        <v>0.52724714845652521</v>
      </c>
      <c r="AF80" s="53">
        <f t="shared" si="31"/>
        <v>266.89345587161688</v>
      </c>
      <c r="AG80" s="53">
        <f t="shared" si="31"/>
        <v>1.4753299854043946</v>
      </c>
      <c r="AH80" s="53">
        <f t="shared" si="31"/>
        <v>6.9473256245358869E-2</v>
      </c>
      <c r="AI80" s="53">
        <f t="shared" si="31"/>
        <v>18139.433610274184</v>
      </c>
    </row>
    <row r="81" spans="2:35" x14ac:dyDescent="0.25">
      <c r="B81" s="31">
        <v>2</v>
      </c>
      <c r="C81" s="31" t="s">
        <v>7</v>
      </c>
      <c r="D81" s="31">
        <v>264.13900000000001</v>
      </c>
      <c r="E81" s="34">
        <v>2835.4321</v>
      </c>
      <c r="F81" s="31">
        <v>61.883600000000001</v>
      </c>
      <c r="G81" s="31">
        <v>0.45989999999999998</v>
      </c>
      <c r="H81" s="31">
        <v>233938.4375</v>
      </c>
      <c r="K81" s="31">
        <v>7</v>
      </c>
      <c r="L81" s="31" t="s">
        <v>7</v>
      </c>
      <c r="M81" s="31">
        <v>1741.662</v>
      </c>
      <c r="N81" s="31">
        <v>3007.2456000000002</v>
      </c>
      <c r="O81" s="31">
        <v>43.626899999999999</v>
      </c>
      <c r="P81" s="31">
        <v>0.56440000000000001</v>
      </c>
      <c r="Q81" s="31">
        <v>168256.67189999999</v>
      </c>
    </row>
    <row r="82" spans="2:35" ht="14.4" x14ac:dyDescent="0.3">
      <c r="B82" s="31">
        <v>3</v>
      </c>
      <c r="C82" s="31" t="s">
        <v>7</v>
      </c>
      <c r="D82" s="31">
        <v>464.74599999999998</v>
      </c>
      <c r="E82" s="34">
        <v>45497.492200000001</v>
      </c>
      <c r="F82" s="31">
        <v>9.9598999999999993</v>
      </c>
      <c r="G82" s="31">
        <v>6.1899999999999997E-2</v>
      </c>
      <c r="H82" s="31">
        <v>697018.75</v>
      </c>
      <c r="T82" s="41" t="s">
        <v>8</v>
      </c>
      <c r="V82" s="45">
        <f>V80/V70</f>
        <v>2.2270320955538017E-5</v>
      </c>
      <c r="W82" s="45">
        <f t="shared" ref="W82:Z82" si="32">W80/W70</f>
        <v>6.8938169589776305E-3</v>
      </c>
      <c r="X82" s="45">
        <f t="shared" si="32"/>
        <v>7.2131555336942361E-3</v>
      </c>
      <c r="Y82" s="45">
        <f t="shared" si="32"/>
        <v>0.11713392071749203</v>
      </c>
      <c r="Z82" s="45">
        <f t="shared" si="32"/>
        <v>1.567116554811581E-2</v>
      </c>
      <c r="AC82" s="41" t="s">
        <v>8</v>
      </c>
      <c r="AE82" s="45">
        <f>AE80/AE70</f>
        <v>2.9063291442577401E-4</v>
      </c>
      <c r="AF82" s="45">
        <f t="shared" ref="AF82:AI82" si="33">AF80/AF70</f>
        <v>3.7234839691509418E-2</v>
      </c>
      <c r="AG82" s="45">
        <f t="shared" si="33"/>
        <v>4.8845597526296879E-2</v>
      </c>
      <c r="AH82" s="45">
        <f t="shared" si="33"/>
        <v>0.15897770307862441</v>
      </c>
      <c r="AI82" s="45">
        <f t="shared" si="33"/>
        <v>6.2176414422455598E-2</v>
      </c>
    </row>
    <row r="83" spans="2:35" x14ac:dyDescent="0.25">
      <c r="B83" s="31">
        <v>4</v>
      </c>
      <c r="C83" s="31" t="s">
        <v>7</v>
      </c>
      <c r="D83" s="31">
        <v>651.90200000000004</v>
      </c>
      <c r="E83" s="34">
        <v>1810.1824999999999</v>
      </c>
      <c r="F83" s="31">
        <v>37.750700000000002</v>
      </c>
      <c r="G83" s="31">
        <v>0.54690000000000005</v>
      </c>
      <c r="H83" s="31">
        <v>88256.343800000002</v>
      </c>
    </row>
    <row r="84" spans="2:35" x14ac:dyDescent="0.25">
      <c r="B84" s="31">
        <v>5</v>
      </c>
      <c r="C84" s="31" t="s">
        <v>7</v>
      </c>
      <c r="D84" s="31">
        <v>776.34</v>
      </c>
      <c r="E84" s="34">
        <v>1654.5643</v>
      </c>
      <c r="F84" s="31">
        <v>61.148600000000002</v>
      </c>
      <c r="G84" s="31">
        <v>0.57469999999999999</v>
      </c>
      <c r="H84" s="31">
        <v>129118.74219999999</v>
      </c>
      <c r="T84" s="32" t="s">
        <v>12</v>
      </c>
      <c r="U84" s="30"/>
      <c r="V84" s="30"/>
      <c r="W84" s="30"/>
      <c r="X84" s="30"/>
      <c r="Y84" s="30"/>
      <c r="Z84" s="30"/>
      <c r="AC84" s="32" t="s">
        <v>12</v>
      </c>
      <c r="AD84" s="30"/>
      <c r="AE84" s="30"/>
      <c r="AF84" s="30"/>
      <c r="AG84" s="30"/>
      <c r="AH84" s="30"/>
      <c r="AI84" s="30"/>
    </row>
    <row r="85" spans="2:35" x14ac:dyDescent="0.25">
      <c r="B85" s="31">
        <v>6</v>
      </c>
      <c r="C85" s="31" t="s">
        <v>7</v>
      </c>
      <c r="D85" s="31">
        <v>886.64099999999996</v>
      </c>
      <c r="E85" s="34">
        <v>2430.6215999999999</v>
      </c>
      <c r="F85" s="31">
        <v>29.247699999999998</v>
      </c>
      <c r="G85" s="31">
        <v>0.51819999999999999</v>
      </c>
      <c r="H85" s="31">
        <v>92874.117199999993</v>
      </c>
      <c r="T85" s="37" t="s">
        <v>0</v>
      </c>
      <c r="U85" s="37" t="s">
        <v>1</v>
      </c>
      <c r="V85" s="37" t="s">
        <v>2</v>
      </c>
      <c r="W85" s="37" t="s">
        <v>3</v>
      </c>
      <c r="X85" s="37" t="s">
        <v>4</v>
      </c>
      <c r="Y85" s="37" t="s">
        <v>5</v>
      </c>
      <c r="Z85" s="37" t="s">
        <v>6</v>
      </c>
      <c r="AC85" s="37" t="s">
        <v>0</v>
      </c>
      <c r="AD85" s="37" t="s">
        <v>1</v>
      </c>
      <c r="AE85" s="37" t="s">
        <v>2</v>
      </c>
      <c r="AF85" s="37" t="s">
        <v>3</v>
      </c>
      <c r="AG85" s="37" t="s">
        <v>4</v>
      </c>
      <c r="AH85" s="37" t="s">
        <v>5</v>
      </c>
      <c r="AI85" s="37" t="s">
        <v>6</v>
      </c>
    </row>
    <row r="86" spans="2:35" x14ac:dyDescent="0.25">
      <c r="B86" s="31">
        <v>7</v>
      </c>
      <c r="C86" s="31" t="s">
        <v>7</v>
      </c>
      <c r="D86" s="31">
        <v>973.68299999999999</v>
      </c>
      <c r="E86" s="34">
        <v>2916.3269</v>
      </c>
      <c r="F86" s="31">
        <v>45.124400000000001</v>
      </c>
      <c r="G86" s="31">
        <v>0.60160000000000002</v>
      </c>
      <c r="H86" s="31">
        <v>166297.5</v>
      </c>
      <c r="T86" s="31">
        <v>1</v>
      </c>
      <c r="V86" s="34">
        <v>157.85749999999999</v>
      </c>
      <c r="W86" s="36">
        <f>W63/W$70</f>
        <v>0.18991774398320138</v>
      </c>
      <c r="X86" s="35">
        <v>19.529399999999999</v>
      </c>
      <c r="Y86" s="36">
        <v>0.46315000000000001</v>
      </c>
      <c r="Z86" s="34">
        <v>40358.719400000002</v>
      </c>
      <c r="AC86" s="31">
        <v>1</v>
      </c>
      <c r="AE86" s="34">
        <v>1071.4206666666666</v>
      </c>
      <c r="AF86" s="36">
        <f>AF63/AF$64</f>
        <v>0.37687640478769407</v>
      </c>
      <c r="AG86" s="35">
        <v>42.463500000000003</v>
      </c>
      <c r="AH86" s="36">
        <v>0.92896666666666672</v>
      </c>
      <c r="AI86" s="34">
        <v>151400.60548333335</v>
      </c>
    </row>
    <row r="87" spans="2:35" x14ac:dyDescent="0.25">
      <c r="B87" s="31">
        <v>8</v>
      </c>
      <c r="C87" s="31" t="s">
        <v>7</v>
      </c>
      <c r="D87" s="31">
        <v>1074.8969999999999</v>
      </c>
      <c r="E87" s="34">
        <v>4003.4540999999999</v>
      </c>
      <c r="F87" s="31">
        <v>49.279800000000002</v>
      </c>
      <c r="G87" s="31">
        <v>0.63890000000000002</v>
      </c>
      <c r="H87" s="31">
        <v>245582.95310000001</v>
      </c>
      <c r="T87" s="31">
        <v>2</v>
      </c>
      <c r="V87" s="34">
        <v>281.84716666666662</v>
      </c>
      <c r="W87" s="36">
        <f t="shared" ref="W87:W93" si="34">W64/W$70</f>
        <v>0.33940421489152772</v>
      </c>
      <c r="X87" s="35">
        <v>17.572483333333334</v>
      </c>
      <c r="Y87" s="36">
        <v>0.79220000000000013</v>
      </c>
      <c r="Z87" s="34">
        <v>57158.193349999994</v>
      </c>
      <c r="AC87" s="37">
        <v>2</v>
      </c>
      <c r="AD87" s="37"/>
      <c r="AE87" s="38">
        <v>1086.6790000000001</v>
      </c>
      <c r="AF87" s="40">
        <f t="shared" ref="AF87:AF93" si="35">AF64/AF$64</f>
        <v>1</v>
      </c>
      <c r="AG87" s="39">
        <v>8.951433333333334</v>
      </c>
      <c r="AH87" s="40">
        <v>0.47326666666666672</v>
      </c>
      <c r="AI87" s="38">
        <v>101518.444</v>
      </c>
    </row>
    <row r="88" spans="2:35" x14ac:dyDescent="0.25">
      <c r="B88" s="31">
        <v>9</v>
      </c>
      <c r="C88" s="31" t="s">
        <v>7</v>
      </c>
      <c r="D88" s="31">
        <v>1086.2159999999999</v>
      </c>
      <c r="E88" s="34">
        <v>6674.4652999999998</v>
      </c>
      <c r="F88" s="31">
        <v>6.5759999999999996</v>
      </c>
      <c r="G88" s="31">
        <v>0.54520000000000002</v>
      </c>
      <c r="H88" s="31">
        <v>56808.953099999999</v>
      </c>
      <c r="T88" s="31">
        <v>3</v>
      </c>
      <c r="V88" s="34">
        <v>652.03366666666659</v>
      </c>
      <c r="W88" s="36">
        <f t="shared" si="34"/>
        <v>0.25861103071541225</v>
      </c>
      <c r="X88" s="35">
        <v>39.202566666666662</v>
      </c>
      <c r="Y88" s="36">
        <v>0.47406666666666664</v>
      </c>
      <c r="Z88" s="34">
        <v>110236.72918333334</v>
      </c>
      <c r="AC88" s="31">
        <v>3</v>
      </c>
      <c r="AE88" s="34">
        <v>1237.7711666666667</v>
      </c>
      <c r="AF88" s="36">
        <f t="shared" si="35"/>
        <v>0.60924242277035046</v>
      </c>
      <c r="AG88" s="35">
        <v>88.450150000000008</v>
      </c>
      <c r="AH88" s="36">
        <v>0.93354999999999999</v>
      </c>
      <c r="AI88" s="34">
        <v>504417.75521666667</v>
      </c>
    </row>
    <row r="89" spans="2:35" x14ac:dyDescent="0.25">
      <c r="T89" s="31">
        <v>4</v>
      </c>
      <c r="V89" s="34">
        <v>768.99249999999995</v>
      </c>
      <c r="W89" s="36">
        <f t="shared" si="34"/>
        <v>0.30524989252999429</v>
      </c>
      <c r="X89" s="35">
        <v>77.099816666666683</v>
      </c>
      <c r="Y89" s="36">
        <v>0.37261666666666665</v>
      </c>
      <c r="Z89" s="34">
        <v>265443.92709999997</v>
      </c>
      <c r="AC89" s="31">
        <v>4</v>
      </c>
      <c r="AE89" s="34">
        <v>1337.1030000000001</v>
      </c>
      <c r="AF89" s="36">
        <f t="shared" si="35"/>
        <v>0.7282324192442432</v>
      </c>
      <c r="AG89" s="35">
        <v>46.709900000000005</v>
      </c>
      <c r="AH89" s="36">
        <v>0.47556666666666664</v>
      </c>
      <c r="AI89" s="34">
        <v>384465.32293333329</v>
      </c>
    </row>
    <row r="90" spans="2:35" x14ac:dyDescent="0.25">
      <c r="B90" s="37" t="s">
        <v>0</v>
      </c>
      <c r="C90" s="37" t="s">
        <v>1</v>
      </c>
      <c r="D90" s="37" t="s">
        <v>2</v>
      </c>
      <c r="E90" s="37" t="s">
        <v>3</v>
      </c>
      <c r="F90" s="37" t="s">
        <v>4</v>
      </c>
      <c r="G90" s="37" t="s">
        <v>5</v>
      </c>
      <c r="H90" s="37" t="s">
        <v>6</v>
      </c>
      <c r="K90" s="37" t="s">
        <v>0</v>
      </c>
      <c r="L90" s="37" t="s">
        <v>1</v>
      </c>
      <c r="M90" s="37" t="s">
        <v>2</v>
      </c>
      <c r="N90" s="37" t="s">
        <v>3</v>
      </c>
      <c r="O90" s="37" t="s">
        <v>4</v>
      </c>
      <c r="P90" s="37" t="s">
        <v>5</v>
      </c>
      <c r="Q90" s="37" t="s">
        <v>6</v>
      </c>
      <c r="T90" s="31">
        <v>5</v>
      </c>
      <c r="V90" s="34">
        <v>883.94799999999998</v>
      </c>
      <c r="W90" s="36">
        <f t="shared" si="34"/>
        <v>0.33486050464490996</v>
      </c>
      <c r="X90" s="35">
        <v>62.713749999999997</v>
      </c>
      <c r="Y90" s="36">
        <v>0.43521666666666664</v>
      </c>
      <c r="Z90" s="34">
        <v>231819.43230000001</v>
      </c>
      <c r="AC90" s="31">
        <v>5</v>
      </c>
      <c r="AE90" s="34">
        <v>1430.0074999999999</v>
      </c>
      <c r="AF90" s="36">
        <f t="shared" si="35"/>
        <v>0.42105234232937216</v>
      </c>
      <c r="AG90" s="35">
        <v>19.361566666666668</v>
      </c>
      <c r="AH90" s="36">
        <v>0.28249999999999997</v>
      </c>
      <c r="AI90" s="34">
        <v>100017.64455000003</v>
      </c>
    </row>
    <row r="91" spans="2:35" x14ac:dyDescent="0.25">
      <c r="B91" s="31">
        <v>1</v>
      </c>
      <c r="D91" s="34">
        <f>AVERAGE(D80,D69,D58,D47,D36,D25,D14,D3)</f>
        <v>206.25424999999998</v>
      </c>
      <c r="E91" s="34">
        <f t="shared" ref="E91:H91" si="36">AVERAGE(E80,E69,E58,E47,E36,E25,E14,E3)</f>
        <v>10488.517825000001</v>
      </c>
      <c r="F91" s="35">
        <f t="shared" si="36"/>
        <v>28.985925000000002</v>
      </c>
      <c r="G91" s="36">
        <f t="shared" si="36"/>
        <v>0.46171250000000003</v>
      </c>
      <c r="H91" s="34">
        <f t="shared" si="36"/>
        <v>405804.36331249995</v>
      </c>
      <c r="K91" s="31">
        <v>1</v>
      </c>
      <c r="M91" s="34">
        <f>AVERAGE(M3,M12,M21,M30,M39,M48,M57,M66,M75)</f>
        <v>1074.5917777777777</v>
      </c>
      <c r="N91" s="35">
        <f t="shared" ref="N91:Q91" si="37">AVERAGE(N3,N12,N21,N30,N39,N48,N57,N66,N75)</f>
        <v>3665.3604555555557</v>
      </c>
      <c r="O91" s="35">
        <f t="shared" si="37"/>
        <v>46.737888888888897</v>
      </c>
      <c r="P91" s="36">
        <f t="shared" si="37"/>
        <v>0.95039999999999991</v>
      </c>
      <c r="Q91" s="34">
        <f t="shared" si="37"/>
        <v>186545.09895555556</v>
      </c>
      <c r="T91" s="31">
        <v>6</v>
      </c>
      <c r="V91" s="34">
        <v>975.53100000000006</v>
      </c>
      <c r="W91" s="36">
        <f t="shared" si="34"/>
        <v>0.40519528559942519</v>
      </c>
      <c r="X91" s="35">
        <v>41.539850000000001</v>
      </c>
      <c r="Y91" s="36">
        <v>0.9655999999999999</v>
      </c>
      <c r="Z91" s="34">
        <v>149257.09376666669</v>
      </c>
      <c r="AC91" s="31">
        <v>6</v>
      </c>
      <c r="AE91" s="34">
        <v>1645.0951666666667</v>
      </c>
      <c r="AF91" s="36">
        <f t="shared" si="35"/>
        <v>1.7901924265339524</v>
      </c>
      <c r="AG91" s="35">
        <v>88.243716666666671</v>
      </c>
      <c r="AH91" s="36">
        <v>0.67853333333333332</v>
      </c>
      <c r="AI91" s="34">
        <v>1644243.125</v>
      </c>
    </row>
    <row r="92" spans="2:35" x14ac:dyDescent="0.25">
      <c r="B92" s="31">
        <v>2</v>
      </c>
      <c r="D92" s="34">
        <f t="shared" ref="D92:H92" si="38">AVERAGE(D81,D70,D59,D48,D37,D26,D15,D4)</f>
        <v>264.35537500000004</v>
      </c>
      <c r="E92" s="34">
        <f t="shared" si="38"/>
        <v>2847.4247125000002</v>
      </c>
      <c r="F92" s="35">
        <f t="shared" si="38"/>
        <v>60.713787500000002</v>
      </c>
      <c r="G92" s="36">
        <f t="shared" si="38"/>
        <v>0.45660000000000001</v>
      </c>
      <c r="H92" s="34">
        <f t="shared" si="38"/>
        <v>230750.95508750001</v>
      </c>
      <c r="K92" s="61">
        <v>2</v>
      </c>
      <c r="L92" s="61"/>
      <c r="M92" s="62">
        <f t="shared" ref="M92:Q92" si="39">AVERAGE(M4,M13,M22,M31,M40,M49,M58,M67,M76)</f>
        <v>1086.1897777777779</v>
      </c>
      <c r="N92" s="63">
        <f t="shared" si="39"/>
        <v>6560.8597666666665</v>
      </c>
      <c r="O92" s="63">
        <f t="shared" si="39"/>
        <v>6.6573333333333347</v>
      </c>
      <c r="P92" s="64">
        <f t="shared" si="39"/>
        <v>0.71358888888888883</v>
      </c>
      <c r="Q92" s="62">
        <f t="shared" si="39"/>
        <v>52862.684477777773</v>
      </c>
      <c r="T92" s="31">
        <v>7</v>
      </c>
      <c r="V92" s="34">
        <v>1074.9965</v>
      </c>
      <c r="W92" s="36">
        <f t="shared" si="34"/>
        <v>0.61361868383337126</v>
      </c>
      <c r="X92" s="35">
        <v>71.584799999999987</v>
      </c>
      <c r="Y92" s="36">
        <v>0.37538333333333335</v>
      </c>
      <c r="Z92" s="34">
        <v>495269.39584999997</v>
      </c>
      <c r="AC92" s="31">
        <v>7</v>
      </c>
      <c r="AE92" s="34">
        <v>1741.8096666666668</v>
      </c>
      <c r="AF92" s="36">
        <f t="shared" si="35"/>
        <v>2.260682947998407</v>
      </c>
      <c r="AG92" s="35">
        <v>101.87078333333334</v>
      </c>
      <c r="AH92" s="36">
        <v>0.37359999999999999</v>
      </c>
      <c r="AI92" s="34">
        <v>2691177.7083333335</v>
      </c>
    </row>
    <row r="93" spans="2:35" x14ac:dyDescent="0.25">
      <c r="B93" s="31">
        <v>3</v>
      </c>
      <c r="D93" s="34">
        <f t="shared" ref="D93:H93" si="40">AVERAGE(D82,D71,D60,D49,D38,D27,D16,D5)</f>
        <v>464.74874999999992</v>
      </c>
      <c r="E93" s="34">
        <f t="shared" si="40"/>
        <v>45491.086912499995</v>
      </c>
      <c r="F93" s="35">
        <f t="shared" si="40"/>
        <v>9.9640124999999991</v>
      </c>
      <c r="G93" s="36">
        <f t="shared" si="40"/>
        <v>6.3362499999999988E-2</v>
      </c>
      <c r="H93" s="34">
        <f t="shared" si="40"/>
        <v>696860.3203125</v>
      </c>
      <c r="K93" s="31">
        <v>3</v>
      </c>
      <c r="M93" s="34">
        <f t="shared" ref="M93:Q93" si="41">AVERAGE(M5,M14,M23,M32,M41,M50,M59,M68,M77)</f>
        <v>1234.4527777777776</v>
      </c>
      <c r="N93" s="35">
        <f t="shared" si="41"/>
        <v>3281.4183000000003</v>
      </c>
      <c r="O93" s="35">
        <f t="shared" si="41"/>
        <v>59.513911111111121</v>
      </c>
      <c r="P93" s="36">
        <f t="shared" si="41"/>
        <v>0.88682222222222218</v>
      </c>
      <c r="Q93" s="34">
        <f t="shared" si="41"/>
        <v>217731.55732222222</v>
      </c>
      <c r="T93" s="37">
        <v>8</v>
      </c>
      <c r="U93" s="37"/>
      <c r="V93" s="38">
        <v>1086.5696666666665</v>
      </c>
      <c r="W93" s="40">
        <f t="shared" si="34"/>
        <v>1</v>
      </c>
      <c r="X93" s="39">
        <v>8.0360833333333339</v>
      </c>
      <c r="Y93" s="40">
        <v>0.37043333333333334</v>
      </c>
      <c r="Z93" s="38">
        <v>91113.781266666672</v>
      </c>
      <c r="AC93" s="31">
        <v>8</v>
      </c>
      <c r="AE93" s="34">
        <v>1814.1343333333332</v>
      </c>
      <c r="AF93" s="36">
        <f t="shared" si="35"/>
        <v>0.84412737873620902</v>
      </c>
      <c r="AG93" s="35">
        <v>30.203950000000003</v>
      </c>
      <c r="AH93" s="36">
        <v>0.437</v>
      </c>
      <c r="AI93" s="34">
        <v>291741.39066666662</v>
      </c>
    </row>
    <row r="94" spans="2:35" x14ac:dyDescent="0.25">
      <c r="B94" s="31">
        <v>4</v>
      </c>
      <c r="D94" s="34">
        <f t="shared" ref="D94:H94" si="42">AVERAGE(D83,D72,D61,D50,D39,D28,D17,D6)</f>
        <v>651.88850000000002</v>
      </c>
      <c r="E94" s="34">
        <f t="shared" si="42"/>
        <v>1806.6944000000003</v>
      </c>
      <c r="F94" s="35">
        <f t="shared" si="42"/>
        <v>37.8228875</v>
      </c>
      <c r="G94" s="36">
        <f t="shared" si="42"/>
        <v>0.53778749999999997</v>
      </c>
      <c r="H94" s="34">
        <f t="shared" si="42"/>
        <v>88563.116212499997</v>
      </c>
      <c r="K94" s="31">
        <v>4</v>
      </c>
      <c r="M94" s="34">
        <f t="shared" ref="M94:Q94" si="43">AVERAGE(M6,M15,M24,M33,M42,M51,M60,M69,M78)</f>
        <v>1342.5194444444446</v>
      </c>
      <c r="N94" s="35">
        <f t="shared" si="43"/>
        <v>3252.578722222222</v>
      </c>
      <c r="O94" s="35">
        <f t="shared" si="43"/>
        <v>45.303155555555549</v>
      </c>
      <c r="P94" s="36">
        <f t="shared" si="43"/>
        <v>0.86605555555555558</v>
      </c>
      <c r="Q94" s="34">
        <f t="shared" si="43"/>
        <v>166368.11285555555</v>
      </c>
      <c r="AF94" s="36"/>
    </row>
    <row r="95" spans="2:35" x14ac:dyDescent="0.25">
      <c r="B95" s="31">
        <v>5</v>
      </c>
      <c r="D95" s="34">
        <f t="shared" ref="D95:H95" si="44">AVERAGE(D84,D73,D62,D51,D40,D29,D18,D7)</f>
        <v>776.174125</v>
      </c>
      <c r="E95" s="34">
        <f t="shared" si="44"/>
        <v>1663.1695374999999</v>
      </c>
      <c r="F95" s="35">
        <f t="shared" si="44"/>
        <v>60.217162500000001</v>
      </c>
      <c r="G95" s="36">
        <f t="shared" si="44"/>
        <v>0.56000000000000005</v>
      </c>
      <c r="H95" s="34">
        <f t="shared" si="44"/>
        <v>128528.19238749999</v>
      </c>
      <c r="K95" s="31">
        <v>5</v>
      </c>
      <c r="M95" s="34">
        <f t="shared" ref="M95:Q95" si="45">AVERAGE(M7,M16,M25,M34,M43,M52,M61,M70,M79)</f>
        <v>1437.5231111111111</v>
      </c>
      <c r="N95" s="35">
        <f t="shared" si="45"/>
        <v>1360.3632333333333</v>
      </c>
      <c r="O95" s="35">
        <f t="shared" si="45"/>
        <v>53.080577777777769</v>
      </c>
      <c r="P95" s="36">
        <f t="shared" si="45"/>
        <v>0.52191111111111121</v>
      </c>
      <c r="Q95" s="34">
        <f t="shared" si="45"/>
        <v>94266.402811111126</v>
      </c>
    </row>
    <row r="96" spans="2:35" x14ac:dyDescent="0.25">
      <c r="B96" s="31">
        <v>6</v>
      </c>
      <c r="D96" s="34">
        <f t="shared" ref="D96:H96" si="46">AVERAGE(D85,D74,D63,D52,D41,D30,D19,D8)</f>
        <v>886.62362500000006</v>
      </c>
      <c r="E96" s="34">
        <f t="shared" si="46"/>
        <v>2421.4932875</v>
      </c>
      <c r="F96" s="35">
        <f t="shared" si="46"/>
        <v>29.318225000000002</v>
      </c>
      <c r="G96" s="36">
        <f t="shared" si="46"/>
        <v>0.51648749999999999</v>
      </c>
      <c r="H96" s="34">
        <f t="shared" si="46"/>
        <v>92804.659199999995</v>
      </c>
      <c r="K96" s="31">
        <v>6</v>
      </c>
      <c r="M96" s="34">
        <f t="shared" ref="M96:Q96" si="47">AVERAGE(M8,M17,M26,M35,M44,M53,M62,M71,M80)</f>
        <v>1632.7091111111113</v>
      </c>
      <c r="N96" s="35">
        <f t="shared" si="47"/>
        <v>4410.3125</v>
      </c>
      <c r="O96" s="35">
        <f t="shared" si="47"/>
        <v>65.573166666666651</v>
      </c>
      <c r="P96" s="36">
        <f t="shared" si="47"/>
        <v>0.8820444444444443</v>
      </c>
      <c r="Q96" s="34">
        <f t="shared" si="47"/>
        <v>323739.39237777772</v>
      </c>
    </row>
    <row r="97" spans="2:17" x14ac:dyDescent="0.25">
      <c r="B97" s="31">
        <v>7</v>
      </c>
      <c r="D97" s="34">
        <f t="shared" ref="D97:H97" si="48">AVERAGE(D86,D75,D64,D53,D42,D31,D20,D9)</f>
        <v>973.64312500000005</v>
      </c>
      <c r="E97" s="34">
        <f t="shared" si="48"/>
        <v>2914.7846749999999</v>
      </c>
      <c r="F97" s="35">
        <f t="shared" si="48"/>
        <v>44.8577625</v>
      </c>
      <c r="G97" s="36">
        <f t="shared" si="48"/>
        <v>0.58381250000000007</v>
      </c>
      <c r="H97" s="34">
        <f t="shared" si="48"/>
        <v>166380.32032500001</v>
      </c>
      <c r="K97" s="31">
        <v>7</v>
      </c>
      <c r="M97" s="34">
        <f t="shared" ref="M97:Q97" si="49">AVERAGE(M9,M18,M27,M36,M45,M54,M63,M72,M81)</f>
        <v>1741.8038888888887</v>
      </c>
      <c r="N97" s="35">
        <f t="shared" si="49"/>
        <v>2935.8161111111112</v>
      </c>
      <c r="O97" s="35">
        <f t="shared" si="49"/>
        <v>44.271433333333327</v>
      </c>
      <c r="P97" s="36">
        <f t="shared" si="49"/>
        <v>0.55089999999999995</v>
      </c>
      <c r="Q97" s="34">
        <f t="shared" si="49"/>
        <v>167302.81596666668</v>
      </c>
    </row>
    <row r="98" spans="2:17" x14ac:dyDescent="0.25">
      <c r="B98" s="31">
        <v>8</v>
      </c>
      <c r="D98" s="34">
        <f t="shared" ref="D98:H98" si="50">AVERAGE(D87,D76,D65,D54,D43,D32,D21,D10)</f>
        <v>1074.840625</v>
      </c>
      <c r="E98" s="34">
        <f t="shared" si="50"/>
        <v>3999.9732125</v>
      </c>
      <c r="F98" s="35">
        <f t="shared" si="50"/>
        <v>49.030312500000001</v>
      </c>
      <c r="G98" s="36">
        <f t="shared" si="50"/>
        <v>0.61247499999999988</v>
      </c>
      <c r="H98" s="34">
        <f t="shared" si="50"/>
        <v>246702.17383749998</v>
      </c>
      <c r="M98" s="34"/>
      <c r="N98" s="34"/>
      <c r="O98" s="35"/>
      <c r="P98" s="36"/>
      <c r="Q98" s="34"/>
    </row>
    <row r="99" spans="2:17" x14ac:dyDescent="0.25">
      <c r="B99" s="37">
        <v>9</v>
      </c>
      <c r="C99" s="37"/>
      <c r="D99" s="38">
        <f t="shared" ref="D99:H99" si="51">AVERAGE(D88,D77,D66,D55,D44,D33,D22,D11)</f>
        <v>1086.221125</v>
      </c>
      <c r="E99" s="38">
        <f t="shared" si="51"/>
        <v>6692.4606999999996</v>
      </c>
      <c r="F99" s="39">
        <f t="shared" si="51"/>
        <v>6.5851999999999995</v>
      </c>
      <c r="G99" s="40">
        <f t="shared" si="51"/>
        <v>0.53511249999999999</v>
      </c>
      <c r="H99" s="38">
        <f t="shared" si="51"/>
        <v>57267.630375000001</v>
      </c>
      <c r="K99" s="37"/>
      <c r="L99" s="37"/>
      <c r="M99" s="34"/>
      <c r="N99" s="38"/>
      <c r="O99" s="39"/>
      <c r="P99" s="40"/>
      <c r="Q99" s="38"/>
    </row>
    <row r="100" spans="2:17" x14ac:dyDescent="0.25">
      <c r="D100" s="34"/>
      <c r="E100" s="34"/>
      <c r="F100" s="34"/>
      <c r="G100" s="34"/>
      <c r="H100" s="34"/>
    </row>
    <row r="101" spans="2:17" x14ac:dyDescent="0.25">
      <c r="B101" s="37" t="s">
        <v>0</v>
      </c>
      <c r="C101" s="37" t="s">
        <v>1</v>
      </c>
      <c r="D101" s="37" t="s">
        <v>2</v>
      </c>
      <c r="E101" s="37" t="s">
        <v>3</v>
      </c>
      <c r="F101" s="37" t="s">
        <v>4</v>
      </c>
      <c r="G101" s="37" t="s">
        <v>5</v>
      </c>
      <c r="H101" s="37" t="s">
        <v>6</v>
      </c>
    </row>
    <row r="102" spans="2:17" x14ac:dyDescent="0.25">
      <c r="B102" s="31">
        <v>1</v>
      </c>
      <c r="D102" s="53">
        <f>_xlfn.STDEV.P(D80,D69,D58,D47,D36,D25,D14,D3)</f>
        <v>3.0301608868171806E-2</v>
      </c>
      <c r="E102" s="53">
        <f t="shared" ref="E102:H102" si="52">_xlfn.STDEV.P(E80,E69,E58,E47,E36,E25,E14,E3)</f>
        <v>17.173699443898958</v>
      </c>
      <c r="F102" s="53">
        <f t="shared" si="52"/>
        <v>7.9677643508076365E-2</v>
      </c>
      <c r="G102" s="53">
        <f t="shared" si="52"/>
        <v>3.5729670793333674E-3</v>
      </c>
      <c r="H102" s="53">
        <f t="shared" si="52"/>
        <v>2295.9701393662885</v>
      </c>
    </row>
    <row r="103" spans="2:17" x14ac:dyDescent="0.25">
      <c r="B103" s="31">
        <v>2</v>
      </c>
      <c r="D103" s="53">
        <f t="shared" ref="D103:H103" si="53">_xlfn.STDEV.P(D81,D70,D59,D48,D37,D26,D15,D4)</f>
        <v>0.20519560028177916</v>
      </c>
      <c r="E103" s="53">
        <f t="shared" si="53"/>
        <v>13.27198348330394</v>
      </c>
      <c r="F103" s="53">
        <f t="shared" si="53"/>
        <v>1.1574003903549321</v>
      </c>
      <c r="G103" s="53">
        <f t="shared" si="53"/>
        <v>2.2394195676558662E-3</v>
      </c>
      <c r="H103" s="53">
        <f t="shared" si="53"/>
        <v>3173.2337247338837</v>
      </c>
    </row>
    <row r="104" spans="2:17" x14ac:dyDescent="0.25">
      <c r="B104" s="31">
        <v>3</v>
      </c>
      <c r="D104" s="53">
        <f t="shared" ref="D104:H104" si="54">_xlfn.STDEV.P(D82,D71,D60,D49,D38,D27,D16,D5)</f>
        <v>2.277608394777452E-3</v>
      </c>
      <c r="E104" s="53">
        <f t="shared" si="54"/>
        <v>10.410866672909751</v>
      </c>
      <c r="F104" s="53">
        <f t="shared" si="54"/>
        <v>6.8768520232735776E-3</v>
      </c>
      <c r="G104" s="53">
        <f t="shared" si="54"/>
        <v>2.417611166006646E-3</v>
      </c>
      <c r="H104" s="53">
        <f t="shared" si="54"/>
        <v>242.42200428513311</v>
      </c>
    </row>
    <row r="105" spans="2:17" x14ac:dyDescent="0.25">
      <c r="B105" s="31">
        <v>4</v>
      </c>
      <c r="D105" s="53">
        <f t="shared" ref="D105:H105" si="55">_xlfn.STDEV.P(D83,D72,D61,D50,D39,D28,D17,D6)</f>
        <v>1.3865424623872394E-2</v>
      </c>
      <c r="E105" s="53">
        <f t="shared" si="55"/>
        <v>3.6475401300054355</v>
      </c>
      <c r="F105" s="53">
        <f t="shared" si="55"/>
        <v>0.12869152494919697</v>
      </c>
      <c r="G105" s="53">
        <f t="shared" si="55"/>
        <v>7.1088742955548187E-3</v>
      </c>
      <c r="H105" s="53">
        <f t="shared" si="55"/>
        <v>343.68817493730768</v>
      </c>
    </row>
    <row r="106" spans="2:17" x14ac:dyDescent="0.25">
      <c r="B106" s="31">
        <v>5</v>
      </c>
      <c r="D106" s="53">
        <f t="shared" ref="D106:H106" si="56">_xlfn.STDEV.P(D84,D73,D62,D51,D40,D29,D18,D7)</f>
        <v>0.17451177431622927</v>
      </c>
      <c r="E106" s="53">
        <f t="shared" si="56"/>
        <v>9.6162085968090025</v>
      </c>
      <c r="F106" s="53">
        <f t="shared" si="56"/>
        <v>0.96490005044240246</v>
      </c>
      <c r="G106" s="53">
        <f t="shared" si="56"/>
        <v>1.1409864153441964E-2</v>
      </c>
      <c r="H106" s="53">
        <f t="shared" si="56"/>
        <v>795.24805221425106</v>
      </c>
    </row>
    <row r="107" spans="2:17" x14ac:dyDescent="0.25">
      <c r="B107" s="31">
        <v>6</v>
      </c>
      <c r="D107" s="53">
        <f t="shared" ref="D107:H107" si="57">_xlfn.STDEV.P(D85,D74,D63,D52,D41,D30,D19,D8)</f>
        <v>1.8754582773266259E-2</v>
      </c>
      <c r="E107" s="53">
        <f t="shared" si="57"/>
        <v>11.58481042620433</v>
      </c>
      <c r="F107" s="53">
        <f t="shared" si="57"/>
        <v>0.21332599906012434</v>
      </c>
      <c r="G107" s="53">
        <f t="shared" si="57"/>
        <v>1.3724408001804596E-3</v>
      </c>
      <c r="H107" s="53">
        <f t="shared" si="57"/>
        <v>295.68214053444734</v>
      </c>
    </row>
    <row r="108" spans="2:17" x14ac:dyDescent="0.25">
      <c r="B108" s="31">
        <v>7</v>
      </c>
      <c r="D108" s="53">
        <f t="shared" ref="D108:H108" si="58">_xlfn.STDEV.P(D86,D75,D64,D53,D42,D31,D20,D9)</f>
        <v>2.8515072768621936E-2</v>
      </c>
      <c r="E108" s="53">
        <f t="shared" si="58"/>
        <v>1.174829366067681</v>
      </c>
      <c r="F108" s="53">
        <f t="shared" si="58"/>
        <v>0.24662660510121476</v>
      </c>
      <c r="G108" s="53">
        <f t="shared" si="58"/>
        <v>1.3964547745988759E-2</v>
      </c>
      <c r="H108" s="53">
        <f t="shared" si="58"/>
        <v>102.94478993948123</v>
      </c>
    </row>
    <row r="109" spans="2:17" x14ac:dyDescent="0.25">
      <c r="B109" s="31">
        <v>8</v>
      </c>
      <c r="D109" s="53">
        <f t="shared" ref="D109:H109" si="59">_xlfn.STDEV.P(D87,D76,D65,D54,D43,D32,D21,D10)</f>
        <v>4.7541922289706252E-2</v>
      </c>
      <c r="E109" s="53">
        <f t="shared" si="59"/>
        <v>2.6665602034444169</v>
      </c>
      <c r="F109" s="53">
        <f t="shared" si="59"/>
        <v>0.19759961056072406</v>
      </c>
      <c r="G109" s="53">
        <f t="shared" si="59"/>
        <v>2.0773465647310752E-2</v>
      </c>
      <c r="H109" s="53">
        <f t="shared" si="59"/>
        <v>863.91026868407562</v>
      </c>
    </row>
    <row r="110" spans="2:17" x14ac:dyDescent="0.25">
      <c r="B110" s="37">
        <v>9</v>
      </c>
      <c r="C110" s="37"/>
      <c r="D110" s="52">
        <f t="shared" ref="D110:H110" si="60">_xlfn.STDEV.P(D88,D77,D66,D55,D44,D33,D22,D11)</f>
        <v>3.3330729065083283E-3</v>
      </c>
      <c r="E110" s="52">
        <f t="shared" si="60"/>
        <v>14.713136100777547</v>
      </c>
      <c r="F110" s="52">
        <f t="shared" si="60"/>
        <v>7.4126580927492171E-3</v>
      </c>
      <c r="G110" s="52">
        <f t="shared" si="60"/>
        <v>7.8413068904360627E-3</v>
      </c>
      <c r="H110" s="52">
        <f t="shared" si="60"/>
        <v>364.86155781337351</v>
      </c>
    </row>
    <row r="112" spans="2:17" ht="14.4" x14ac:dyDescent="0.3">
      <c r="B112" s="41" t="s">
        <v>8</v>
      </c>
      <c r="D112" s="45">
        <f>D110/D99</f>
        <v>3.0685031157982018E-6</v>
      </c>
      <c r="E112" s="45">
        <f t="shared" ref="E112:H112" si="61">E110/E99</f>
        <v>2.1984643258013523E-3</v>
      </c>
      <c r="F112" s="45">
        <f t="shared" si="61"/>
        <v>1.1256542083382763E-3</v>
      </c>
      <c r="G112" s="45">
        <f t="shared" si="61"/>
        <v>1.4653567035784182E-2</v>
      </c>
      <c r="H112" s="45">
        <f t="shared" si="61"/>
        <v>6.3711656205117338E-3</v>
      </c>
    </row>
    <row r="114" spans="2:8" x14ac:dyDescent="0.25">
      <c r="B114" s="32" t="s">
        <v>12</v>
      </c>
      <c r="C114" s="30"/>
      <c r="D114" s="30"/>
      <c r="E114" s="30"/>
      <c r="F114" s="30"/>
      <c r="G114" s="30"/>
      <c r="H114" s="30"/>
    </row>
    <row r="115" spans="2:8" x14ac:dyDescent="0.25">
      <c r="B115" s="37" t="s">
        <v>0</v>
      </c>
      <c r="C115" s="37" t="s">
        <v>1</v>
      </c>
      <c r="D115" s="37" t="s">
        <v>2</v>
      </c>
      <c r="E115" s="37" t="s">
        <v>3</v>
      </c>
      <c r="F115" s="37" t="s">
        <v>4</v>
      </c>
      <c r="G115" s="37" t="s">
        <v>5</v>
      </c>
      <c r="H115" s="37" t="s">
        <v>6</v>
      </c>
    </row>
    <row r="116" spans="2:8" x14ac:dyDescent="0.25">
      <c r="B116" s="31">
        <v>1</v>
      </c>
      <c r="D116" s="34">
        <v>206.25424999999998</v>
      </c>
      <c r="E116" s="36">
        <f>E91/E$99</f>
        <v>1.5672139583875333</v>
      </c>
      <c r="F116" s="35">
        <v>28.985925000000002</v>
      </c>
      <c r="G116" s="36">
        <v>0.46171250000000003</v>
      </c>
      <c r="H116" s="34">
        <v>405804.36331249995</v>
      </c>
    </row>
    <row r="117" spans="2:8" x14ac:dyDescent="0.25">
      <c r="B117" s="31">
        <v>2</v>
      </c>
      <c r="D117" s="34">
        <v>264.35537500000004</v>
      </c>
      <c r="E117" s="36">
        <f t="shared" ref="E117:E124" si="62">E92/E$99</f>
        <v>0.42546752833378615</v>
      </c>
      <c r="F117" s="35">
        <v>60.713787500000002</v>
      </c>
      <c r="G117" s="36">
        <v>0.45660000000000001</v>
      </c>
      <c r="H117" s="34">
        <v>230750.95508750001</v>
      </c>
    </row>
    <row r="118" spans="2:8" x14ac:dyDescent="0.25">
      <c r="B118" s="31">
        <v>3</v>
      </c>
      <c r="D118" s="34">
        <v>464.74874999999992</v>
      </c>
      <c r="E118" s="36">
        <f t="shared" si="62"/>
        <v>6.797363324449555</v>
      </c>
      <c r="F118" s="35">
        <v>9.9640124999999991</v>
      </c>
      <c r="G118" s="36">
        <v>6.3362499999999988E-2</v>
      </c>
      <c r="H118" s="34">
        <v>696860.3203125</v>
      </c>
    </row>
    <row r="119" spans="2:8" x14ac:dyDescent="0.25">
      <c r="B119" s="31">
        <v>4</v>
      </c>
      <c r="D119" s="34">
        <v>651.88850000000002</v>
      </c>
      <c r="E119" s="36">
        <f t="shared" si="62"/>
        <v>0.26995965773844594</v>
      </c>
      <c r="F119" s="35">
        <v>37.8228875</v>
      </c>
      <c r="G119" s="36">
        <v>0.53778749999999997</v>
      </c>
      <c r="H119" s="34">
        <v>88563.116212499997</v>
      </c>
    </row>
    <row r="120" spans="2:8" x14ac:dyDescent="0.25">
      <c r="B120" s="31">
        <v>5</v>
      </c>
      <c r="D120" s="34">
        <v>776.174125</v>
      </c>
      <c r="E120" s="36">
        <f t="shared" si="62"/>
        <v>0.2485139042355527</v>
      </c>
      <c r="F120" s="35">
        <v>60.217162500000001</v>
      </c>
      <c r="G120" s="36">
        <v>0.56000000000000005</v>
      </c>
      <c r="H120" s="34">
        <v>128528.19238749999</v>
      </c>
    </row>
    <row r="121" spans="2:8" x14ac:dyDescent="0.25">
      <c r="B121" s="31">
        <v>6</v>
      </c>
      <c r="D121" s="34">
        <v>886.62362500000006</v>
      </c>
      <c r="E121" s="36">
        <f t="shared" si="62"/>
        <v>0.36182405785363819</v>
      </c>
      <c r="F121" s="35">
        <v>29.318225000000002</v>
      </c>
      <c r="G121" s="36">
        <v>0.51648749999999999</v>
      </c>
      <c r="H121" s="34">
        <v>92804.659199999995</v>
      </c>
    </row>
    <row r="122" spans="2:8" x14ac:dyDescent="0.25">
      <c r="B122" s="31">
        <v>7</v>
      </c>
      <c r="D122" s="34">
        <v>973.64312500000005</v>
      </c>
      <c r="E122" s="36">
        <f t="shared" si="62"/>
        <v>0.43553257996718608</v>
      </c>
      <c r="F122" s="35">
        <v>44.8577625</v>
      </c>
      <c r="G122" s="36">
        <v>0.58381250000000007</v>
      </c>
      <c r="H122" s="34">
        <v>166380.32032500001</v>
      </c>
    </row>
    <row r="123" spans="2:8" x14ac:dyDescent="0.25">
      <c r="B123" s="31">
        <v>8</v>
      </c>
      <c r="D123" s="34">
        <v>1074.840625</v>
      </c>
      <c r="E123" s="36">
        <f t="shared" si="62"/>
        <v>0.59768348172743102</v>
      </c>
      <c r="F123" s="35">
        <v>49.030312500000001</v>
      </c>
      <c r="G123" s="36">
        <v>0.61247499999999988</v>
      </c>
      <c r="H123" s="34">
        <v>246702.17383749998</v>
      </c>
    </row>
    <row r="124" spans="2:8" x14ac:dyDescent="0.25">
      <c r="B124" s="37">
        <v>9</v>
      </c>
      <c r="C124" s="37"/>
      <c r="D124" s="38">
        <v>1086.221125</v>
      </c>
      <c r="E124" s="40">
        <f t="shared" si="62"/>
        <v>1</v>
      </c>
      <c r="F124" s="39">
        <v>6.5851999999999995</v>
      </c>
      <c r="G124" s="40">
        <v>0.53511249999999999</v>
      </c>
      <c r="H124" s="38">
        <v>57267.630375000001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20"/>
  <sheetViews>
    <sheetView workbookViewId="0"/>
  </sheetViews>
  <sheetFormatPr defaultColWidth="9.109375" defaultRowHeight="13.8" x14ac:dyDescent="0.25"/>
  <cols>
    <col min="1" max="1" width="9.109375" style="31"/>
    <col min="2" max="2" width="9.33203125" style="31" bestFit="1" customWidth="1"/>
    <col min="3" max="3" width="9.109375" style="31"/>
    <col min="4" max="7" width="9.33203125" style="31" bestFit="1" customWidth="1"/>
    <col min="8" max="8" width="11.33203125" style="31" bestFit="1" customWidth="1"/>
    <col min="9" max="9" width="3.5546875" style="31" customWidth="1"/>
    <col min="10" max="10" width="9.109375" style="31"/>
    <col min="11" max="11" width="9.33203125" style="31" bestFit="1" customWidth="1"/>
    <col min="12" max="12" width="9.109375" style="31"/>
    <col min="13" max="16" width="9.33203125" style="31" bestFit="1" customWidth="1"/>
    <col min="17" max="17" width="11.33203125" style="31" bestFit="1" customWidth="1"/>
    <col min="18" max="18" width="3.6640625" style="31" customWidth="1"/>
    <col min="19" max="19" width="9.109375" style="31"/>
    <col min="20" max="20" width="9.33203125" style="31" bestFit="1" customWidth="1"/>
    <col min="21" max="21" width="9.109375" style="31"/>
    <col min="22" max="22" width="9.33203125" style="31" bestFit="1" customWidth="1"/>
    <col min="23" max="23" width="10.109375" style="31" bestFit="1" customWidth="1"/>
    <col min="24" max="24" width="9.33203125" style="31" bestFit="1" customWidth="1"/>
    <col min="25" max="25" width="9.44140625" style="31" bestFit="1" customWidth="1"/>
    <col min="26" max="26" width="11.33203125" style="31" bestFit="1" customWidth="1"/>
    <col min="27" max="28" width="9.109375" style="31"/>
    <col min="29" max="29" width="9.33203125" style="31" bestFit="1" customWidth="1"/>
    <col min="30" max="30" width="9.109375" style="31"/>
    <col min="31" max="31" width="9.109375" style="31" bestFit="1" customWidth="1"/>
    <col min="32" max="32" width="10.6640625" style="31" bestFit="1" customWidth="1"/>
    <col min="33" max="34" width="9.109375" style="31" bestFit="1" customWidth="1"/>
    <col min="35" max="35" width="10.88671875" style="31" customWidth="1"/>
    <col min="36" max="36" width="3.5546875" style="31" customWidth="1"/>
    <col min="37" max="37" width="9.109375" style="31"/>
    <col min="38" max="38" width="9.33203125" style="31" bestFit="1" customWidth="1"/>
    <col min="39" max="39" width="9.109375" style="31"/>
    <col min="40" max="43" width="9.33203125" style="31" bestFit="1" customWidth="1"/>
    <col min="44" max="44" width="10" style="31" customWidth="1"/>
    <col min="45" max="45" width="3.5546875" style="31" customWidth="1"/>
    <col min="46" max="46" width="9.109375" style="31"/>
    <col min="47" max="47" width="9.33203125" style="31" bestFit="1" customWidth="1"/>
    <col min="48" max="48" width="9.109375" style="31"/>
    <col min="49" max="52" width="9.33203125" style="31" bestFit="1" customWidth="1"/>
    <col min="53" max="53" width="10" style="31" customWidth="1"/>
    <col min="54" max="54" width="3.33203125" style="31" customWidth="1"/>
    <col min="55" max="55" width="9.109375" style="31"/>
    <col min="56" max="56" width="9.33203125" style="31" bestFit="1" customWidth="1"/>
    <col min="57" max="57" width="9.109375" style="31"/>
    <col min="58" max="58" width="10.88671875" style="31" bestFit="1" customWidth="1"/>
    <col min="59" max="60" width="9.33203125" style="31" bestFit="1" customWidth="1"/>
    <col min="61" max="61" width="9.44140625" style="31" bestFit="1" customWidth="1"/>
    <col min="62" max="62" width="9.33203125" style="31" bestFit="1" customWidth="1"/>
    <col min="63" max="63" width="2.6640625" style="31" customWidth="1"/>
    <col min="64" max="64" width="9.109375" style="31"/>
    <col min="65" max="65" width="9.33203125" style="31" bestFit="1" customWidth="1"/>
    <col min="66" max="66" width="9.109375" style="31"/>
    <col min="67" max="67" width="9.109375" style="31" bestFit="1" customWidth="1"/>
    <col min="68" max="68" width="9.6640625" style="31" bestFit="1" customWidth="1"/>
    <col min="69" max="70" width="9.109375" style="31" bestFit="1" customWidth="1"/>
    <col min="71" max="71" width="11.6640625" style="31" bestFit="1" customWidth="1"/>
    <col min="72" max="72" width="3.88671875" style="31" customWidth="1"/>
    <col min="73" max="73" width="9.109375" style="31"/>
    <col min="74" max="74" width="9.33203125" style="31" bestFit="1" customWidth="1"/>
    <col min="75" max="75" width="9.109375" style="31"/>
    <col min="76" max="79" width="9.33203125" style="31" bestFit="1" customWidth="1"/>
    <col min="80" max="80" width="10.109375" style="31" bestFit="1" customWidth="1"/>
    <col min="81" max="81" width="3.44140625" style="31" customWidth="1"/>
    <col min="82" max="82" width="9.109375" style="31"/>
    <col min="83" max="83" width="9.33203125" style="31" bestFit="1" customWidth="1"/>
    <col min="84" max="84" width="9.109375" style="31"/>
    <col min="85" max="88" width="9.44140625" style="31" bestFit="1" customWidth="1"/>
    <col min="89" max="89" width="12.44140625" style="31" bestFit="1" customWidth="1"/>
    <col min="90" max="90" width="3.88671875" style="31" customWidth="1"/>
    <col min="91" max="91" width="9.109375" style="31"/>
    <col min="92" max="92" width="9.33203125" style="31" bestFit="1" customWidth="1"/>
    <col min="93" max="93" width="9.109375" style="31"/>
    <col min="94" max="94" width="9.109375" style="31" bestFit="1" customWidth="1"/>
    <col min="95" max="95" width="9.6640625" style="31" bestFit="1" customWidth="1"/>
    <col min="96" max="97" width="9.33203125" style="31" bestFit="1" customWidth="1"/>
    <col min="98" max="98" width="11.33203125" style="31" bestFit="1" customWidth="1"/>
    <col min="99" max="99" width="2.88671875" style="31" customWidth="1"/>
    <col min="100" max="100" width="9.109375" style="31"/>
    <col min="101" max="101" width="9.33203125" style="31" bestFit="1" customWidth="1"/>
    <col min="102" max="102" width="9.109375" style="31"/>
    <col min="103" max="106" width="9.109375" style="31" bestFit="1" customWidth="1"/>
    <col min="107" max="107" width="10.33203125" style="31" customWidth="1"/>
    <col min="108" max="108" width="3.6640625" style="31" customWidth="1"/>
    <col min="109" max="109" width="9.109375" style="31"/>
    <col min="110" max="110" width="9.33203125" style="31" bestFit="1" customWidth="1"/>
    <col min="111" max="111" width="9.109375" style="31"/>
    <col min="112" max="112" width="9.109375" style="31" bestFit="1" customWidth="1"/>
    <col min="113" max="113" width="9.6640625" style="31" bestFit="1" customWidth="1"/>
    <col min="114" max="115" width="9.109375" style="31" bestFit="1" customWidth="1"/>
    <col min="116" max="116" width="10.6640625" style="31" bestFit="1" customWidth="1"/>
    <col min="117" max="118" width="9.109375" style="31"/>
    <col min="119" max="119" width="9.33203125" style="31" bestFit="1" customWidth="1"/>
    <col min="120" max="120" width="9.109375" style="31"/>
    <col min="121" max="125" width="9.33203125" style="31" bestFit="1" customWidth="1"/>
    <col min="126" max="126" width="3" style="31" customWidth="1"/>
    <col min="127" max="127" width="9.109375" style="31"/>
    <col min="128" max="128" width="9.33203125" style="31" bestFit="1" customWidth="1"/>
    <col min="129" max="129" width="9.109375" style="31"/>
    <col min="130" max="130" width="9.109375" style="31" bestFit="1" customWidth="1"/>
    <col min="131" max="131" width="9.6640625" style="31" bestFit="1" customWidth="1"/>
    <col min="132" max="133" width="9.33203125" style="31" bestFit="1" customWidth="1"/>
    <col min="134" max="134" width="9" style="31" customWidth="1"/>
    <col min="135" max="135" width="2.88671875" style="31" customWidth="1"/>
    <col min="136" max="136" width="9.109375" style="31"/>
    <col min="137" max="137" width="9.33203125" style="31" bestFit="1" customWidth="1"/>
    <col min="138" max="138" width="9.109375" style="31"/>
    <col min="139" max="142" width="9.33203125" style="31" bestFit="1" customWidth="1"/>
    <col min="143" max="143" width="10" style="31" customWidth="1"/>
    <col min="144" max="144" width="3.6640625" style="31" customWidth="1"/>
    <col min="145" max="145" width="9.109375" style="31"/>
    <col min="146" max="146" width="9.33203125" style="31" bestFit="1" customWidth="1"/>
    <col min="147" max="147" width="9.109375" style="31"/>
    <col min="148" max="151" width="9.109375" style="31" bestFit="1" customWidth="1"/>
    <col min="152" max="152" width="9.44140625" style="31" bestFit="1" customWidth="1"/>
    <col min="153" max="153" width="3.44140625" style="31" customWidth="1"/>
    <col min="154" max="154" width="9.109375" style="31"/>
    <col min="155" max="155" width="9.33203125" style="31" bestFit="1" customWidth="1"/>
    <col min="156" max="156" width="9.109375" style="31"/>
    <col min="157" max="157" width="12.88671875" style="31" bestFit="1" customWidth="1"/>
    <col min="158" max="158" width="11.88671875" style="31" bestFit="1" customWidth="1"/>
    <col min="159" max="161" width="9.33203125" style="31" bestFit="1" customWidth="1"/>
    <col min="162" max="162" width="3.6640625" style="31" customWidth="1"/>
    <col min="163" max="16384" width="9.109375" style="31"/>
  </cols>
  <sheetData>
    <row r="1" spans="1:161" x14ac:dyDescent="0.25">
      <c r="A1" s="29" t="s">
        <v>231</v>
      </c>
      <c r="B1" s="30"/>
      <c r="C1" s="30"/>
      <c r="D1" s="30"/>
      <c r="E1" s="30"/>
      <c r="F1" s="30"/>
      <c r="G1" s="30"/>
      <c r="H1" s="30"/>
      <c r="J1" s="32" t="s">
        <v>232</v>
      </c>
      <c r="K1" s="33"/>
      <c r="L1" s="33"/>
      <c r="M1" s="33"/>
      <c r="N1" s="33"/>
      <c r="O1" s="33"/>
      <c r="P1" s="33"/>
      <c r="Q1" s="33"/>
      <c r="S1" s="29" t="s">
        <v>263</v>
      </c>
      <c r="T1" s="30"/>
      <c r="U1" s="30"/>
      <c r="V1" s="30"/>
      <c r="W1" s="30"/>
      <c r="X1" s="30"/>
      <c r="Y1" s="30"/>
      <c r="Z1" s="30"/>
      <c r="AB1" s="32" t="s">
        <v>264</v>
      </c>
      <c r="AC1" s="33"/>
      <c r="AD1" s="33"/>
      <c r="AE1" s="33"/>
      <c r="AF1" s="33"/>
      <c r="AG1" s="33"/>
      <c r="AH1" s="33"/>
      <c r="AI1" s="33"/>
      <c r="AK1" s="29" t="s">
        <v>265</v>
      </c>
      <c r="AL1" s="30"/>
      <c r="AM1" s="30"/>
      <c r="AN1" s="30"/>
      <c r="AO1" s="30"/>
      <c r="AP1" s="30"/>
      <c r="AQ1" s="30"/>
      <c r="AR1" s="30"/>
      <c r="AT1" s="32" t="s">
        <v>266</v>
      </c>
      <c r="AU1" s="33"/>
      <c r="AV1" s="33"/>
      <c r="AW1" s="33"/>
      <c r="AX1" s="33"/>
      <c r="AY1" s="33"/>
      <c r="AZ1" s="33"/>
      <c r="BA1" s="33"/>
      <c r="BC1" s="29" t="s">
        <v>267</v>
      </c>
      <c r="BD1" s="30"/>
      <c r="BE1" s="30"/>
      <c r="BF1" s="30"/>
      <c r="BG1" s="30"/>
      <c r="BH1" s="30"/>
      <c r="BI1" s="30"/>
      <c r="BJ1" s="30"/>
      <c r="BL1" s="32" t="s">
        <v>268</v>
      </c>
      <c r="BM1" s="33"/>
      <c r="BN1" s="33"/>
      <c r="BO1" s="33"/>
      <c r="BP1" s="33"/>
      <c r="BQ1" s="33"/>
      <c r="BR1" s="33"/>
      <c r="BS1" s="33"/>
      <c r="BU1" s="29" t="s">
        <v>269</v>
      </c>
      <c r="BV1" s="30"/>
      <c r="BW1" s="30"/>
      <c r="BX1" s="30"/>
      <c r="BY1" s="30"/>
      <c r="BZ1" s="30"/>
      <c r="CA1" s="30"/>
      <c r="CB1" s="30"/>
      <c r="CD1" s="32" t="s">
        <v>270</v>
      </c>
      <c r="CE1" s="33"/>
      <c r="CF1" s="33"/>
      <c r="CG1" s="33"/>
      <c r="CH1" s="33"/>
      <c r="CI1" s="33"/>
      <c r="CJ1" s="33"/>
      <c r="CK1" s="33"/>
      <c r="CM1" s="29" t="s">
        <v>271</v>
      </c>
      <c r="CN1" s="30"/>
      <c r="CO1" s="30"/>
      <c r="CP1" s="30"/>
      <c r="CQ1" s="30"/>
      <c r="CR1" s="30"/>
      <c r="CS1" s="30"/>
      <c r="CT1" s="30"/>
      <c r="CV1" s="32" t="s">
        <v>272</v>
      </c>
      <c r="CW1" s="33"/>
      <c r="CX1" s="33"/>
      <c r="CY1" s="33"/>
      <c r="CZ1" s="33"/>
      <c r="DA1" s="33"/>
      <c r="DB1" s="33"/>
      <c r="DC1" s="33"/>
      <c r="DE1" s="29" t="s">
        <v>273</v>
      </c>
      <c r="DF1" s="30"/>
      <c r="DG1" s="30"/>
      <c r="DH1" s="30"/>
      <c r="DI1" s="30"/>
      <c r="DJ1" s="30"/>
      <c r="DK1" s="30"/>
      <c r="DL1" s="30"/>
      <c r="DN1" s="32" t="s">
        <v>274</v>
      </c>
      <c r="DO1" s="33"/>
      <c r="DP1" s="33"/>
      <c r="DQ1" s="33"/>
      <c r="DR1" s="33"/>
      <c r="DS1" s="33"/>
      <c r="DT1" s="33"/>
      <c r="DU1" s="33"/>
      <c r="DW1" s="29" t="s">
        <v>275</v>
      </c>
      <c r="DX1" s="30"/>
      <c r="DY1" s="30"/>
      <c r="DZ1" s="30"/>
      <c r="EA1" s="30"/>
      <c r="EB1" s="30"/>
      <c r="EC1" s="30"/>
      <c r="ED1" s="30"/>
      <c r="EF1" s="32" t="s">
        <v>276</v>
      </c>
      <c r="EG1" s="33"/>
      <c r="EH1" s="33"/>
      <c r="EI1" s="33"/>
      <c r="EJ1" s="33"/>
      <c r="EK1" s="33"/>
      <c r="EL1" s="33"/>
      <c r="EM1" s="33"/>
      <c r="EO1" s="29" t="s">
        <v>277</v>
      </c>
      <c r="EP1" s="30"/>
      <c r="EQ1" s="30"/>
      <c r="ER1" s="30"/>
      <c r="ES1" s="30"/>
      <c r="ET1" s="30"/>
      <c r="EU1" s="30"/>
      <c r="EV1" s="30"/>
      <c r="EX1" s="32" t="s">
        <v>278</v>
      </c>
      <c r="EY1" s="33"/>
      <c r="EZ1" s="33"/>
      <c r="FA1" s="33"/>
      <c r="FB1" s="33"/>
      <c r="FC1" s="33"/>
      <c r="FD1" s="33"/>
      <c r="FE1" s="33"/>
    </row>
    <row r="2" spans="1:161" x14ac:dyDescent="0.25"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K2" s="31" t="s">
        <v>0</v>
      </c>
      <c r="L2" s="31" t="s">
        <v>1</v>
      </c>
      <c r="M2" s="31" t="s">
        <v>2</v>
      </c>
      <c r="N2" s="31" t="s">
        <v>3</v>
      </c>
      <c r="O2" s="31" t="s">
        <v>4</v>
      </c>
      <c r="P2" s="31" t="s">
        <v>5</v>
      </c>
      <c r="Q2" s="31" t="s">
        <v>6</v>
      </c>
      <c r="T2" s="31" t="s">
        <v>0</v>
      </c>
      <c r="U2" s="31" t="s">
        <v>1</v>
      </c>
      <c r="V2" s="31" t="s">
        <v>2</v>
      </c>
      <c r="W2" s="31" t="s">
        <v>3</v>
      </c>
      <c r="X2" s="31" t="s">
        <v>4</v>
      </c>
      <c r="Y2" s="31" t="s">
        <v>5</v>
      </c>
      <c r="Z2" s="31" t="s">
        <v>6</v>
      </c>
      <c r="AC2" s="31" t="s">
        <v>0</v>
      </c>
      <c r="AD2" s="31" t="s">
        <v>1</v>
      </c>
      <c r="AE2" s="31" t="s">
        <v>2</v>
      </c>
      <c r="AF2" s="31" t="s">
        <v>3</v>
      </c>
      <c r="AG2" s="31" t="s">
        <v>4</v>
      </c>
      <c r="AH2" s="31" t="s">
        <v>5</v>
      </c>
      <c r="AI2" s="31" t="s">
        <v>6</v>
      </c>
      <c r="AL2" s="31" t="s">
        <v>0</v>
      </c>
      <c r="AM2" s="31" t="s">
        <v>1</v>
      </c>
      <c r="AN2" s="31" t="s">
        <v>2</v>
      </c>
      <c r="AO2" s="31" t="s">
        <v>3</v>
      </c>
      <c r="AP2" s="31" t="s">
        <v>4</v>
      </c>
      <c r="AQ2" s="31" t="s">
        <v>5</v>
      </c>
      <c r="AR2" s="31" t="s">
        <v>6</v>
      </c>
      <c r="AU2" s="31" t="s">
        <v>0</v>
      </c>
      <c r="AV2" s="31" t="s">
        <v>1</v>
      </c>
      <c r="AW2" s="31" t="s">
        <v>2</v>
      </c>
      <c r="AX2" s="31" t="s">
        <v>3</v>
      </c>
      <c r="AY2" s="31" t="s">
        <v>4</v>
      </c>
      <c r="AZ2" s="31" t="s">
        <v>5</v>
      </c>
      <c r="BA2" s="31" t="s">
        <v>6</v>
      </c>
      <c r="BD2" s="31" t="s">
        <v>0</v>
      </c>
      <c r="BE2" s="31" t="s">
        <v>1</v>
      </c>
      <c r="BF2" s="31" t="s">
        <v>2</v>
      </c>
      <c r="BG2" s="31" t="s">
        <v>3</v>
      </c>
      <c r="BH2" s="31" t="s">
        <v>4</v>
      </c>
      <c r="BI2" s="31" t="s">
        <v>5</v>
      </c>
      <c r="BJ2" s="31" t="s">
        <v>6</v>
      </c>
      <c r="BV2" s="31" t="s">
        <v>0</v>
      </c>
      <c r="BW2" s="31" t="s">
        <v>1</v>
      </c>
      <c r="BX2" s="31" t="s">
        <v>2</v>
      </c>
      <c r="BY2" s="31" t="s">
        <v>3</v>
      </c>
      <c r="BZ2" s="31" t="s">
        <v>4</v>
      </c>
      <c r="CA2" s="31" t="s">
        <v>5</v>
      </c>
      <c r="CB2" s="31" t="s">
        <v>6</v>
      </c>
      <c r="CE2" s="31" t="s">
        <v>0</v>
      </c>
      <c r="CF2" s="31" t="s">
        <v>1</v>
      </c>
      <c r="CG2" s="31" t="s">
        <v>2</v>
      </c>
      <c r="CH2" s="31" t="s">
        <v>3</v>
      </c>
      <c r="CI2" s="31" t="s">
        <v>4</v>
      </c>
      <c r="CJ2" s="31" t="s">
        <v>5</v>
      </c>
      <c r="CK2" s="31" t="s">
        <v>6</v>
      </c>
      <c r="CN2" s="31" t="s">
        <v>0</v>
      </c>
      <c r="CO2" s="31" t="s">
        <v>1</v>
      </c>
      <c r="CP2" s="31" t="s">
        <v>2</v>
      </c>
      <c r="CQ2" s="31" t="s">
        <v>3</v>
      </c>
      <c r="CR2" s="31" t="s">
        <v>4</v>
      </c>
      <c r="CS2" s="31" t="s">
        <v>5</v>
      </c>
      <c r="CT2" s="31" t="s">
        <v>6</v>
      </c>
      <c r="CW2" s="31" t="s">
        <v>0</v>
      </c>
      <c r="CX2" s="31" t="s">
        <v>1</v>
      </c>
      <c r="CY2" s="31" t="s">
        <v>2</v>
      </c>
      <c r="CZ2" s="31" t="s">
        <v>3</v>
      </c>
      <c r="DA2" s="31" t="s">
        <v>4</v>
      </c>
      <c r="DB2" s="31" t="s">
        <v>5</v>
      </c>
      <c r="DC2" s="31" t="s">
        <v>6</v>
      </c>
      <c r="DF2" s="31" t="s">
        <v>0</v>
      </c>
      <c r="DG2" s="31" t="s">
        <v>1</v>
      </c>
      <c r="DH2" s="31" t="s">
        <v>2</v>
      </c>
      <c r="DI2" s="31" t="s">
        <v>3</v>
      </c>
      <c r="DJ2" s="31" t="s">
        <v>4</v>
      </c>
      <c r="DK2" s="31" t="s">
        <v>5</v>
      </c>
      <c r="DL2" s="31" t="s">
        <v>6</v>
      </c>
      <c r="DO2" s="31" t="s">
        <v>0</v>
      </c>
      <c r="DP2" s="31" t="s">
        <v>1</v>
      </c>
      <c r="DQ2" s="31" t="s">
        <v>2</v>
      </c>
      <c r="DR2" s="31" t="s">
        <v>3</v>
      </c>
      <c r="DS2" s="31" t="s">
        <v>4</v>
      </c>
      <c r="DT2" s="31" t="s">
        <v>5</v>
      </c>
      <c r="DU2" s="31" t="s">
        <v>6</v>
      </c>
      <c r="DX2" s="31" t="s">
        <v>0</v>
      </c>
      <c r="DY2" s="31" t="s">
        <v>1</v>
      </c>
      <c r="DZ2" s="31" t="s">
        <v>2</v>
      </c>
      <c r="EA2" s="31" t="s">
        <v>3</v>
      </c>
      <c r="EB2" s="31" t="s">
        <v>4</v>
      </c>
      <c r="EC2" s="31" t="s">
        <v>5</v>
      </c>
      <c r="ED2" s="31" t="s">
        <v>6</v>
      </c>
      <c r="EG2" s="31" t="s">
        <v>0</v>
      </c>
      <c r="EH2" s="31" t="s">
        <v>1</v>
      </c>
      <c r="EI2" s="31" t="s">
        <v>2</v>
      </c>
      <c r="EJ2" s="31" t="s">
        <v>3</v>
      </c>
      <c r="EK2" s="31" t="s">
        <v>4</v>
      </c>
      <c r="EL2" s="31" t="s">
        <v>5</v>
      </c>
      <c r="EM2" s="31" t="s">
        <v>6</v>
      </c>
      <c r="EP2" s="31" t="s">
        <v>0</v>
      </c>
      <c r="EQ2" s="31" t="s">
        <v>1</v>
      </c>
      <c r="ER2" s="31" t="s">
        <v>2</v>
      </c>
      <c r="ES2" s="31" t="s">
        <v>3</v>
      </c>
      <c r="ET2" s="31" t="s">
        <v>4</v>
      </c>
      <c r="EU2" s="31" t="s">
        <v>5</v>
      </c>
      <c r="EV2" s="31" t="s">
        <v>6</v>
      </c>
      <c r="EY2" s="31" t="s">
        <v>0</v>
      </c>
      <c r="EZ2" s="31" t="s">
        <v>1</v>
      </c>
      <c r="FA2" s="31" t="s">
        <v>2</v>
      </c>
      <c r="FB2" s="31" t="s">
        <v>3</v>
      </c>
      <c r="FC2" s="31" t="s">
        <v>4</v>
      </c>
      <c r="FD2" s="31" t="s">
        <v>5</v>
      </c>
      <c r="FE2" s="31" t="s">
        <v>6</v>
      </c>
    </row>
    <row r="3" spans="1:161" x14ac:dyDescent="0.25">
      <c r="B3" s="31">
        <v>1</v>
      </c>
      <c r="C3" s="31" t="s">
        <v>7</v>
      </c>
      <c r="D3" s="31">
        <v>144.11099999999999</v>
      </c>
      <c r="E3" s="31">
        <v>6605.4219000000003</v>
      </c>
      <c r="F3" s="31">
        <v>17.814900000000002</v>
      </c>
      <c r="G3" s="31">
        <v>0.50380000000000003</v>
      </c>
      <c r="H3" s="31">
        <v>154647.0938</v>
      </c>
      <c r="K3" s="31">
        <v>1</v>
      </c>
      <c r="L3" s="31" t="s">
        <v>7</v>
      </c>
      <c r="M3" s="31">
        <v>1074.374</v>
      </c>
      <c r="N3" s="31">
        <v>9090.4804999999997</v>
      </c>
      <c r="O3" s="31">
        <v>36.896700000000003</v>
      </c>
      <c r="P3" s="31">
        <v>0.57279999999999998</v>
      </c>
      <c r="Q3" s="31">
        <v>429070.75</v>
      </c>
      <c r="T3" s="31">
        <v>1</v>
      </c>
      <c r="U3" s="31" t="s">
        <v>7</v>
      </c>
      <c r="V3" s="31">
        <v>154.91800000000001</v>
      </c>
      <c r="W3" s="31">
        <v>3962.6837999999998</v>
      </c>
      <c r="X3" s="31">
        <v>6.0872000000000002</v>
      </c>
      <c r="Y3" s="31">
        <v>0.50539999999999996</v>
      </c>
      <c r="Z3" s="31">
        <v>31709.373</v>
      </c>
      <c r="AC3" s="31">
        <v>1</v>
      </c>
      <c r="AD3" s="31" t="s">
        <v>7</v>
      </c>
      <c r="AE3" s="31">
        <v>1068.395</v>
      </c>
      <c r="AF3" s="31">
        <v>8950.2353999999996</v>
      </c>
      <c r="AG3" s="31">
        <v>25.913599999999999</v>
      </c>
      <c r="AH3" s="31">
        <v>0.72819999999999996</v>
      </c>
      <c r="AI3" s="31">
        <v>278537.71879999997</v>
      </c>
      <c r="AL3" s="31">
        <v>1</v>
      </c>
      <c r="AM3" s="31" t="s">
        <v>7</v>
      </c>
      <c r="AN3" s="31">
        <v>259.053</v>
      </c>
      <c r="AO3" s="31">
        <v>2113.7048</v>
      </c>
      <c r="AP3" s="31">
        <v>48.841900000000003</v>
      </c>
      <c r="AQ3" s="31">
        <v>0.5917</v>
      </c>
      <c r="AR3" s="31">
        <v>130879.5313</v>
      </c>
      <c r="AU3" s="31">
        <v>1</v>
      </c>
      <c r="AV3" s="31" t="s">
        <v>7</v>
      </c>
      <c r="AW3" s="31">
        <v>1075.123</v>
      </c>
      <c r="AX3" s="31">
        <v>7263.9570000000003</v>
      </c>
      <c r="AY3" s="31">
        <v>41.575499999999998</v>
      </c>
      <c r="AZ3" s="31">
        <v>0.90280000000000005</v>
      </c>
      <c r="BA3" s="31">
        <v>336174.15629999997</v>
      </c>
      <c r="BD3" s="31">
        <v>1</v>
      </c>
      <c r="BE3" s="31" t="s">
        <v>7</v>
      </c>
      <c r="BF3" s="31">
        <v>155.71899999999999</v>
      </c>
      <c r="BG3" s="31">
        <v>2743.8384000000001</v>
      </c>
      <c r="BH3" s="31">
        <v>4.7470999999999997</v>
      </c>
      <c r="BI3" s="31">
        <v>0.52100000000000002</v>
      </c>
      <c r="BJ3" s="31">
        <v>17021.8613</v>
      </c>
      <c r="BM3" s="31" t="s">
        <v>0</v>
      </c>
      <c r="BN3" s="31" t="s">
        <v>1</v>
      </c>
      <c r="BO3" s="31" t="s">
        <v>2</v>
      </c>
      <c r="BP3" s="31" t="s">
        <v>3</v>
      </c>
      <c r="BQ3" s="31" t="s">
        <v>4</v>
      </c>
      <c r="BR3" s="31" t="s">
        <v>5</v>
      </c>
      <c r="BS3" s="31" t="s">
        <v>6</v>
      </c>
      <c r="BV3" s="31">
        <v>1</v>
      </c>
      <c r="BW3" s="31" t="s">
        <v>7</v>
      </c>
      <c r="BX3" s="31">
        <v>881.95100000000002</v>
      </c>
      <c r="BY3" s="31">
        <v>6146.2217000000001</v>
      </c>
      <c r="BZ3" s="31">
        <v>38.890599999999999</v>
      </c>
      <c r="CA3" s="31">
        <v>0.40720000000000001</v>
      </c>
      <c r="CB3" s="31">
        <v>325202</v>
      </c>
      <c r="CE3" s="31">
        <v>1</v>
      </c>
      <c r="CF3" s="31" t="s">
        <v>7</v>
      </c>
      <c r="CG3" s="31">
        <v>1069.9359999999999</v>
      </c>
      <c r="CH3" s="31">
        <v>11628.3135</v>
      </c>
      <c r="CI3" s="31">
        <v>45.688600000000001</v>
      </c>
      <c r="CJ3" s="31">
        <v>0.80320000000000003</v>
      </c>
      <c r="CK3" s="31">
        <v>618180.75</v>
      </c>
      <c r="CN3" s="31">
        <v>1</v>
      </c>
      <c r="CO3" s="31" t="s">
        <v>7</v>
      </c>
      <c r="CP3" s="31">
        <v>243.64099999999999</v>
      </c>
      <c r="CQ3" s="31">
        <v>2272.8728000000001</v>
      </c>
      <c r="CR3" s="31">
        <v>53.967599999999997</v>
      </c>
      <c r="CS3" s="31">
        <v>0.51849999999999996</v>
      </c>
      <c r="CT3" s="31">
        <v>159967.75</v>
      </c>
      <c r="CW3" s="31">
        <v>1</v>
      </c>
      <c r="CX3" s="31" t="s">
        <v>7</v>
      </c>
      <c r="CY3" s="31">
        <v>1064.9480000000001</v>
      </c>
      <c r="CZ3" s="31">
        <v>5197.3856999999998</v>
      </c>
      <c r="DA3" s="31">
        <v>26.385000000000002</v>
      </c>
      <c r="DB3" s="31">
        <v>0.55649999999999999</v>
      </c>
      <c r="DC3" s="31">
        <v>176530.9375</v>
      </c>
      <c r="DF3" s="31">
        <v>1</v>
      </c>
      <c r="DG3" s="31" t="s">
        <v>7</v>
      </c>
      <c r="DH3" s="31">
        <v>157.00299999999999</v>
      </c>
      <c r="DI3" s="31">
        <v>2173.0454</v>
      </c>
      <c r="DJ3" s="31">
        <v>7.5804999999999998</v>
      </c>
      <c r="DK3" s="31">
        <v>0.50380000000000003</v>
      </c>
      <c r="DL3" s="31">
        <v>21665.445299999999</v>
      </c>
      <c r="DO3" s="31">
        <v>1</v>
      </c>
      <c r="DP3" s="31" t="s">
        <v>7</v>
      </c>
      <c r="DQ3" s="31">
        <v>1073.3989999999999</v>
      </c>
      <c r="DR3" s="31">
        <v>5634.3837999999996</v>
      </c>
      <c r="DS3" s="31">
        <v>54.607199999999999</v>
      </c>
      <c r="DT3" s="31">
        <v>0.79959999999999998</v>
      </c>
      <c r="DU3" s="31">
        <v>358447.5625</v>
      </c>
      <c r="DX3" s="31">
        <v>1</v>
      </c>
      <c r="DY3" s="31" t="s">
        <v>7</v>
      </c>
      <c r="DZ3" s="31">
        <v>255.167</v>
      </c>
      <c r="EA3" s="31">
        <v>1168.1996999999999</v>
      </c>
      <c r="EB3" s="31">
        <v>47.7483</v>
      </c>
      <c r="EC3" s="31">
        <v>0.52629999999999999</v>
      </c>
      <c r="ED3" s="31">
        <v>72533.609400000001</v>
      </c>
      <c r="EG3" s="31">
        <v>1</v>
      </c>
      <c r="EH3" s="31" t="s">
        <v>7</v>
      </c>
      <c r="EI3" s="31">
        <v>1070.9749999999999</v>
      </c>
      <c r="EJ3" s="31">
        <v>3679.8647000000001</v>
      </c>
      <c r="EK3" s="31">
        <v>44.464300000000001</v>
      </c>
      <c r="EL3" s="31">
        <v>0.76200000000000001</v>
      </c>
      <c r="EM3" s="31">
        <v>193804.5</v>
      </c>
      <c r="EP3" s="31">
        <v>1</v>
      </c>
      <c r="EQ3" s="31" t="s">
        <v>7</v>
      </c>
      <c r="ER3" s="31">
        <v>156.57900000000001</v>
      </c>
      <c r="ES3" s="31">
        <v>3059.1306</v>
      </c>
      <c r="ET3" s="31">
        <v>10.4649</v>
      </c>
      <c r="EU3" s="31">
        <v>0.4798</v>
      </c>
      <c r="EV3" s="31">
        <v>42481.414100000002</v>
      </c>
      <c r="EY3" s="31">
        <v>1</v>
      </c>
      <c r="EZ3" s="31" t="s">
        <v>7</v>
      </c>
      <c r="FA3" s="31">
        <v>1076.2570000000001</v>
      </c>
      <c r="FB3" s="31">
        <v>10009.9102</v>
      </c>
      <c r="FC3" s="31">
        <v>54.867800000000003</v>
      </c>
      <c r="FD3" s="31">
        <v>0.77569999999999995</v>
      </c>
      <c r="FE3" s="31">
        <v>646603.5</v>
      </c>
    </row>
    <row r="4" spans="1:161" x14ac:dyDescent="0.25">
      <c r="B4" s="31">
        <v>2</v>
      </c>
      <c r="C4" s="31" t="s">
        <v>7</v>
      </c>
      <c r="D4" s="31">
        <v>253.45500000000001</v>
      </c>
      <c r="E4" s="31">
        <v>3913.6628000000001</v>
      </c>
      <c r="F4" s="31">
        <v>49.681600000000003</v>
      </c>
      <c r="G4" s="31">
        <v>0.51339999999999997</v>
      </c>
      <c r="H4" s="31">
        <v>254082.51560000001</v>
      </c>
      <c r="K4" s="31">
        <v>2</v>
      </c>
      <c r="L4" s="31" t="s">
        <v>7</v>
      </c>
      <c r="M4" s="31">
        <v>1086.068</v>
      </c>
      <c r="N4" s="31">
        <v>75440.125</v>
      </c>
      <c r="O4" s="31">
        <v>6.2895000000000003</v>
      </c>
      <c r="P4" s="31">
        <v>0.52339999999999998</v>
      </c>
      <c r="Q4" s="31">
        <v>619430.625</v>
      </c>
      <c r="T4" s="31">
        <v>2</v>
      </c>
      <c r="U4" s="31" t="s">
        <v>7</v>
      </c>
      <c r="V4" s="31">
        <v>255.25</v>
      </c>
      <c r="W4" s="31">
        <v>3482.3101000000001</v>
      </c>
      <c r="X4" s="31">
        <v>87.948999999999998</v>
      </c>
      <c r="Y4" s="31">
        <v>0.53839999999999999</v>
      </c>
      <c r="Z4" s="31">
        <v>396319.03129999997</v>
      </c>
      <c r="AC4" s="31">
        <v>2</v>
      </c>
      <c r="AD4" s="31" t="s">
        <v>7</v>
      </c>
      <c r="AE4" s="31">
        <v>1085.808</v>
      </c>
      <c r="AF4" s="31">
        <v>82761.992199999993</v>
      </c>
      <c r="AG4" s="31">
        <v>6.5180999999999996</v>
      </c>
      <c r="AH4" s="31">
        <v>0.57069999999999999</v>
      </c>
      <c r="AI4" s="31">
        <v>691235.8125</v>
      </c>
      <c r="AL4" s="31">
        <v>2</v>
      </c>
      <c r="AM4" s="31" t="s">
        <v>7</v>
      </c>
      <c r="AN4" s="31">
        <v>281.37900000000002</v>
      </c>
      <c r="AO4" s="31">
        <v>7279.5288</v>
      </c>
      <c r="AP4" s="31">
        <v>15.0898</v>
      </c>
      <c r="AQ4" s="31">
        <v>0.52700000000000002</v>
      </c>
      <c r="AR4" s="31">
        <v>143100.54689999999</v>
      </c>
      <c r="AU4" s="31">
        <v>2</v>
      </c>
      <c r="AV4" s="31" t="s">
        <v>7</v>
      </c>
      <c r="AW4" s="31">
        <v>1086.3869999999999</v>
      </c>
      <c r="AX4" s="31">
        <v>38724.222699999998</v>
      </c>
      <c r="AY4" s="31">
        <v>6.1047000000000002</v>
      </c>
      <c r="AZ4" s="31">
        <v>0.62270000000000003</v>
      </c>
      <c r="BA4" s="31">
        <v>296740.875</v>
      </c>
      <c r="BD4" s="31">
        <v>2</v>
      </c>
      <c r="BE4" s="31" t="s">
        <v>7</v>
      </c>
      <c r="BF4" s="31">
        <v>281.45</v>
      </c>
      <c r="BG4" s="31">
        <v>5270.0902999999998</v>
      </c>
      <c r="BH4" s="31">
        <v>10.3422</v>
      </c>
      <c r="BI4" s="31">
        <v>0.53839999999999999</v>
      </c>
      <c r="BJ4" s="31">
        <v>70708.085900000005</v>
      </c>
      <c r="BM4" s="31">
        <v>1</v>
      </c>
      <c r="BN4" s="31" t="s">
        <v>7</v>
      </c>
      <c r="BO4" s="31">
        <v>1068.3530000000001</v>
      </c>
      <c r="BP4" s="31">
        <v>7180.0132000000003</v>
      </c>
      <c r="BQ4" s="31">
        <v>40.482300000000002</v>
      </c>
      <c r="BR4" s="31">
        <v>0.6371</v>
      </c>
      <c r="BS4" s="31">
        <v>362261.0625</v>
      </c>
      <c r="BV4" s="31">
        <v>2</v>
      </c>
      <c r="BW4" s="31" t="s">
        <v>7</v>
      </c>
      <c r="BX4" s="31">
        <v>975.08900000000006</v>
      </c>
      <c r="BY4" s="31">
        <v>7940.5722999999998</v>
      </c>
      <c r="BZ4" s="31">
        <v>42.102499999999999</v>
      </c>
      <c r="CA4" s="31">
        <v>0.90629999999999999</v>
      </c>
      <c r="CB4" s="31">
        <v>371499.5625</v>
      </c>
      <c r="CE4" s="31">
        <v>2</v>
      </c>
      <c r="CF4" s="31" t="s">
        <v>7</v>
      </c>
      <c r="CG4" s="31">
        <v>1086.3579999999999</v>
      </c>
      <c r="CH4" s="31">
        <v>21838.515599999999</v>
      </c>
      <c r="CI4" s="31">
        <v>6.5946999999999996</v>
      </c>
      <c r="CJ4" s="31">
        <v>0.4975</v>
      </c>
      <c r="CK4" s="31">
        <v>189913.45310000001</v>
      </c>
      <c r="CN4" s="31">
        <v>2</v>
      </c>
      <c r="CO4" s="31" t="s">
        <v>7</v>
      </c>
      <c r="CP4" s="31">
        <v>281.56299999999999</v>
      </c>
      <c r="CQ4" s="31">
        <v>5465.0571</v>
      </c>
      <c r="CR4" s="31">
        <v>19.3278</v>
      </c>
      <c r="CS4" s="31">
        <v>0.49640000000000001</v>
      </c>
      <c r="CT4" s="31">
        <v>139208.82810000001</v>
      </c>
      <c r="CW4" s="31">
        <v>2</v>
      </c>
      <c r="CX4" s="31" t="s">
        <v>7</v>
      </c>
      <c r="CY4" s="31">
        <v>1086.114</v>
      </c>
      <c r="CZ4" s="31">
        <v>27350.6348</v>
      </c>
      <c r="DA4" s="31">
        <v>6.7889999999999997</v>
      </c>
      <c r="DB4" s="31">
        <v>0.48970000000000002</v>
      </c>
      <c r="DC4" s="31">
        <v>245535.48439999999</v>
      </c>
      <c r="DF4" s="31">
        <v>2</v>
      </c>
      <c r="DG4" s="31" t="s">
        <v>7</v>
      </c>
      <c r="DH4" s="31">
        <v>282.81700000000001</v>
      </c>
      <c r="DI4" s="31">
        <v>6552.8516</v>
      </c>
      <c r="DJ4" s="31">
        <v>14.6059</v>
      </c>
      <c r="DK4" s="31">
        <v>0.50129999999999997</v>
      </c>
      <c r="DL4" s="31">
        <v>125961.5938</v>
      </c>
      <c r="DO4" s="31">
        <v>2</v>
      </c>
      <c r="DP4" s="31" t="s">
        <v>7</v>
      </c>
      <c r="DQ4" s="31">
        <v>1086.5519999999999</v>
      </c>
      <c r="DR4" s="31">
        <v>37264.1875</v>
      </c>
      <c r="DS4" s="31">
        <v>7.0983999999999998</v>
      </c>
      <c r="DT4" s="31">
        <v>0.48859999999999998</v>
      </c>
      <c r="DU4" s="31">
        <v>349976.0625</v>
      </c>
      <c r="DX4" s="31">
        <v>2</v>
      </c>
      <c r="DY4" s="31" t="s">
        <v>7</v>
      </c>
      <c r="DZ4" s="31">
        <v>281.2</v>
      </c>
      <c r="EA4" s="31">
        <v>3666.3188</v>
      </c>
      <c r="EB4" s="31">
        <v>12.3208</v>
      </c>
      <c r="EC4" s="31">
        <v>0.50580000000000003</v>
      </c>
      <c r="ED4" s="31">
        <v>59338.753900000003</v>
      </c>
      <c r="EG4" s="31">
        <v>2</v>
      </c>
      <c r="EH4" s="31" t="s">
        <v>7</v>
      </c>
      <c r="EI4" s="31">
        <v>1085.999</v>
      </c>
      <c r="EJ4" s="31">
        <v>22675.205099999999</v>
      </c>
      <c r="EK4" s="31">
        <v>6.1715999999999998</v>
      </c>
      <c r="EL4" s="31">
        <v>0.48130000000000001</v>
      </c>
      <c r="EM4" s="31">
        <v>185689.9063</v>
      </c>
      <c r="EP4" s="31">
        <v>2</v>
      </c>
      <c r="EQ4" s="31" t="s">
        <v>7</v>
      </c>
      <c r="ER4" s="31">
        <v>282.52600000000001</v>
      </c>
      <c r="ES4" s="31">
        <v>4808.9408999999996</v>
      </c>
      <c r="ET4" s="31">
        <v>13.155200000000001</v>
      </c>
      <c r="EU4" s="31">
        <v>0.4803</v>
      </c>
      <c r="EV4" s="31">
        <v>83918</v>
      </c>
      <c r="EY4" s="31">
        <v>2</v>
      </c>
      <c r="EZ4" s="31" t="s">
        <v>7</v>
      </c>
      <c r="FA4" s="31">
        <v>1086.3920000000001</v>
      </c>
      <c r="FB4" s="31">
        <v>36048.640599999999</v>
      </c>
      <c r="FC4" s="31">
        <v>6.8979999999999997</v>
      </c>
      <c r="FD4" s="31">
        <v>0.5756</v>
      </c>
      <c r="FE4" s="31">
        <v>318077.78129999997</v>
      </c>
    </row>
    <row r="5" spans="1:161" x14ac:dyDescent="0.25">
      <c r="B5" s="31">
        <v>3</v>
      </c>
      <c r="C5" s="31" t="s">
        <v>7</v>
      </c>
      <c r="D5" s="31">
        <v>281.33999999999997</v>
      </c>
      <c r="E5" s="31">
        <v>13235.7793</v>
      </c>
      <c r="F5" s="31">
        <v>16.088000000000001</v>
      </c>
      <c r="G5" s="31">
        <v>0.50480000000000003</v>
      </c>
      <c r="H5" s="31">
        <v>279769.03129999997</v>
      </c>
      <c r="K5" s="31">
        <v>3</v>
      </c>
      <c r="L5" s="31" t="s">
        <v>7</v>
      </c>
      <c r="M5" s="31">
        <v>1239.1690000000001</v>
      </c>
      <c r="N5" s="31">
        <v>9631.0272999999997</v>
      </c>
      <c r="O5" s="31">
        <v>54.093299999999999</v>
      </c>
      <c r="P5" s="31">
        <v>0.53</v>
      </c>
      <c r="Q5" s="31">
        <v>677267.9375</v>
      </c>
      <c r="T5" s="31">
        <v>3</v>
      </c>
      <c r="U5" s="31" t="s">
        <v>7</v>
      </c>
      <c r="V5" s="31">
        <v>280.65100000000001</v>
      </c>
      <c r="W5" s="31">
        <v>13978.9287</v>
      </c>
      <c r="X5" s="31">
        <v>15.485900000000001</v>
      </c>
      <c r="Y5" s="31">
        <v>0.49909999999999999</v>
      </c>
      <c r="Z5" s="31">
        <v>285164.84379999997</v>
      </c>
      <c r="AC5" s="31">
        <v>3</v>
      </c>
      <c r="AD5" s="31" t="s">
        <v>7</v>
      </c>
      <c r="AE5" s="31">
        <v>1627.5550000000001</v>
      </c>
      <c r="AF5" s="31">
        <v>14342.151400000001</v>
      </c>
      <c r="AG5" s="31">
        <v>54.336100000000002</v>
      </c>
      <c r="AH5" s="31">
        <v>1</v>
      </c>
      <c r="AI5" s="31">
        <v>829538.25</v>
      </c>
      <c r="AL5" s="31">
        <v>3</v>
      </c>
      <c r="AM5" s="31" t="s">
        <v>7</v>
      </c>
      <c r="AN5" s="31">
        <v>882.77599999999995</v>
      </c>
      <c r="AO5" s="31">
        <v>5543.4155000000001</v>
      </c>
      <c r="AP5" s="31">
        <v>41.207700000000003</v>
      </c>
      <c r="AQ5" s="31">
        <v>0.56799999999999995</v>
      </c>
      <c r="AR5" s="31">
        <v>292429.53129999997</v>
      </c>
      <c r="AU5" s="31">
        <v>3</v>
      </c>
      <c r="AV5" s="31" t="s">
        <v>7</v>
      </c>
      <c r="AW5" s="31">
        <v>1239.79</v>
      </c>
      <c r="AX5" s="31">
        <v>7051.0122000000001</v>
      </c>
      <c r="AY5" s="31">
        <v>47.274299999999997</v>
      </c>
      <c r="AZ5" s="31">
        <v>0.69269999999999998</v>
      </c>
      <c r="BA5" s="31">
        <v>406080.15629999997</v>
      </c>
      <c r="BD5" s="31">
        <v>3</v>
      </c>
      <c r="BE5" s="31" t="s">
        <v>7</v>
      </c>
      <c r="BF5" s="31">
        <v>887.39300000000003</v>
      </c>
      <c r="BG5" s="31">
        <v>7298.1714000000002</v>
      </c>
      <c r="BH5" s="31">
        <v>44.085099999999997</v>
      </c>
      <c r="BI5" s="31">
        <v>0.63980000000000004</v>
      </c>
      <c r="BJ5" s="31">
        <v>400217</v>
      </c>
      <c r="BM5" s="31">
        <v>2</v>
      </c>
      <c r="BN5" s="31" t="s">
        <v>7</v>
      </c>
      <c r="BO5" s="31">
        <v>1085.5989999999999</v>
      </c>
      <c r="BP5" s="31">
        <v>34308.718800000002</v>
      </c>
      <c r="BQ5" s="31">
        <v>7.4172000000000002</v>
      </c>
      <c r="BR5" s="31">
        <v>0.47989999999999999</v>
      </c>
      <c r="BS5" s="31">
        <v>337761.34379999997</v>
      </c>
      <c r="BV5" s="31">
        <v>3</v>
      </c>
      <c r="BW5" s="31" t="s">
        <v>7</v>
      </c>
      <c r="BX5" s="31">
        <v>1070.693</v>
      </c>
      <c r="BY5" s="31">
        <v>11783.75</v>
      </c>
      <c r="BZ5" s="31">
        <v>46.7181</v>
      </c>
      <c r="CA5" s="31">
        <v>0.74129999999999996</v>
      </c>
      <c r="CB5" s="31">
        <v>656906.125</v>
      </c>
      <c r="CE5" s="31">
        <v>3</v>
      </c>
      <c r="CF5" s="31" t="s">
        <v>7</v>
      </c>
      <c r="CG5" s="31">
        <v>1228.9559999999999</v>
      </c>
      <c r="CH5" s="31">
        <v>10878.406300000001</v>
      </c>
      <c r="CI5" s="31">
        <v>72.741900000000001</v>
      </c>
      <c r="CJ5" s="31">
        <v>1</v>
      </c>
      <c r="CK5" s="31">
        <v>842331.6875</v>
      </c>
      <c r="CN5" s="31">
        <v>3</v>
      </c>
      <c r="CO5" s="31" t="s">
        <v>7</v>
      </c>
      <c r="CP5" s="31">
        <v>886.56299999999999</v>
      </c>
      <c r="CQ5" s="31">
        <v>7541.4984999999997</v>
      </c>
      <c r="CR5" s="31">
        <v>49.938800000000001</v>
      </c>
      <c r="CS5" s="31">
        <v>0.48230000000000001</v>
      </c>
      <c r="CT5" s="31">
        <v>498092.34379999997</v>
      </c>
      <c r="CW5" s="31">
        <v>3</v>
      </c>
      <c r="CX5" s="31" t="s">
        <v>7</v>
      </c>
      <c r="CY5" s="31">
        <v>1238.768</v>
      </c>
      <c r="CZ5" s="31">
        <v>5206.2954</v>
      </c>
      <c r="DA5" s="31">
        <v>39.0411</v>
      </c>
      <c r="DB5" s="31">
        <v>0.53220000000000001</v>
      </c>
      <c r="DC5" s="31">
        <v>263958.15629999997</v>
      </c>
      <c r="DF5" s="31">
        <v>3</v>
      </c>
      <c r="DG5" s="31" t="s">
        <v>7</v>
      </c>
      <c r="DH5" s="31">
        <v>652.05700000000002</v>
      </c>
      <c r="DI5" s="31">
        <v>2425.875</v>
      </c>
      <c r="DJ5" s="31">
        <v>53.260399999999997</v>
      </c>
      <c r="DK5" s="31">
        <v>0.4667</v>
      </c>
      <c r="DL5" s="31">
        <v>171958.3125</v>
      </c>
      <c r="DO5" s="31">
        <v>3</v>
      </c>
      <c r="DP5" s="31" t="s">
        <v>7</v>
      </c>
      <c r="DQ5" s="31">
        <v>1235.624</v>
      </c>
      <c r="DR5" s="31">
        <v>8546.5429999999997</v>
      </c>
      <c r="DS5" s="31">
        <v>86.958799999999997</v>
      </c>
      <c r="DT5" s="31">
        <v>0.52290000000000003</v>
      </c>
      <c r="DU5" s="31">
        <v>967990.4375</v>
      </c>
      <c r="DX5" s="31">
        <v>3</v>
      </c>
      <c r="DY5" s="31" t="s">
        <v>7</v>
      </c>
      <c r="DZ5" s="31">
        <v>883.91200000000003</v>
      </c>
      <c r="EA5" s="31">
        <v>3039.2444</v>
      </c>
      <c r="EB5" s="31">
        <v>34.485900000000001</v>
      </c>
      <c r="EC5" s="31">
        <v>0.55700000000000005</v>
      </c>
      <c r="ED5" s="31">
        <v>134798.01560000001</v>
      </c>
      <c r="EG5" s="31">
        <v>3</v>
      </c>
      <c r="EH5" s="31" t="s">
        <v>7</v>
      </c>
      <c r="EI5" s="31">
        <v>1235.4100000000001</v>
      </c>
      <c r="EJ5" s="31">
        <v>2655.6662999999999</v>
      </c>
      <c r="EK5" s="31">
        <v>59.201000000000001</v>
      </c>
      <c r="EL5" s="31">
        <v>0.61909999999999998</v>
      </c>
      <c r="EM5" s="31">
        <v>197494.4063</v>
      </c>
      <c r="EP5" s="31">
        <v>3</v>
      </c>
      <c r="EQ5" s="31" t="s">
        <v>7</v>
      </c>
      <c r="ER5" s="31">
        <v>654.21699999999998</v>
      </c>
      <c r="ES5" s="31">
        <v>3498.6806999999999</v>
      </c>
      <c r="ET5" s="31">
        <v>32.737299999999998</v>
      </c>
      <c r="EU5" s="31">
        <v>1</v>
      </c>
      <c r="EV5" s="31">
        <v>121921.2344</v>
      </c>
      <c r="EY5" s="31">
        <v>3</v>
      </c>
      <c r="EZ5" s="31" t="s">
        <v>7</v>
      </c>
      <c r="FA5" s="31">
        <v>1234.9849999999999</v>
      </c>
      <c r="FB5" s="31">
        <v>27331.017599999999</v>
      </c>
      <c r="FC5" s="31">
        <v>164.08260000000001</v>
      </c>
      <c r="FD5" s="31">
        <v>0.73909999999999998</v>
      </c>
      <c r="FE5" s="31">
        <v>5354971.5</v>
      </c>
    </row>
    <row r="6" spans="1:161" x14ac:dyDescent="0.25">
      <c r="B6" s="31">
        <v>4</v>
      </c>
      <c r="C6" s="31" t="s">
        <v>7</v>
      </c>
      <c r="D6" s="31">
        <v>883.02</v>
      </c>
      <c r="E6" s="31">
        <v>7609.8018000000002</v>
      </c>
      <c r="F6" s="31">
        <v>30.429500000000001</v>
      </c>
      <c r="G6" s="31">
        <v>0.53149999999999997</v>
      </c>
      <c r="H6" s="31">
        <v>300865.75</v>
      </c>
      <c r="K6" s="31">
        <v>4</v>
      </c>
      <c r="L6" s="31" t="s">
        <v>7</v>
      </c>
      <c r="M6" s="31">
        <v>1336.5340000000001</v>
      </c>
      <c r="N6" s="31">
        <v>9464.9022999999997</v>
      </c>
      <c r="O6" s="31">
        <v>46.855499999999999</v>
      </c>
      <c r="P6" s="31">
        <v>0.44950000000000001</v>
      </c>
      <c r="Q6" s="31">
        <v>594589.375</v>
      </c>
      <c r="T6" s="31">
        <v>4</v>
      </c>
      <c r="U6" s="31" t="s">
        <v>7</v>
      </c>
      <c r="V6" s="31">
        <v>884.85699999999997</v>
      </c>
      <c r="W6" s="31">
        <v>8123.0497999999998</v>
      </c>
      <c r="X6" s="31">
        <v>35.9861</v>
      </c>
      <c r="Y6" s="31">
        <v>0.51629999999999998</v>
      </c>
      <c r="Z6" s="31">
        <v>382240.375</v>
      </c>
      <c r="AC6" s="31">
        <v>4</v>
      </c>
      <c r="AD6" s="31" t="s">
        <v>7</v>
      </c>
      <c r="AE6" s="31">
        <v>1737.8040000000001</v>
      </c>
      <c r="AF6" s="31">
        <v>9568.0586000000003</v>
      </c>
      <c r="AG6" s="31">
        <v>34.942399999999999</v>
      </c>
      <c r="AH6" s="31">
        <v>0.64100000000000001</v>
      </c>
      <c r="AI6" s="31">
        <v>415970.625</v>
      </c>
      <c r="AL6" s="31">
        <v>4</v>
      </c>
      <c r="AM6" s="31" t="s">
        <v>7</v>
      </c>
      <c r="AN6" s="31">
        <v>971.81100000000004</v>
      </c>
      <c r="AO6" s="31">
        <v>8288.2432000000008</v>
      </c>
      <c r="AP6" s="31">
        <v>39.006799999999998</v>
      </c>
      <c r="AQ6" s="31">
        <v>0.96860000000000002</v>
      </c>
      <c r="AR6" s="31">
        <v>349214.28129999997</v>
      </c>
      <c r="AU6" s="31">
        <v>4</v>
      </c>
      <c r="AV6" s="31" t="s">
        <v>7</v>
      </c>
      <c r="AW6" s="31">
        <v>1336.152</v>
      </c>
      <c r="AX6" s="31">
        <v>7772.2402000000002</v>
      </c>
      <c r="AY6" s="31">
        <v>37.424300000000002</v>
      </c>
      <c r="AZ6" s="31">
        <v>0.45079999999999998</v>
      </c>
      <c r="BA6" s="31">
        <v>389759.125</v>
      </c>
      <c r="BD6" s="31">
        <v>4</v>
      </c>
      <c r="BE6" s="31" t="s">
        <v>7</v>
      </c>
      <c r="BF6" s="31">
        <v>971.40599999999995</v>
      </c>
      <c r="BG6" s="31">
        <v>10596.815399999999</v>
      </c>
      <c r="BH6" s="31">
        <v>42.722999999999999</v>
      </c>
      <c r="BI6" s="31">
        <v>1</v>
      </c>
      <c r="BJ6" s="31">
        <v>481914.40629999997</v>
      </c>
      <c r="BM6" s="31">
        <v>3</v>
      </c>
      <c r="BN6" s="31" t="s">
        <v>7</v>
      </c>
      <c r="BO6" s="31">
        <v>1238.912</v>
      </c>
      <c r="BP6" s="31">
        <v>8902.6553000000004</v>
      </c>
      <c r="BQ6" s="31">
        <v>50.262999999999998</v>
      </c>
      <c r="BR6" s="31">
        <v>0.57999999999999996</v>
      </c>
      <c r="BS6" s="31">
        <v>570272.9375</v>
      </c>
      <c r="BV6" s="31">
        <v>4</v>
      </c>
      <c r="BW6" s="31" t="s">
        <v>7</v>
      </c>
      <c r="BX6" s="31">
        <v>1086.3579999999999</v>
      </c>
      <c r="BY6" s="31">
        <v>21239.517599999999</v>
      </c>
      <c r="BZ6" s="31">
        <v>6.7272999999999996</v>
      </c>
      <c r="CA6" s="31">
        <v>0.53769999999999996</v>
      </c>
      <c r="CB6" s="31">
        <v>185461.8125</v>
      </c>
      <c r="CE6" s="31">
        <v>4</v>
      </c>
      <c r="CF6" s="31" t="s">
        <v>7</v>
      </c>
      <c r="CG6" s="31">
        <v>1341.029</v>
      </c>
      <c r="CH6" s="31">
        <v>10292.265600000001</v>
      </c>
      <c r="CI6" s="31">
        <v>79.165599999999998</v>
      </c>
      <c r="CJ6" s="31">
        <v>0.49819999999999998</v>
      </c>
      <c r="CK6" s="31">
        <v>1072306.125</v>
      </c>
      <c r="CN6" s="31">
        <v>4</v>
      </c>
      <c r="CO6" s="31" t="s">
        <v>7</v>
      </c>
      <c r="CP6" s="31">
        <v>970.06600000000003</v>
      </c>
      <c r="CQ6" s="31">
        <v>9265.6366999999991</v>
      </c>
      <c r="CR6" s="31">
        <v>46.9041</v>
      </c>
      <c r="CS6" s="31">
        <v>1</v>
      </c>
      <c r="CT6" s="31">
        <v>462620.875</v>
      </c>
      <c r="CW6" s="31">
        <v>4</v>
      </c>
      <c r="CX6" s="31" t="s">
        <v>7</v>
      </c>
      <c r="CY6" s="31">
        <v>1347.4749999999999</v>
      </c>
      <c r="CZ6" s="31">
        <v>6394.5600999999997</v>
      </c>
      <c r="DA6" s="31">
        <v>44.491500000000002</v>
      </c>
      <c r="DB6" s="31">
        <v>0.55300000000000005</v>
      </c>
      <c r="DC6" s="31">
        <v>366402.9375</v>
      </c>
      <c r="DF6" s="31">
        <v>4</v>
      </c>
      <c r="DG6" s="31" t="s">
        <v>7</v>
      </c>
      <c r="DH6" s="31">
        <v>769.221</v>
      </c>
      <c r="DI6" s="31">
        <v>2974.6831000000002</v>
      </c>
      <c r="DJ6" s="31">
        <v>69.364400000000003</v>
      </c>
      <c r="DK6" s="31">
        <v>0.53800000000000003</v>
      </c>
      <c r="DL6" s="31">
        <v>267071.125</v>
      </c>
      <c r="DO6" s="31">
        <v>4</v>
      </c>
      <c r="DP6" s="31" t="s">
        <v>7</v>
      </c>
      <c r="DQ6" s="31">
        <v>1340.434</v>
      </c>
      <c r="DR6" s="31">
        <v>6565.3877000000002</v>
      </c>
      <c r="DS6" s="31">
        <v>56.603499999999997</v>
      </c>
      <c r="DT6" s="31">
        <v>0.42249999999999999</v>
      </c>
      <c r="DU6" s="31">
        <v>503202.5625</v>
      </c>
      <c r="DX6" s="31">
        <v>4</v>
      </c>
      <c r="DY6" s="31" t="s">
        <v>7</v>
      </c>
      <c r="DZ6" s="31">
        <v>973.53599999999994</v>
      </c>
      <c r="EA6" s="31">
        <v>4687.4038</v>
      </c>
      <c r="EB6" s="31">
        <v>36.4953</v>
      </c>
      <c r="EC6" s="31">
        <v>0.64280000000000004</v>
      </c>
      <c r="ED6" s="31">
        <v>212645.9688</v>
      </c>
      <c r="EG6" s="31">
        <v>4</v>
      </c>
      <c r="EH6" s="31" t="s">
        <v>7</v>
      </c>
      <c r="EI6" s="31">
        <v>1336.568</v>
      </c>
      <c r="EJ6" s="31">
        <v>4143.4551000000001</v>
      </c>
      <c r="EK6" s="31">
        <v>14.048500000000001</v>
      </c>
      <c r="EL6" s="31">
        <v>0.44090000000000001</v>
      </c>
      <c r="EM6" s="31">
        <v>78416.5</v>
      </c>
      <c r="EP6" s="31">
        <v>4</v>
      </c>
      <c r="EQ6" s="31" t="s">
        <v>7</v>
      </c>
      <c r="ER6" s="31">
        <v>762.31299999999999</v>
      </c>
      <c r="ES6" s="31">
        <v>3410.6060000000002</v>
      </c>
      <c r="ET6" s="31">
        <v>53.686599999999999</v>
      </c>
      <c r="EU6" s="31">
        <v>0.9415</v>
      </c>
      <c r="EV6" s="31">
        <v>200242.01560000001</v>
      </c>
      <c r="EY6" s="31">
        <v>4</v>
      </c>
      <c r="EZ6" s="31" t="s">
        <v>7</v>
      </c>
      <c r="FA6" s="31">
        <v>1344.896</v>
      </c>
      <c r="FB6" s="31">
        <v>20982.855500000001</v>
      </c>
      <c r="FC6" s="31">
        <v>73.825500000000005</v>
      </c>
      <c r="FD6" s="31">
        <v>0.35699999999999998</v>
      </c>
      <c r="FE6" s="31">
        <v>2149030</v>
      </c>
    </row>
    <row r="7" spans="1:161" x14ac:dyDescent="0.25">
      <c r="B7" s="31">
        <v>5</v>
      </c>
      <c r="C7" s="31" t="s">
        <v>7</v>
      </c>
      <c r="D7" s="31">
        <v>971.19100000000003</v>
      </c>
      <c r="E7" s="31">
        <v>11231.8613</v>
      </c>
      <c r="F7" s="31">
        <v>37.725299999999997</v>
      </c>
      <c r="G7" s="31">
        <v>0.58799999999999997</v>
      </c>
      <c r="H7" s="31">
        <v>538323.625</v>
      </c>
      <c r="K7" s="31">
        <v>5</v>
      </c>
      <c r="L7" s="31" t="s">
        <v>7</v>
      </c>
      <c r="M7" s="31">
        <v>1432.739</v>
      </c>
      <c r="N7" s="31">
        <v>10723.512699999999</v>
      </c>
      <c r="O7" s="31">
        <v>27.270399999999999</v>
      </c>
      <c r="P7" s="31">
        <v>0.50900000000000001</v>
      </c>
      <c r="Q7" s="31">
        <v>383609.84379999997</v>
      </c>
      <c r="T7" s="31">
        <v>5</v>
      </c>
      <c r="U7" s="31" t="s">
        <v>7</v>
      </c>
      <c r="V7" s="31">
        <v>972.35799999999995</v>
      </c>
      <c r="W7" s="31">
        <v>11315.895500000001</v>
      </c>
      <c r="X7" s="31">
        <v>39.552900000000001</v>
      </c>
      <c r="Y7" s="31">
        <v>0.55110000000000003</v>
      </c>
      <c r="Z7" s="31">
        <v>577340.625</v>
      </c>
      <c r="AL7" s="31">
        <v>5</v>
      </c>
      <c r="AM7" s="31" t="s">
        <v>7</v>
      </c>
      <c r="AN7" s="31">
        <v>1074.682</v>
      </c>
      <c r="AO7" s="31">
        <v>6773.1679999999997</v>
      </c>
      <c r="AP7" s="31">
        <v>38.015099999999997</v>
      </c>
      <c r="AQ7" s="31">
        <v>0.8125</v>
      </c>
      <c r="AR7" s="31">
        <v>298204.96879999997</v>
      </c>
      <c r="AU7" s="31">
        <v>5</v>
      </c>
      <c r="AV7" s="31" t="s">
        <v>7</v>
      </c>
      <c r="AW7" s="31">
        <v>1435.0540000000001</v>
      </c>
      <c r="AX7" s="31">
        <v>3951.8146999999999</v>
      </c>
      <c r="AY7" s="31">
        <v>39.689</v>
      </c>
      <c r="AZ7" s="31">
        <v>0.35520000000000002</v>
      </c>
      <c r="BA7" s="31">
        <v>217663.67189999999</v>
      </c>
      <c r="BD7" s="31">
        <v>5</v>
      </c>
      <c r="BE7" s="31" t="s">
        <v>7</v>
      </c>
      <c r="BF7" s="31">
        <v>1065.55</v>
      </c>
      <c r="BG7" s="31">
        <v>6801.4458000000004</v>
      </c>
      <c r="BH7" s="31">
        <v>33.932099999999998</v>
      </c>
      <c r="BI7" s="31">
        <v>0.86580000000000001</v>
      </c>
      <c r="BJ7" s="31">
        <v>261150.64060000001</v>
      </c>
      <c r="BM7" s="31">
        <v>4</v>
      </c>
      <c r="BN7" s="31" t="s">
        <v>7</v>
      </c>
      <c r="BO7" s="31">
        <v>1342.4169999999999</v>
      </c>
      <c r="BP7" s="31">
        <v>8614.6826000000001</v>
      </c>
      <c r="BQ7" s="31">
        <v>61.021599999999999</v>
      </c>
      <c r="BR7" s="31">
        <v>0.54520000000000002</v>
      </c>
      <c r="BS7" s="31">
        <v>678753.5625</v>
      </c>
      <c r="CE7" s="31">
        <v>5</v>
      </c>
      <c r="CF7" s="31" t="s">
        <v>7</v>
      </c>
      <c r="CG7" s="31">
        <v>1443.518</v>
      </c>
      <c r="CH7" s="31">
        <v>3390.6615999999999</v>
      </c>
      <c r="CI7" s="31">
        <v>79.270600000000002</v>
      </c>
      <c r="CJ7" s="31">
        <v>0.50060000000000004</v>
      </c>
      <c r="CK7" s="31">
        <v>353398.4375</v>
      </c>
      <c r="CN7" s="31">
        <v>5</v>
      </c>
      <c r="CO7" s="31" t="s">
        <v>7</v>
      </c>
      <c r="CP7" s="31">
        <v>1064.527</v>
      </c>
      <c r="CQ7" s="31">
        <v>4947.0565999999999</v>
      </c>
      <c r="CR7" s="31">
        <v>24.4071</v>
      </c>
      <c r="CS7" s="31">
        <v>0.74080000000000001</v>
      </c>
      <c r="CT7" s="31">
        <v>144251.9063</v>
      </c>
      <c r="CW7" s="31">
        <v>5</v>
      </c>
      <c r="CX7" s="31" t="s">
        <v>7</v>
      </c>
      <c r="CY7" s="31">
        <v>1434.3679999999999</v>
      </c>
      <c r="CZ7" s="31">
        <v>7770.3964999999998</v>
      </c>
      <c r="DA7" s="31">
        <v>26.732700000000001</v>
      </c>
      <c r="DB7" s="31">
        <v>0.50619999999999998</v>
      </c>
      <c r="DC7" s="31">
        <v>272650.5</v>
      </c>
      <c r="DF7" s="31">
        <v>5</v>
      </c>
      <c r="DG7" s="31" t="s">
        <v>7</v>
      </c>
      <c r="DH7" s="31">
        <v>881.25099999999998</v>
      </c>
      <c r="DI7" s="31">
        <v>3123.5446999999999</v>
      </c>
      <c r="DJ7" s="31">
        <v>50.144599999999997</v>
      </c>
      <c r="DK7" s="31">
        <v>0.51570000000000005</v>
      </c>
      <c r="DL7" s="31">
        <v>204652.2188</v>
      </c>
      <c r="DO7" s="31">
        <v>5</v>
      </c>
      <c r="DP7" s="31" t="s">
        <v>7</v>
      </c>
      <c r="DQ7" s="31">
        <v>1435.588</v>
      </c>
      <c r="DR7" s="31">
        <v>7950.9219000000003</v>
      </c>
      <c r="DS7" s="31">
        <v>27.153700000000001</v>
      </c>
      <c r="DT7" s="31">
        <v>0.05</v>
      </c>
      <c r="DU7" s="31">
        <v>333187.75</v>
      </c>
      <c r="DX7" s="31">
        <v>5</v>
      </c>
      <c r="DY7" s="31" t="s">
        <v>7</v>
      </c>
      <c r="DZ7" s="31">
        <v>1071.134</v>
      </c>
      <c r="EA7" s="31">
        <v>3537.3562000000002</v>
      </c>
      <c r="EB7" s="31">
        <v>41.385300000000001</v>
      </c>
      <c r="EC7" s="31">
        <v>0.65039999999999998</v>
      </c>
      <c r="ED7" s="31">
        <v>181372.64060000001</v>
      </c>
      <c r="EG7" s="31">
        <v>5</v>
      </c>
      <c r="EH7" s="31" t="s">
        <v>7</v>
      </c>
      <c r="EI7" s="31">
        <v>1654.2719999999999</v>
      </c>
      <c r="EJ7" s="31">
        <v>5847.3154000000004</v>
      </c>
      <c r="EK7" s="31">
        <v>187.3955</v>
      </c>
      <c r="EL7" s="31">
        <v>0.44290000000000002</v>
      </c>
      <c r="EM7" s="31">
        <v>1469654.375</v>
      </c>
      <c r="EP7" s="31">
        <v>5</v>
      </c>
      <c r="EQ7" s="31" t="s">
        <v>7</v>
      </c>
      <c r="ER7" s="31">
        <v>883.64099999999996</v>
      </c>
      <c r="ES7" s="31">
        <v>3894.5351999999998</v>
      </c>
      <c r="ET7" s="31">
        <v>42.430300000000003</v>
      </c>
      <c r="EU7" s="31">
        <v>0.8407</v>
      </c>
      <c r="EV7" s="31">
        <v>189052.32810000001</v>
      </c>
      <c r="EY7" s="31">
        <v>5</v>
      </c>
      <c r="EZ7" s="31" t="s">
        <v>7</v>
      </c>
      <c r="FA7" s="31">
        <v>1428.88</v>
      </c>
      <c r="FB7" s="31">
        <v>11633.112300000001</v>
      </c>
      <c r="FC7" s="31">
        <v>64.775300000000001</v>
      </c>
      <c r="FD7" s="31">
        <v>0.39950000000000002</v>
      </c>
      <c r="FE7" s="31">
        <v>1029546.4375</v>
      </c>
    </row>
    <row r="8" spans="1:161" x14ac:dyDescent="0.25">
      <c r="B8" s="31">
        <v>6</v>
      </c>
      <c r="C8" s="31" t="s">
        <v>7</v>
      </c>
      <c r="D8" s="31">
        <v>1074.432</v>
      </c>
      <c r="E8" s="31">
        <v>7819.8887000000004</v>
      </c>
      <c r="F8" s="31">
        <v>28.5381</v>
      </c>
      <c r="G8" s="31">
        <v>0.53380000000000005</v>
      </c>
      <c r="H8" s="31">
        <v>289723.9375</v>
      </c>
      <c r="K8" s="31">
        <v>6</v>
      </c>
      <c r="L8" s="31" t="s">
        <v>7</v>
      </c>
      <c r="M8" s="31">
        <v>1627.222</v>
      </c>
      <c r="N8" s="31">
        <v>19484.644499999999</v>
      </c>
      <c r="O8" s="31">
        <v>96.975300000000004</v>
      </c>
      <c r="P8" s="31">
        <v>0.2712</v>
      </c>
      <c r="Q8" s="31">
        <v>2695851.5</v>
      </c>
      <c r="T8" s="31">
        <v>6</v>
      </c>
      <c r="U8" s="31" t="s">
        <v>7</v>
      </c>
      <c r="V8" s="31">
        <v>1070.9549999999999</v>
      </c>
      <c r="W8" s="31">
        <v>11142.739299999999</v>
      </c>
      <c r="X8" s="31">
        <v>39.551000000000002</v>
      </c>
      <c r="Y8" s="31">
        <v>0.58760000000000001</v>
      </c>
      <c r="Z8" s="31">
        <v>560398.6875</v>
      </c>
      <c r="AC8" s="31" t="s">
        <v>0</v>
      </c>
      <c r="AD8" s="31" t="s">
        <v>1</v>
      </c>
      <c r="AE8" s="31" t="s">
        <v>2</v>
      </c>
      <c r="AF8" s="31" t="s">
        <v>3</v>
      </c>
      <c r="AG8" s="31" t="s">
        <v>4</v>
      </c>
      <c r="AH8" s="31" t="s">
        <v>5</v>
      </c>
      <c r="AI8" s="31" t="s">
        <v>6</v>
      </c>
      <c r="AL8" s="31">
        <v>6</v>
      </c>
      <c r="AM8" s="31" t="s">
        <v>7</v>
      </c>
      <c r="AN8" s="31">
        <v>1086.4000000000001</v>
      </c>
      <c r="AO8" s="31">
        <v>39089.484400000001</v>
      </c>
      <c r="AP8" s="31">
        <v>6.1414999999999997</v>
      </c>
      <c r="AQ8" s="31">
        <v>0.5917</v>
      </c>
      <c r="AR8" s="31">
        <v>305076.3125</v>
      </c>
      <c r="AU8" s="31">
        <v>6</v>
      </c>
      <c r="AV8" s="31" t="s">
        <v>7</v>
      </c>
      <c r="AW8" s="31">
        <v>1551.8440000000001</v>
      </c>
      <c r="AX8" s="31">
        <v>6941.2597999999998</v>
      </c>
      <c r="AY8" s="31">
        <v>12.6454</v>
      </c>
      <c r="AZ8" s="31">
        <v>0.52349999999999997</v>
      </c>
      <c r="BA8" s="31">
        <v>114542.2813</v>
      </c>
      <c r="BD8" s="31">
        <v>6</v>
      </c>
      <c r="BE8" s="31" t="s">
        <v>7</v>
      </c>
      <c r="BF8" s="31">
        <v>1085.588</v>
      </c>
      <c r="BG8" s="31">
        <v>35876.296900000001</v>
      </c>
      <c r="BH8" s="31">
        <v>7.7241999999999997</v>
      </c>
      <c r="BI8" s="31">
        <v>0.35</v>
      </c>
      <c r="BJ8" s="31">
        <v>385921.90629999997</v>
      </c>
      <c r="BM8" s="31">
        <v>5</v>
      </c>
      <c r="BN8" s="31" t="s">
        <v>7</v>
      </c>
      <c r="BO8" s="31">
        <v>1436.194</v>
      </c>
      <c r="BP8" s="31">
        <v>9455.7870999999996</v>
      </c>
      <c r="BQ8" s="31">
        <v>21.835999999999999</v>
      </c>
      <c r="BR8" s="31">
        <v>0.31640000000000001</v>
      </c>
      <c r="BS8" s="31">
        <v>290859</v>
      </c>
      <c r="BV8" s="31" t="s">
        <v>0</v>
      </c>
      <c r="BW8" s="31" t="s">
        <v>1</v>
      </c>
      <c r="BX8" s="31" t="s">
        <v>2</v>
      </c>
      <c r="BY8" s="31" t="s">
        <v>3</v>
      </c>
      <c r="BZ8" s="31" t="s">
        <v>4</v>
      </c>
      <c r="CA8" s="31" t="s">
        <v>5</v>
      </c>
      <c r="CB8" s="31" t="s">
        <v>6</v>
      </c>
      <c r="CE8" s="31">
        <v>6</v>
      </c>
      <c r="CF8" s="31" t="s">
        <v>7</v>
      </c>
      <c r="CG8" s="31">
        <v>1635.913</v>
      </c>
      <c r="CH8" s="31">
        <v>17288.831999999999</v>
      </c>
      <c r="CI8" s="31">
        <v>72.794600000000003</v>
      </c>
      <c r="CJ8" s="31">
        <v>0.11840000000000001</v>
      </c>
      <c r="CK8" s="31">
        <v>1896384.125</v>
      </c>
      <c r="CN8" s="31">
        <v>6</v>
      </c>
      <c r="CO8" s="31" t="s">
        <v>7</v>
      </c>
      <c r="CP8" s="31">
        <v>1086.1210000000001</v>
      </c>
      <c r="CQ8" s="31">
        <v>27577.7402</v>
      </c>
      <c r="CR8" s="31">
        <v>6.7820999999999998</v>
      </c>
      <c r="CS8" s="31">
        <v>0.45079999999999998</v>
      </c>
      <c r="CT8" s="31">
        <v>250991.32810000001</v>
      </c>
      <c r="CW8" s="31">
        <v>6</v>
      </c>
      <c r="CX8" s="31" t="s">
        <v>7</v>
      </c>
      <c r="CY8" s="31">
        <v>1630.317</v>
      </c>
      <c r="CZ8" s="31">
        <v>9946.2139000000006</v>
      </c>
      <c r="DA8" s="31">
        <v>59.6008</v>
      </c>
      <c r="DB8" s="31">
        <v>0.47560000000000002</v>
      </c>
      <c r="DC8" s="31">
        <v>785653.6875</v>
      </c>
      <c r="DF8" s="31">
        <v>6</v>
      </c>
      <c r="DG8" s="31" t="s">
        <v>7</v>
      </c>
      <c r="DH8" s="31">
        <v>974.52099999999996</v>
      </c>
      <c r="DI8" s="31">
        <v>4890.1270000000004</v>
      </c>
      <c r="DJ8" s="31">
        <v>44.794199999999996</v>
      </c>
      <c r="DK8" s="31">
        <v>0.55179999999999996</v>
      </c>
      <c r="DL8" s="31">
        <v>282319.0625</v>
      </c>
      <c r="DO8" s="31">
        <v>6</v>
      </c>
      <c r="DP8" s="31" t="s">
        <v>7</v>
      </c>
      <c r="DQ8" s="31">
        <v>1542.1769999999999</v>
      </c>
      <c r="DR8" s="31">
        <v>10547.127899999999</v>
      </c>
      <c r="DS8" s="31">
        <v>66.509600000000006</v>
      </c>
      <c r="DT8" s="31">
        <v>0.34200000000000003</v>
      </c>
      <c r="DU8" s="31">
        <v>977781.9375</v>
      </c>
      <c r="DX8" s="31">
        <v>6</v>
      </c>
      <c r="DY8" s="31" t="s">
        <v>7</v>
      </c>
      <c r="DZ8" s="31">
        <v>1085.981</v>
      </c>
      <c r="EA8" s="31">
        <v>22785.168000000001</v>
      </c>
      <c r="EB8" s="31">
        <v>6.2106000000000003</v>
      </c>
      <c r="EC8" s="31">
        <v>0.4743</v>
      </c>
      <c r="ED8" s="31">
        <v>188221.04689999999</v>
      </c>
      <c r="EP8" s="31">
        <v>6</v>
      </c>
      <c r="EQ8" s="31" t="s">
        <v>7</v>
      </c>
      <c r="ER8" s="31">
        <v>978.06600000000003</v>
      </c>
      <c r="ES8" s="31">
        <v>5543.8353999999999</v>
      </c>
      <c r="ET8" s="31">
        <v>51.341799999999999</v>
      </c>
      <c r="EU8" s="31">
        <v>0.8871</v>
      </c>
      <c r="EV8" s="31">
        <v>318982.5</v>
      </c>
      <c r="EY8" s="31">
        <v>6</v>
      </c>
      <c r="EZ8" s="31" t="s">
        <v>7</v>
      </c>
      <c r="FA8" s="31">
        <v>1649.2829999999999</v>
      </c>
      <c r="FB8" s="31">
        <v>31306.625</v>
      </c>
      <c r="FC8" s="31">
        <v>87.436300000000003</v>
      </c>
      <c r="FD8" s="31">
        <v>0.58650000000000002</v>
      </c>
      <c r="FE8" s="31">
        <v>3481161.25</v>
      </c>
    </row>
    <row r="9" spans="1:161" x14ac:dyDescent="0.25">
      <c r="B9" s="31">
        <v>7</v>
      </c>
      <c r="C9" s="31" t="s">
        <v>7</v>
      </c>
      <c r="D9" s="31">
        <v>1086.088</v>
      </c>
      <c r="E9" s="31">
        <v>76108.960900000005</v>
      </c>
      <c r="F9" s="31">
        <v>6.3319000000000001</v>
      </c>
      <c r="G9" s="31">
        <v>0.51129999999999998</v>
      </c>
      <c r="H9" s="31">
        <v>631977.5625</v>
      </c>
      <c r="K9" s="31">
        <v>7</v>
      </c>
      <c r="L9" s="31" t="s">
        <v>7</v>
      </c>
      <c r="M9" s="31">
        <v>1739.79</v>
      </c>
      <c r="N9" s="31">
        <v>18588.398399999998</v>
      </c>
      <c r="O9" s="31">
        <v>55.954099999999997</v>
      </c>
      <c r="P9" s="31">
        <v>0.59970000000000001</v>
      </c>
      <c r="Q9" s="31">
        <v>1315745.5</v>
      </c>
      <c r="T9" s="31">
        <v>7</v>
      </c>
      <c r="U9" s="31" t="s">
        <v>7</v>
      </c>
      <c r="V9" s="31">
        <v>1085.82</v>
      </c>
      <c r="W9" s="31">
        <v>81210.281300000002</v>
      </c>
      <c r="X9" s="31">
        <v>6.2957999999999998</v>
      </c>
      <c r="Y9" s="31">
        <v>0.52659999999999996</v>
      </c>
      <c r="Z9" s="31">
        <v>666632.4375</v>
      </c>
      <c r="AC9" s="31">
        <v>1</v>
      </c>
      <c r="AD9" s="31" t="s">
        <v>7</v>
      </c>
      <c r="AE9" s="31">
        <v>1070.1969999999999</v>
      </c>
      <c r="AF9" s="31">
        <v>8944.4940999999999</v>
      </c>
      <c r="AG9" s="31">
        <v>30.0838</v>
      </c>
      <c r="AH9" s="31">
        <v>0.72250000000000003</v>
      </c>
      <c r="AI9" s="31">
        <v>323865.34379999997</v>
      </c>
      <c r="AU9" s="31">
        <v>7</v>
      </c>
      <c r="AV9" s="31" t="s">
        <v>7</v>
      </c>
      <c r="AW9" s="31">
        <v>1626.402</v>
      </c>
      <c r="AX9" s="31">
        <v>10296.885700000001</v>
      </c>
      <c r="AY9" s="31">
        <v>72.641800000000003</v>
      </c>
      <c r="AZ9" s="31">
        <v>0.96970000000000001</v>
      </c>
      <c r="BA9" s="31">
        <v>807465.9375</v>
      </c>
      <c r="BM9" s="31">
        <v>6</v>
      </c>
      <c r="BN9" s="31" t="s">
        <v>7</v>
      </c>
      <c r="BO9" s="31">
        <v>1543.279</v>
      </c>
      <c r="BP9" s="31">
        <v>5509.6216000000004</v>
      </c>
      <c r="BQ9" s="31">
        <v>46.1828</v>
      </c>
      <c r="BR9" s="31">
        <v>0.54790000000000005</v>
      </c>
      <c r="BS9" s="31">
        <v>328415.5</v>
      </c>
      <c r="BV9" s="31">
        <v>1</v>
      </c>
      <c r="BW9" s="31" t="s">
        <v>7</v>
      </c>
      <c r="BX9" s="31">
        <v>882.00699999999995</v>
      </c>
      <c r="BY9" s="31">
        <v>6164.5586000000003</v>
      </c>
      <c r="BZ9" s="31">
        <v>39.3414</v>
      </c>
      <c r="CA9" s="31">
        <v>0.3775</v>
      </c>
      <c r="CB9" s="31">
        <v>333552.3125</v>
      </c>
      <c r="CE9" s="31">
        <v>7</v>
      </c>
      <c r="CF9" s="31" t="s">
        <v>7</v>
      </c>
      <c r="CG9" s="31">
        <v>1802.2470000000001</v>
      </c>
      <c r="CH9" s="31">
        <v>5558.6337999999996</v>
      </c>
      <c r="CI9" s="31">
        <v>150.47409999999999</v>
      </c>
      <c r="CJ9" s="31">
        <v>0.34229999999999999</v>
      </c>
      <c r="CK9" s="31">
        <v>1163678.75</v>
      </c>
      <c r="CW9" s="31">
        <v>7</v>
      </c>
      <c r="CX9" s="31" t="s">
        <v>7</v>
      </c>
      <c r="CY9" s="31">
        <v>1744.2850000000001</v>
      </c>
      <c r="CZ9" s="31">
        <v>9413.6025000000009</v>
      </c>
      <c r="DA9" s="31">
        <v>55.643300000000004</v>
      </c>
      <c r="DB9" s="31">
        <v>0.55589999999999995</v>
      </c>
      <c r="DC9" s="31">
        <v>673409.3125</v>
      </c>
      <c r="DF9" s="31">
        <v>7</v>
      </c>
      <c r="DG9" s="31" t="s">
        <v>7</v>
      </c>
      <c r="DH9" s="31">
        <v>1076.9659999999999</v>
      </c>
      <c r="DI9" s="31">
        <v>7093.7016999999996</v>
      </c>
      <c r="DJ9" s="31">
        <v>65.173199999999994</v>
      </c>
      <c r="DK9" s="31">
        <v>0.54649999999999999</v>
      </c>
      <c r="DL9" s="31">
        <v>596537.25</v>
      </c>
      <c r="DO9" s="31">
        <v>7</v>
      </c>
      <c r="DP9" s="31" t="s">
        <v>7</v>
      </c>
      <c r="DQ9" s="31">
        <v>1639.607</v>
      </c>
      <c r="DR9" s="31">
        <v>37761.652300000002</v>
      </c>
      <c r="DS9" s="31">
        <v>98.217200000000005</v>
      </c>
      <c r="DT9" s="31">
        <v>0.80979999999999996</v>
      </c>
      <c r="DU9" s="31">
        <v>4299074</v>
      </c>
      <c r="EG9" s="31" t="s">
        <v>0</v>
      </c>
      <c r="EH9" s="31" t="s">
        <v>1</v>
      </c>
      <c r="EI9" s="31" t="s">
        <v>2</v>
      </c>
      <c r="EJ9" s="31" t="s">
        <v>3</v>
      </c>
      <c r="EK9" s="31" t="s">
        <v>4</v>
      </c>
      <c r="EL9" s="31" t="s">
        <v>5</v>
      </c>
      <c r="EM9" s="31" t="s">
        <v>6</v>
      </c>
      <c r="EY9" s="31">
        <v>7</v>
      </c>
      <c r="EZ9" s="31" t="s">
        <v>7</v>
      </c>
      <c r="FA9" s="31">
        <v>1741.894</v>
      </c>
      <c r="FB9" s="31">
        <v>42098.765599999999</v>
      </c>
      <c r="FC9" s="31">
        <v>82.649000000000001</v>
      </c>
      <c r="FD9" s="31">
        <v>0.60240000000000005</v>
      </c>
      <c r="FE9" s="31">
        <v>4397497.5</v>
      </c>
    </row>
    <row r="10" spans="1:161" x14ac:dyDescent="0.25">
      <c r="AC10" s="31">
        <v>2</v>
      </c>
      <c r="AD10" s="31" t="s">
        <v>7</v>
      </c>
      <c r="AE10" s="31">
        <v>1085.8219999999999</v>
      </c>
      <c r="AF10" s="31">
        <v>81290.070300000007</v>
      </c>
      <c r="AG10" s="31">
        <v>6.4047999999999998</v>
      </c>
      <c r="AH10" s="31">
        <v>0.6048</v>
      </c>
      <c r="AI10" s="31">
        <v>658172.75</v>
      </c>
      <c r="AL10" s="31" t="s">
        <v>0</v>
      </c>
      <c r="AM10" s="31" t="s">
        <v>1</v>
      </c>
      <c r="AN10" s="31" t="s">
        <v>2</v>
      </c>
      <c r="AO10" s="31" t="s">
        <v>3</v>
      </c>
      <c r="AP10" s="31" t="s">
        <v>4</v>
      </c>
      <c r="AQ10" s="31" t="s">
        <v>5</v>
      </c>
      <c r="AR10" s="31" t="s">
        <v>6</v>
      </c>
      <c r="AU10" s="31">
        <v>8</v>
      </c>
      <c r="AV10" s="31" t="s">
        <v>7</v>
      </c>
      <c r="AW10" s="31">
        <v>1741.104</v>
      </c>
      <c r="AX10" s="31">
        <v>8405.9346000000005</v>
      </c>
      <c r="AY10" s="31">
        <v>58.286499999999997</v>
      </c>
      <c r="AZ10" s="31">
        <v>0.7016</v>
      </c>
      <c r="BA10" s="31">
        <v>594511.5</v>
      </c>
      <c r="BD10" s="31" t="s">
        <v>0</v>
      </c>
      <c r="BE10" s="31" t="s">
        <v>1</v>
      </c>
      <c r="BF10" s="31" t="s">
        <v>2</v>
      </c>
      <c r="BG10" s="31" t="s">
        <v>3</v>
      </c>
      <c r="BH10" s="31" t="s">
        <v>4</v>
      </c>
      <c r="BI10" s="31" t="s">
        <v>5</v>
      </c>
      <c r="BJ10" s="31" t="s">
        <v>6</v>
      </c>
      <c r="BM10" s="31">
        <v>7</v>
      </c>
      <c r="BN10" s="31" t="s">
        <v>7</v>
      </c>
      <c r="BO10" s="31">
        <v>1633.4590000000001</v>
      </c>
      <c r="BP10" s="31">
        <v>16137.6914</v>
      </c>
      <c r="BQ10" s="31">
        <v>69.789500000000004</v>
      </c>
      <c r="BR10" s="31">
        <v>0.91349999999999998</v>
      </c>
      <c r="BS10" s="31">
        <v>1247287.125</v>
      </c>
      <c r="BV10" s="31">
        <v>2</v>
      </c>
      <c r="BW10" s="31" t="s">
        <v>7</v>
      </c>
      <c r="BX10" s="31">
        <v>975.17100000000005</v>
      </c>
      <c r="BY10" s="31">
        <v>7935.3706000000002</v>
      </c>
      <c r="BZ10" s="31">
        <v>42.357799999999997</v>
      </c>
      <c r="CA10" s="31">
        <v>0.97529999999999994</v>
      </c>
      <c r="CB10" s="31">
        <v>361933.5</v>
      </c>
      <c r="CN10" s="31" t="s">
        <v>0</v>
      </c>
      <c r="CO10" s="31" t="s">
        <v>1</v>
      </c>
      <c r="CP10" s="31" t="s">
        <v>2</v>
      </c>
      <c r="CQ10" s="31" t="s">
        <v>3</v>
      </c>
      <c r="CR10" s="31" t="s">
        <v>4</v>
      </c>
      <c r="CS10" s="31" t="s">
        <v>5</v>
      </c>
      <c r="CT10" s="31" t="s">
        <v>6</v>
      </c>
      <c r="DF10" s="31">
        <v>8</v>
      </c>
      <c r="DG10" s="31" t="s">
        <v>7</v>
      </c>
      <c r="DH10" s="31">
        <v>1086.5309999999999</v>
      </c>
      <c r="DI10" s="31">
        <v>36728.496099999997</v>
      </c>
      <c r="DJ10" s="31">
        <v>7.0103</v>
      </c>
      <c r="DK10" s="31">
        <v>0.53580000000000005</v>
      </c>
      <c r="DL10" s="31">
        <v>334490.375</v>
      </c>
      <c r="DO10" s="31">
        <v>8</v>
      </c>
      <c r="DP10" s="31" t="s">
        <v>7</v>
      </c>
      <c r="DQ10" s="31">
        <v>1739.328</v>
      </c>
      <c r="DR10" s="31">
        <v>45686.496099999997</v>
      </c>
      <c r="DS10" s="31">
        <v>107.7627</v>
      </c>
      <c r="DT10" s="31">
        <v>0.68630000000000002</v>
      </c>
      <c r="DU10" s="31">
        <v>6008219</v>
      </c>
      <c r="DX10" s="31" t="s">
        <v>0</v>
      </c>
      <c r="DY10" s="31" t="s">
        <v>1</v>
      </c>
      <c r="DZ10" s="31" t="s">
        <v>2</v>
      </c>
      <c r="EA10" s="31" t="s">
        <v>3</v>
      </c>
      <c r="EB10" s="31" t="s">
        <v>4</v>
      </c>
      <c r="EC10" s="31" t="s">
        <v>5</v>
      </c>
      <c r="ED10" s="31" t="s">
        <v>6</v>
      </c>
      <c r="EG10" s="31">
        <v>1</v>
      </c>
      <c r="EH10" s="31" t="s">
        <v>7</v>
      </c>
      <c r="EI10" s="31">
        <v>1071.057</v>
      </c>
      <c r="EJ10" s="31">
        <v>3669.3126999999999</v>
      </c>
      <c r="EK10" s="31">
        <v>44.690300000000001</v>
      </c>
      <c r="EL10" s="31">
        <v>0.79600000000000004</v>
      </c>
      <c r="EM10" s="31">
        <v>191421.6875</v>
      </c>
      <c r="EP10" s="31" t="s">
        <v>0</v>
      </c>
      <c r="EQ10" s="31" t="s">
        <v>1</v>
      </c>
      <c r="ER10" s="31" t="s">
        <v>2</v>
      </c>
      <c r="ES10" s="31" t="s">
        <v>3</v>
      </c>
      <c r="ET10" s="31" t="s">
        <v>4</v>
      </c>
      <c r="EU10" s="31" t="s">
        <v>5</v>
      </c>
      <c r="EV10" s="31" t="s">
        <v>6</v>
      </c>
      <c r="EY10" s="31">
        <v>8</v>
      </c>
      <c r="EZ10" s="31" t="s">
        <v>7</v>
      </c>
      <c r="FA10" s="31">
        <v>1814.241</v>
      </c>
      <c r="FB10" s="31">
        <v>9086.5166000000008</v>
      </c>
      <c r="FC10" s="31">
        <v>48.413800000000002</v>
      </c>
      <c r="FD10" s="31">
        <v>0.54369999999999996</v>
      </c>
      <c r="FE10" s="31">
        <v>569334.8125</v>
      </c>
    </row>
    <row r="11" spans="1:161" x14ac:dyDescent="0.25">
      <c r="B11" s="31" t="s">
        <v>0</v>
      </c>
      <c r="C11" s="31" t="s">
        <v>1</v>
      </c>
      <c r="D11" s="31" t="s">
        <v>2</v>
      </c>
      <c r="E11" s="31" t="s">
        <v>3</v>
      </c>
      <c r="F11" s="31" t="s">
        <v>4</v>
      </c>
      <c r="G11" s="31" t="s">
        <v>5</v>
      </c>
      <c r="H11" s="31" t="s">
        <v>6</v>
      </c>
      <c r="K11" s="31" t="s">
        <v>0</v>
      </c>
      <c r="L11" s="31" t="s">
        <v>1</v>
      </c>
      <c r="M11" s="31" t="s">
        <v>2</v>
      </c>
      <c r="N11" s="31" t="s">
        <v>3</v>
      </c>
      <c r="O11" s="31" t="s">
        <v>4</v>
      </c>
      <c r="P11" s="31" t="s">
        <v>5</v>
      </c>
      <c r="Q11" s="31" t="s">
        <v>6</v>
      </c>
      <c r="T11" s="31" t="s">
        <v>0</v>
      </c>
      <c r="U11" s="31" t="s">
        <v>1</v>
      </c>
      <c r="V11" s="31" t="s">
        <v>2</v>
      </c>
      <c r="W11" s="31" t="s">
        <v>3</v>
      </c>
      <c r="X11" s="31" t="s">
        <v>4</v>
      </c>
      <c r="Y11" s="31" t="s">
        <v>5</v>
      </c>
      <c r="Z11" s="31" t="s">
        <v>6</v>
      </c>
      <c r="AC11" s="31">
        <v>3</v>
      </c>
      <c r="AD11" s="31" t="s">
        <v>7</v>
      </c>
      <c r="AE11" s="31">
        <v>1627.4880000000001</v>
      </c>
      <c r="AF11" s="31">
        <v>14396.1113</v>
      </c>
      <c r="AG11" s="31">
        <v>53.709000000000003</v>
      </c>
      <c r="AH11" s="31">
        <v>0.94630000000000003</v>
      </c>
      <c r="AI11" s="31">
        <v>843696.75</v>
      </c>
      <c r="AL11" s="31">
        <v>1</v>
      </c>
      <c r="AM11" s="31" t="s">
        <v>7</v>
      </c>
      <c r="AN11" s="31">
        <v>259.05399999999997</v>
      </c>
      <c r="AO11" s="31">
        <v>2140.4434000000001</v>
      </c>
      <c r="AP11" s="31">
        <v>47.721299999999999</v>
      </c>
      <c r="AQ11" s="31">
        <v>0.59850000000000003</v>
      </c>
      <c r="AR11" s="31">
        <v>129151.8594</v>
      </c>
      <c r="BD11" s="31">
        <v>1</v>
      </c>
      <c r="BE11" s="31" t="s">
        <v>7</v>
      </c>
      <c r="BF11" s="31">
        <v>155.672</v>
      </c>
      <c r="BG11" s="31">
        <v>2536.0412999999999</v>
      </c>
      <c r="BH11" s="31">
        <v>5.6135999999999999</v>
      </c>
      <c r="BI11" s="31">
        <v>0.53420000000000001</v>
      </c>
      <c r="BJ11" s="31">
        <v>18505.3027</v>
      </c>
      <c r="BM11" s="31">
        <v>8</v>
      </c>
      <c r="BN11" s="31" t="s">
        <v>7</v>
      </c>
      <c r="BO11" s="31">
        <v>1736.1389999999999</v>
      </c>
      <c r="BP11" s="31">
        <v>14730.2178</v>
      </c>
      <c r="BQ11" s="31">
        <v>54.772799999999997</v>
      </c>
      <c r="BR11" s="31">
        <v>0.79759999999999998</v>
      </c>
      <c r="BS11" s="31">
        <v>940347.25</v>
      </c>
      <c r="BV11" s="31">
        <v>3</v>
      </c>
      <c r="BW11" s="31" t="s">
        <v>7</v>
      </c>
      <c r="BX11" s="31">
        <v>1070.741</v>
      </c>
      <c r="BY11" s="31">
        <v>11812.546899999999</v>
      </c>
      <c r="BZ11" s="31">
        <v>47.123800000000003</v>
      </c>
      <c r="CA11" s="31">
        <v>0.77449999999999997</v>
      </c>
      <c r="CB11" s="31">
        <v>655023.125</v>
      </c>
      <c r="CE11" s="31" t="s">
        <v>0</v>
      </c>
      <c r="CF11" s="31" t="s">
        <v>1</v>
      </c>
      <c r="CG11" s="31" t="s">
        <v>2</v>
      </c>
      <c r="CH11" s="31" t="s">
        <v>3</v>
      </c>
      <c r="CI11" s="31" t="s">
        <v>4</v>
      </c>
      <c r="CJ11" s="31" t="s">
        <v>5</v>
      </c>
      <c r="CK11" s="31" t="s">
        <v>6</v>
      </c>
      <c r="CN11" s="31">
        <v>1</v>
      </c>
      <c r="CO11" s="31" t="s">
        <v>7</v>
      </c>
      <c r="CP11" s="31">
        <v>246.17699999999999</v>
      </c>
      <c r="CQ11" s="31">
        <v>2030.3320000000001</v>
      </c>
      <c r="CR11" s="31">
        <v>51.653599999999997</v>
      </c>
      <c r="CS11" s="31">
        <v>0.54530000000000001</v>
      </c>
      <c r="CT11" s="31">
        <v>135374.17189999999</v>
      </c>
      <c r="CW11" s="31" t="s">
        <v>0</v>
      </c>
      <c r="CX11" s="31" t="s">
        <v>1</v>
      </c>
      <c r="CY11" s="31" t="s">
        <v>2</v>
      </c>
      <c r="CZ11" s="31" t="s">
        <v>3</v>
      </c>
      <c r="DA11" s="31" t="s">
        <v>4</v>
      </c>
      <c r="DB11" s="31" t="s">
        <v>5</v>
      </c>
      <c r="DC11" s="31" t="s">
        <v>6</v>
      </c>
      <c r="DX11" s="31">
        <v>1</v>
      </c>
      <c r="DY11" s="31" t="s">
        <v>7</v>
      </c>
      <c r="DZ11" s="31">
        <v>253.52199999999999</v>
      </c>
      <c r="EA11" s="31">
        <v>1182.4440999999999</v>
      </c>
      <c r="EB11" s="31">
        <v>43.767699999999998</v>
      </c>
      <c r="EC11" s="31">
        <v>0.5887</v>
      </c>
      <c r="ED11" s="31">
        <v>65693.578099999999</v>
      </c>
      <c r="EG11" s="31">
        <v>2</v>
      </c>
      <c r="EH11" s="31" t="s">
        <v>7</v>
      </c>
      <c r="EI11" s="31">
        <v>1085.963</v>
      </c>
      <c r="EJ11" s="31">
        <v>22671.773399999998</v>
      </c>
      <c r="EK11" s="31">
        <v>6.157</v>
      </c>
      <c r="EL11" s="31">
        <v>0.47839999999999999</v>
      </c>
      <c r="EM11" s="31">
        <v>185428.98439999999</v>
      </c>
      <c r="EP11" s="31">
        <v>1</v>
      </c>
      <c r="EQ11" s="31" t="s">
        <v>7</v>
      </c>
      <c r="ER11" s="31">
        <v>156.59399999999999</v>
      </c>
      <c r="ES11" s="31">
        <v>3091.6095999999998</v>
      </c>
      <c r="ET11" s="31">
        <v>11.058199999999999</v>
      </c>
      <c r="EU11" s="31">
        <v>0.45150000000000001</v>
      </c>
      <c r="EV11" s="31">
        <v>45852.828099999999</v>
      </c>
    </row>
    <row r="12" spans="1:161" x14ac:dyDescent="0.25">
      <c r="B12" s="31">
        <v>1</v>
      </c>
      <c r="C12" s="31" t="s">
        <v>7</v>
      </c>
      <c r="D12" s="31">
        <v>144.07499999999999</v>
      </c>
      <c r="E12" s="31">
        <v>6594.2920000000004</v>
      </c>
      <c r="F12" s="31">
        <v>17.984300000000001</v>
      </c>
      <c r="G12" s="31">
        <v>0.50609999999999999</v>
      </c>
      <c r="H12" s="31">
        <v>155711.76560000001</v>
      </c>
      <c r="K12" s="31">
        <v>1</v>
      </c>
      <c r="L12" s="31" t="s">
        <v>7</v>
      </c>
      <c r="M12" s="31">
        <v>1074.4659999999999</v>
      </c>
      <c r="N12" s="31">
        <v>9113.8701000000001</v>
      </c>
      <c r="O12" s="31">
        <v>37.120800000000003</v>
      </c>
      <c r="P12" s="31">
        <v>0.58079999999999998</v>
      </c>
      <c r="Q12" s="31">
        <v>431434.5625</v>
      </c>
      <c r="T12" s="31">
        <v>1</v>
      </c>
      <c r="U12" s="31" t="s">
        <v>7</v>
      </c>
      <c r="V12" s="31">
        <v>154.95699999999999</v>
      </c>
      <c r="W12" s="31">
        <v>3985.1662999999999</v>
      </c>
      <c r="X12" s="31">
        <v>6.3018000000000001</v>
      </c>
      <c r="Y12" s="31">
        <v>0.50900000000000001</v>
      </c>
      <c r="Z12" s="31">
        <v>32967.593800000002</v>
      </c>
      <c r="AC12" s="31">
        <v>4</v>
      </c>
      <c r="AD12" s="31" t="s">
        <v>7</v>
      </c>
      <c r="AE12" s="31">
        <v>1737.731</v>
      </c>
      <c r="AF12" s="31">
        <v>9333.8760000000002</v>
      </c>
      <c r="AG12" s="31">
        <v>36.200400000000002</v>
      </c>
      <c r="AH12" s="31">
        <v>0.62970000000000004</v>
      </c>
      <c r="AI12" s="31">
        <v>422285.9375</v>
      </c>
      <c r="AL12" s="31">
        <v>2</v>
      </c>
      <c r="AM12" s="31" t="s">
        <v>7</v>
      </c>
      <c r="AN12" s="31">
        <v>281.404</v>
      </c>
      <c r="AO12" s="31">
        <v>7295.9902000000002</v>
      </c>
      <c r="AP12" s="31">
        <v>15.0961</v>
      </c>
      <c r="AQ12" s="31">
        <v>0.52939999999999998</v>
      </c>
      <c r="AR12" s="31">
        <v>143348.35939999999</v>
      </c>
      <c r="AU12" s="31" t="s">
        <v>0</v>
      </c>
      <c r="AV12" s="31" t="s">
        <v>1</v>
      </c>
      <c r="AW12" s="31" t="s">
        <v>2</v>
      </c>
      <c r="AX12" s="31" t="s">
        <v>3</v>
      </c>
      <c r="AY12" s="31" t="s">
        <v>4</v>
      </c>
      <c r="AZ12" s="31" t="s">
        <v>5</v>
      </c>
      <c r="BA12" s="31" t="s">
        <v>6</v>
      </c>
      <c r="BD12" s="31">
        <v>2</v>
      </c>
      <c r="BE12" s="31" t="s">
        <v>7</v>
      </c>
      <c r="BF12" s="31">
        <v>280.74400000000003</v>
      </c>
      <c r="BG12" s="31">
        <v>4489.8872000000001</v>
      </c>
      <c r="BH12" s="31">
        <v>14.699199999999999</v>
      </c>
      <c r="BI12" s="31">
        <v>0.51490000000000002</v>
      </c>
      <c r="BJ12" s="31">
        <v>86374.148400000005</v>
      </c>
      <c r="BV12" s="31">
        <v>4</v>
      </c>
      <c r="BW12" s="31" t="s">
        <v>7</v>
      </c>
      <c r="BX12" s="31">
        <v>1086.3879999999999</v>
      </c>
      <c r="BY12" s="31">
        <v>21145.668000000001</v>
      </c>
      <c r="BZ12" s="31">
        <v>6.7126000000000001</v>
      </c>
      <c r="CA12" s="31">
        <v>0.5504</v>
      </c>
      <c r="CB12" s="31">
        <v>183325.125</v>
      </c>
      <c r="CE12" s="31">
        <v>1</v>
      </c>
      <c r="CF12" s="31" t="s">
        <v>7</v>
      </c>
      <c r="CG12" s="31">
        <v>1070.5260000000001</v>
      </c>
      <c r="CH12" s="31">
        <v>11432.2178</v>
      </c>
      <c r="CI12" s="31">
        <v>47.649500000000003</v>
      </c>
      <c r="CJ12" s="31">
        <v>1</v>
      </c>
      <c r="CK12" s="31">
        <v>579859.4375</v>
      </c>
      <c r="CN12" s="31">
        <v>2</v>
      </c>
      <c r="CO12" s="31" t="s">
        <v>7</v>
      </c>
      <c r="CP12" s="31">
        <v>281.548</v>
      </c>
      <c r="CQ12" s="31">
        <v>5349.3486000000003</v>
      </c>
      <c r="CR12" s="31">
        <v>17.767199999999999</v>
      </c>
      <c r="CS12" s="31">
        <v>0.51229999999999998</v>
      </c>
      <c r="CT12" s="31">
        <v>124506.39840000001</v>
      </c>
      <c r="CW12" s="31">
        <v>1</v>
      </c>
      <c r="CX12" s="31" t="s">
        <v>7</v>
      </c>
      <c r="CY12" s="31">
        <v>1064.6489999999999</v>
      </c>
      <c r="CZ12" s="31">
        <v>5224.4647999999997</v>
      </c>
      <c r="DA12" s="31">
        <v>25.6723</v>
      </c>
      <c r="DB12" s="31">
        <v>0.58320000000000005</v>
      </c>
      <c r="DC12" s="31">
        <v>170863.875</v>
      </c>
      <c r="DF12" s="31" t="s">
        <v>0</v>
      </c>
      <c r="DG12" s="31" t="s">
        <v>1</v>
      </c>
      <c r="DH12" s="31" t="s">
        <v>2</v>
      </c>
      <c r="DI12" s="31" t="s">
        <v>3</v>
      </c>
      <c r="DJ12" s="31" t="s">
        <v>4</v>
      </c>
      <c r="DK12" s="31" t="s">
        <v>5</v>
      </c>
      <c r="DL12" s="31" t="s">
        <v>6</v>
      </c>
      <c r="DO12" s="31" t="s">
        <v>0</v>
      </c>
      <c r="DP12" s="31" t="s">
        <v>1</v>
      </c>
      <c r="DQ12" s="31" t="s">
        <v>2</v>
      </c>
      <c r="DR12" s="31" t="s">
        <v>3</v>
      </c>
      <c r="DS12" s="31" t="s">
        <v>4</v>
      </c>
      <c r="DT12" s="31" t="s">
        <v>5</v>
      </c>
      <c r="DU12" s="31" t="s">
        <v>6</v>
      </c>
      <c r="DX12" s="31">
        <v>2</v>
      </c>
      <c r="DY12" s="31" t="s">
        <v>7</v>
      </c>
      <c r="DZ12" s="31">
        <v>281.173</v>
      </c>
      <c r="EA12" s="31">
        <v>3734.9766</v>
      </c>
      <c r="EB12" s="31">
        <v>12.9209</v>
      </c>
      <c r="EC12" s="31">
        <v>0.51290000000000002</v>
      </c>
      <c r="ED12" s="31">
        <v>63217.234400000001</v>
      </c>
      <c r="EG12" s="31">
        <v>3</v>
      </c>
      <c r="EH12" s="31" t="s">
        <v>7</v>
      </c>
      <c r="EI12" s="31">
        <v>1235.7529999999999</v>
      </c>
      <c r="EJ12" s="31">
        <v>2691.1572000000001</v>
      </c>
      <c r="EK12" s="31">
        <v>57.740299999999998</v>
      </c>
      <c r="EL12" s="31">
        <v>0.63009999999999999</v>
      </c>
      <c r="EM12" s="31">
        <v>194338.5313</v>
      </c>
      <c r="EP12" s="31">
        <v>2</v>
      </c>
      <c r="EQ12" s="31" t="s">
        <v>7</v>
      </c>
      <c r="ER12" s="31">
        <v>282.52999999999997</v>
      </c>
      <c r="ES12" s="31">
        <v>4897.1543000000001</v>
      </c>
      <c r="ET12" s="31">
        <v>13.3034</v>
      </c>
      <c r="EU12" s="31">
        <v>0.42599999999999999</v>
      </c>
      <c r="EV12" s="31">
        <v>88205.851599999995</v>
      </c>
      <c r="EY12" s="31" t="s">
        <v>0</v>
      </c>
      <c r="EZ12" s="31" t="s">
        <v>1</v>
      </c>
      <c r="FA12" s="31" t="s">
        <v>2</v>
      </c>
      <c r="FB12" s="31" t="s">
        <v>3</v>
      </c>
      <c r="FC12" s="31" t="s">
        <v>4</v>
      </c>
      <c r="FD12" s="31" t="s">
        <v>5</v>
      </c>
      <c r="FE12" s="31" t="s">
        <v>6</v>
      </c>
    </row>
    <row r="13" spans="1:161" x14ac:dyDescent="0.25">
      <c r="B13" s="31">
        <v>2</v>
      </c>
      <c r="C13" s="31" t="s">
        <v>7</v>
      </c>
      <c r="D13" s="31">
        <v>252.71600000000001</v>
      </c>
      <c r="E13" s="31">
        <v>3895.0852</v>
      </c>
      <c r="F13" s="31">
        <v>48.893599999999999</v>
      </c>
      <c r="G13" s="31">
        <v>0.51770000000000005</v>
      </c>
      <c r="H13" s="31">
        <v>248451.25</v>
      </c>
      <c r="K13" s="31">
        <v>2</v>
      </c>
      <c r="L13" s="31" t="s">
        <v>7</v>
      </c>
      <c r="M13" s="31">
        <v>1086.078</v>
      </c>
      <c r="N13" s="31">
        <v>75353.476599999995</v>
      </c>
      <c r="O13" s="31">
        <v>6.2862</v>
      </c>
      <c r="P13" s="31">
        <v>0.52739999999999998</v>
      </c>
      <c r="Q13" s="31">
        <v>617455.625</v>
      </c>
      <c r="T13" s="31">
        <v>2</v>
      </c>
      <c r="U13" s="31" t="s">
        <v>7</v>
      </c>
      <c r="V13" s="31">
        <v>255.13800000000001</v>
      </c>
      <c r="W13" s="31">
        <v>3703.1396</v>
      </c>
      <c r="X13" s="31">
        <v>81.2012</v>
      </c>
      <c r="Y13" s="31">
        <v>0.56479999999999997</v>
      </c>
      <c r="Z13" s="31">
        <v>385173.9375</v>
      </c>
      <c r="AL13" s="31">
        <v>3</v>
      </c>
      <c r="AM13" s="31" t="s">
        <v>7</v>
      </c>
      <c r="AN13" s="31">
        <v>882.83</v>
      </c>
      <c r="AO13" s="31">
        <v>5554.2466000000004</v>
      </c>
      <c r="AP13" s="31">
        <v>41.399099999999997</v>
      </c>
      <c r="AQ13" s="31">
        <v>0.57169999999999999</v>
      </c>
      <c r="AR13" s="31">
        <v>293923.84379999997</v>
      </c>
      <c r="AU13" s="31">
        <v>1</v>
      </c>
      <c r="AV13" s="31" t="s">
        <v>7</v>
      </c>
      <c r="AW13" s="31">
        <v>1075.703</v>
      </c>
      <c r="AX13" s="31">
        <v>7490.1181999999999</v>
      </c>
      <c r="AY13" s="31">
        <v>42.271700000000003</v>
      </c>
      <c r="AZ13" s="31">
        <v>0.99939999999999996</v>
      </c>
      <c r="BA13" s="31">
        <v>337122.15629999997</v>
      </c>
      <c r="BD13" s="31">
        <v>3</v>
      </c>
      <c r="BE13" s="31" t="s">
        <v>7</v>
      </c>
      <c r="BF13" s="31">
        <v>886.86400000000003</v>
      </c>
      <c r="BG13" s="31">
        <v>7026.5186000000003</v>
      </c>
      <c r="BH13" s="31">
        <v>44.660800000000002</v>
      </c>
      <c r="BI13" s="31">
        <v>0.51719999999999999</v>
      </c>
      <c r="BJ13" s="31">
        <v>409508.53129999997</v>
      </c>
      <c r="BM13" s="31" t="s">
        <v>0</v>
      </c>
      <c r="BN13" s="31" t="s">
        <v>1</v>
      </c>
      <c r="BO13" s="31" t="s">
        <v>2</v>
      </c>
      <c r="BP13" s="31" t="s">
        <v>3</v>
      </c>
      <c r="BQ13" s="31" t="s">
        <v>4</v>
      </c>
      <c r="BR13" s="31" t="s">
        <v>5</v>
      </c>
      <c r="BS13" s="31" t="s">
        <v>6</v>
      </c>
      <c r="CE13" s="31">
        <v>2</v>
      </c>
      <c r="CF13" s="31" t="s">
        <v>7</v>
      </c>
      <c r="CG13" s="31">
        <v>1086.3510000000001</v>
      </c>
      <c r="CH13" s="31">
        <v>21010.017599999999</v>
      </c>
      <c r="CI13" s="31">
        <v>6.6940999999999997</v>
      </c>
      <c r="CJ13" s="31">
        <v>0.52869999999999995</v>
      </c>
      <c r="CK13" s="31">
        <v>183243.0938</v>
      </c>
      <c r="CN13" s="31">
        <v>3</v>
      </c>
      <c r="CO13" s="31" t="s">
        <v>7</v>
      </c>
      <c r="CP13" s="31">
        <v>886.46199999999999</v>
      </c>
      <c r="CQ13" s="31">
        <v>7262.3168999999998</v>
      </c>
      <c r="CR13" s="31">
        <v>46.941200000000002</v>
      </c>
      <c r="CS13" s="31">
        <v>0.55649999999999999</v>
      </c>
      <c r="CT13" s="31">
        <v>438274.125</v>
      </c>
      <c r="CW13" s="31">
        <v>2</v>
      </c>
      <c r="CX13" s="31" t="s">
        <v>7</v>
      </c>
      <c r="CY13" s="31">
        <v>1086.1079999999999</v>
      </c>
      <c r="CZ13" s="31">
        <v>27474.0527</v>
      </c>
      <c r="DA13" s="31">
        <v>6.8163999999999998</v>
      </c>
      <c r="DB13" s="31">
        <v>0.46960000000000002</v>
      </c>
      <c r="DC13" s="31">
        <v>249544.54689999999</v>
      </c>
      <c r="DF13" s="31">
        <v>1</v>
      </c>
      <c r="DG13" s="31" t="s">
        <v>7</v>
      </c>
      <c r="DH13" s="31">
        <v>157</v>
      </c>
      <c r="DI13" s="31">
        <v>2160.0264000000002</v>
      </c>
      <c r="DJ13" s="31">
        <v>7.7088999999999999</v>
      </c>
      <c r="DK13" s="31">
        <v>0.50990000000000002</v>
      </c>
      <c r="DL13" s="31">
        <v>21849.232400000001</v>
      </c>
      <c r="DO13" s="31">
        <v>1</v>
      </c>
      <c r="DP13" s="31" t="s">
        <v>7</v>
      </c>
      <c r="DQ13" s="31">
        <v>1072.954</v>
      </c>
      <c r="DR13" s="31">
        <v>5603.6396000000004</v>
      </c>
      <c r="DS13" s="31">
        <v>53.6175</v>
      </c>
      <c r="DT13" s="31">
        <v>0.58430000000000004</v>
      </c>
      <c r="DU13" s="31">
        <v>382488.21879999997</v>
      </c>
      <c r="DX13" s="31">
        <v>3</v>
      </c>
      <c r="DY13" s="31" t="s">
        <v>7</v>
      </c>
      <c r="DZ13" s="31">
        <v>884.24900000000002</v>
      </c>
      <c r="EA13" s="31">
        <v>3085.4016000000001</v>
      </c>
      <c r="EB13" s="31">
        <v>36.372900000000001</v>
      </c>
      <c r="EC13" s="31">
        <v>0.68069999999999997</v>
      </c>
      <c r="ED13" s="31">
        <v>137366.04689999999</v>
      </c>
      <c r="EG13" s="31">
        <v>4</v>
      </c>
      <c r="EH13" s="31" t="s">
        <v>7</v>
      </c>
      <c r="EI13" s="31">
        <v>1336.4179999999999</v>
      </c>
      <c r="EJ13" s="31">
        <v>5448.0879000000004</v>
      </c>
      <c r="EK13" s="31">
        <v>8.1508000000000003</v>
      </c>
      <c r="EL13" s="31">
        <v>0.41639999999999999</v>
      </c>
      <c r="EM13" s="31">
        <v>60376.746099999997</v>
      </c>
      <c r="EP13" s="31">
        <v>3</v>
      </c>
      <c r="EQ13" s="31" t="s">
        <v>7</v>
      </c>
      <c r="ER13" s="31">
        <v>654.25599999999997</v>
      </c>
      <c r="ES13" s="31">
        <v>3575.0124999999998</v>
      </c>
      <c r="ET13" s="31">
        <v>32.841900000000003</v>
      </c>
      <c r="EU13" s="31">
        <v>1</v>
      </c>
      <c r="EV13" s="31">
        <v>124980.9531</v>
      </c>
      <c r="EY13" s="31">
        <v>1</v>
      </c>
      <c r="EZ13" s="31" t="s">
        <v>7</v>
      </c>
      <c r="FA13" s="31">
        <v>1077.0409999999999</v>
      </c>
      <c r="FB13" s="31">
        <v>9746.1211000000003</v>
      </c>
      <c r="FC13" s="31">
        <v>51.146799999999999</v>
      </c>
      <c r="FD13" s="31">
        <v>0.69530000000000003</v>
      </c>
      <c r="FE13" s="31">
        <v>607085.3125</v>
      </c>
    </row>
    <row r="14" spans="1:161" x14ac:dyDescent="0.25">
      <c r="B14" s="31">
        <v>3</v>
      </c>
      <c r="C14" s="31" t="s">
        <v>7</v>
      </c>
      <c r="D14" s="31">
        <v>281.32</v>
      </c>
      <c r="E14" s="31">
        <v>13323.4316</v>
      </c>
      <c r="F14" s="31">
        <v>16.256699999999999</v>
      </c>
      <c r="G14" s="31">
        <v>0.50649999999999995</v>
      </c>
      <c r="H14" s="31">
        <v>284386.875</v>
      </c>
      <c r="K14" s="31">
        <v>3</v>
      </c>
      <c r="L14" s="31" t="s">
        <v>7</v>
      </c>
      <c r="M14" s="31">
        <v>1239.202</v>
      </c>
      <c r="N14" s="31">
        <v>9631.8495999999996</v>
      </c>
      <c r="O14" s="31">
        <v>54.019399999999997</v>
      </c>
      <c r="P14" s="31">
        <v>0.53159999999999996</v>
      </c>
      <c r="Q14" s="31">
        <v>675990.125</v>
      </c>
      <c r="T14" s="31">
        <v>3</v>
      </c>
      <c r="U14" s="31" t="s">
        <v>7</v>
      </c>
      <c r="V14" s="31">
        <v>280.74099999999999</v>
      </c>
      <c r="W14" s="31">
        <v>13950.4385</v>
      </c>
      <c r="X14" s="31">
        <v>15.362500000000001</v>
      </c>
      <c r="Y14" s="31">
        <v>0.49969999999999998</v>
      </c>
      <c r="Z14" s="31">
        <v>282239.65629999997</v>
      </c>
      <c r="AC14" s="31" t="s">
        <v>0</v>
      </c>
      <c r="AD14" s="31" t="s">
        <v>1</v>
      </c>
      <c r="AE14" s="31" t="s">
        <v>2</v>
      </c>
      <c r="AF14" s="31" t="s">
        <v>3</v>
      </c>
      <c r="AG14" s="31" t="s">
        <v>4</v>
      </c>
      <c r="AH14" s="31" t="s">
        <v>5</v>
      </c>
      <c r="AI14" s="31" t="s">
        <v>6</v>
      </c>
      <c r="AL14" s="31">
        <v>4</v>
      </c>
      <c r="AM14" s="31" t="s">
        <v>7</v>
      </c>
      <c r="AN14" s="31">
        <v>971.84699999999998</v>
      </c>
      <c r="AO14" s="31">
        <v>8282.0830000000005</v>
      </c>
      <c r="AP14" s="31">
        <v>39.201599999999999</v>
      </c>
      <c r="AQ14" s="31">
        <v>1</v>
      </c>
      <c r="AR14" s="31">
        <v>345604.03129999997</v>
      </c>
      <c r="AU14" s="31">
        <v>2</v>
      </c>
      <c r="AV14" s="31" t="s">
        <v>7</v>
      </c>
      <c r="AW14" s="31">
        <v>1086.3879999999999</v>
      </c>
      <c r="AX14" s="31">
        <v>38200.660199999998</v>
      </c>
      <c r="AY14" s="31">
        <v>6.1071</v>
      </c>
      <c r="AZ14" s="31">
        <v>0.70699999999999996</v>
      </c>
      <c r="BA14" s="31">
        <v>282891.21879999997</v>
      </c>
      <c r="BD14" s="31">
        <v>4</v>
      </c>
      <c r="BE14" s="31" t="s">
        <v>7</v>
      </c>
      <c r="BF14" s="31">
        <v>971.36099999999999</v>
      </c>
      <c r="BG14" s="31">
        <v>10501.2793</v>
      </c>
      <c r="BH14" s="31">
        <v>42.363300000000002</v>
      </c>
      <c r="BI14" s="31">
        <v>0.79979999999999996</v>
      </c>
      <c r="BJ14" s="31">
        <v>517946.3125</v>
      </c>
      <c r="BM14" s="31">
        <v>1</v>
      </c>
      <c r="BN14" s="31" t="s">
        <v>7</v>
      </c>
      <c r="BO14" s="31">
        <v>1068.4839999999999</v>
      </c>
      <c r="BP14" s="31">
        <v>7186.1665000000003</v>
      </c>
      <c r="BQ14" s="31">
        <v>40.796999999999997</v>
      </c>
      <c r="BR14" s="31">
        <v>0.66420000000000001</v>
      </c>
      <c r="BS14" s="31">
        <v>361396.03129999997</v>
      </c>
      <c r="BV14" s="31" t="s">
        <v>0</v>
      </c>
      <c r="BW14" s="31" t="s">
        <v>1</v>
      </c>
      <c r="BX14" s="31" t="s">
        <v>2</v>
      </c>
      <c r="BY14" s="31" t="s">
        <v>3</v>
      </c>
      <c r="BZ14" s="31" t="s">
        <v>4</v>
      </c>
      <c r="CA14" s="31" t="s">
        <v>5</v>
      </c>
      <c r="CB14" s="31" t="s">
        <v>6</v>
      </c>
      <c r="CE14" s="31">
        <v>3</v>
      </c>
      <c r="CF14" s="31" t="s">
        <v>7</v>
      </c>
      <c r="CG14" s="31">
        <v>1231.079</v>
      </c>
      <c r="CH14" s="31">
        <v>11004.169900000001</v>
      </c>
      <c r="CI14" s="31">
        <v>81.783600000000007</v>
      </c>
      <c r="CJ14" s="31">
        <v>0.82230000000000003</v>
      </c>
      <c r="CK14" s="31">
        <v>1038264.6875</v>
      </c>
      <c r="CN14" s="31">
        <v>4</v>
      </c>
      <c r="CO14" s="31" t="s">
        <v>7</v>
      </c>
      <c r="CP14" s="31">
        <v>969.73299999999995</v>
      </c>
      <c r="CQ14" s="31">
        <v>9139.0077999999994</v>
      </c>
      <c r="CR14" s="31">
        <v>45.782200000000003</v>
      </c>
      <c r="CS14" s="31">
        <v>0.88490000000000002</v>
      </c>
      <c r="CT14" s="31">
        <v>469405.25</v>
      </c>
      <c r="CW14" s="31">
        <v>3</v>
      </c>
      <c r="CX14" s="31" t="s">
        <v>7</v>
      </c>
      <c r="CY14" s="31">
        <v>1238.8209999999999</v>
      </c>
      <c r="CZ14" s="31">
        <v>5230.0366000000004</v>
      </c>
      <c r="DA14" s="31">
        <v>38.897799999999997</v>
      </c>
      <c r="DB14" s="31">
        <v>0.54920000000000002</v>
      </c>
      <c r="DC14" s="31">
        <v>262459.28129999997</v>
      </c>
      <c r="DF14" s="31">
        <v>2</v>
      </c>
      <c r="DG14" s="31" t="s">
        <v>7</v>
      </c>
      <c r="DH14" s="31">
        <v>282.81700000000001</v>
      </c>
      <c r="DI14" s="31">
        <v>6551.9458000000004</v>
      </c>
      <c r="DJ14" s="31">
        <v>14.645200000000001</v>
      </c>
      <c r="DK14" s="31">
        <v>0.50180000000000002</v>
      </c>
      <c r="DL14" s="31">
        <v>126261.55469999999</v>
      </c>
      <c r="DO14" s="31">
        <v>2</v>
      </c>
      <c r="DP14" s="31" t="s">
        <v>7</v>
      </c>
      <c r="DQ14" s="31">
        <v>1086.558</v>
      </c>
      <c r="DR14" s="31">
        <v>37398.527300000002</v>
      </c>
      <c r="DS14" s="31">
        <v>7.1406999999999998</v>
      </c>
      <c r="DT14" s="31">
        <v>0.4854</v>
      </c>
      <c r="DU14" s="31">
        <v>353765.78129999997</v>
      </c>
      <c r="DX14" s="31">
        <v>4</v>
      </c>
      <c r="DY14" s="31" t="s">
        <v>7</v>
      </c>
      <c r="DZ14" s="31">
        <v>973.61699999999996</v>
      </c>
      <c r="EA14" s="31">
        <v>4680.5380999999998</v>
      </c>
      <c r="EB14" s="31">
        <v>38.771500000000003</v>
      </c>
      <c r="EC14" s="31">
        <v>0.93779999999999997</v>
      </c>
      <c r="ED14" s="31">
        <v>198808.7813</v>
      </c>
      <c r="EG14" s="31">
        <v>5</v>
      </c>
      <c r="EH14" s="31" t="s">
        <v>7</v>
      </c>
      <c r="EI14" s="31">
        <v>1654.1489999999999</v>
      </c>
      <c r="EJ14" s="31">
        <v>5836.6997000000001</v>
      </c>
      <c r="EK14" s="31">
        <v>188.66550000000001</v>
      </c>
      <c r="EL14" s="31">
        <v>0.39550000000000002</v>
      </c>
      <c r="EM14" s="31">
        <v>1502834.375</v>
      </c>
      <c r="EP14" s="31">
        <v>4</v>
      </c>
      <c r="EQ14" s="31" t="s">
        <v>7</v>
      </c>
      <c r="ER14" s="31">
        <v>762.38699999999994</v>
      </c>
      <c r="ES14" s="31">
        <v>3471.1104</v>
      </c>
      <c r="ET14" s="31">
        <v>54.7453</v>
      </c>
      <c r="EU14" s="31">
        <v>0.89280000000000004</v>
      </c>
      <c r="EV14" s="31">
        <v>212413.48439999999</v>
      </c>
      <c r="EY14" s="31">
        <v>2</v>
      </c>
      <c r="EZ14" s="31" t="s">
        <v>7</v>
      </c>
      <c r="FA14" s="31">
        <v>1086.3779999999999</v>
      </c>
      <c r="FB14" s="31">
        <v>35648.027300000002</v>
      </c>
      <c r="FC14" s="31">
        <v>6.8723999999999998</v>
      </c>
      <c r="FD14" s="31">
        <v>0.63280000000000003</v>
      </c>
      <c r="FE14" s="31">
        <v>306276.0625</v>
      </c>
    </row>
    <row r="15" spans="1:161" x14ac:dyDescent="0.25">
      <c r="B15" s="31">
        <v>4</v>
      </c>
      <c r="C15" s="31" t="s">
        <v>7</v>
      </c>
      <c r="D15" s="31">
        <v>882.94600000000003</v>
      </c>
      <c r="E15" s="31">
        <v>7756.3495999999996</v>
      </c>
      <c r="F15" s="31">
        <v>29.441600000000001</v>
      </c>
      <c r="G15" s="31">
        <v>0.53700000000000003</v>
      </c>
      <c r="H15" s="31">
        <v>296082.5625</v>
      </c>
      <c r="K15" s="31">
        <v>4</v>
      </c>
      <c r="L15" s="31" t="s">
        <v>7</v>
      </c>
      <c r="M15" s="31">
        <v>1336.5170000000001</v>
      </c>
      <c r="N15" s="31">
        <v>9486.6514000000006</v>
      </c>
      <c r="O15" s="31">
        <v>46.627099999999999</v>
      </c>
      <c r="P15" s="31">
        <v>0.44390000000000002</v>
      </c>
      <c r="Q15" s="31">
        <v>594297.875</v>
      </c>
      <c r="T15" s="31">
        <v>4</v>
      </c>
      <c r="U15" s="31" t="s">
        <v>7</v>
      </c>
      <c r="V15" s="31">
        <v>884.91099999999994</v>
      </c>
      <c r="W15" s="31">
        <v>8086.7559000000001</v>
      </c>
      <c r="X15" s="31">
        <v>36.530200000000001</v>
      </c>
      <c r="Y15" s="31">
        <v>0.51990000000000003</v>
      </c>
      <c r="Z15" s="31">
        <v>385696.59379999997</v>
      </c>
      <c r="AC15" s="31">
        <v>1</v>
      </c>
      <c r="AD15" s="31" t="s">
        <v>7</v>
      </c>
      <c r="AE15" s="31">
        <v>1070.453</v>
      </c>
      <c r="AF15" s="31">
        <v>8976.3232000000007</v>
      </c>
      <c r="AG15" s="31">
        <v>30.687899999999999</v>
      </c>
      <c r="AH15" s="31">
        <v>0.75439999999999996</v>
      </c>
      <c r="AI15" s="31">
        <v>327137.15629999997</v>
      </c>
      <c r="AL15" s="31">
        <v>5</v>
      </c>
      <c r="AM15" s="31" t="s">
        <v>7</v>
      </c>
      <c r="AN15" s="31">
        <v>1074.826</v>
      </c>
      <c r="AO15" s="31">
        <v>6822.3643000000002</v>
      </c>
      <c r="AP15" s="31">
        <v>38.376300000000001</v>
      </c>
      <c r="AQ15" s="31">
        <v>0.84160000000000001</v>
      </c>
      <c r="AR15" s="31">
        <v>299411.3125</v>
      </c>
      <c r="AU15" s="31">
        <v>3</v>
      </c>
      <c r="AV15" s="31" t="s">
        <v>7</v>
      </c>
      <c r="AW15" s="31">
        <v>1239.68</v>
      </c>
      <c r="AX15" s="31">
        <v>7042.4907000000003</v>
      </c>
      <c r="AY15" s="31">
        <v>47.243400000000001</v>
      </c>
      <c r="AZ15" s="31">
        <v>0.70809999999999995</v>
      </c>
      <c r="BA15" s="31">
        <v>402766.53129999997</v>
      </c>
      <c r="BD15" s="31">
        <v>5</v>
      </c>
      <c r="BE15" s="31" t="s">
        <v>7</v>
      </c>
      <c r="BF15" s="31">
        <v>1064.307</v>
      </c>
      <c r="BG15" s="31">
        <v>6533.5609999999997</v>
      </c>
      <c r="BH15" s="31">
        <v>31.281600000000001</v>
      </c>
      <c r="BI15" s="31">
        <v>0.71330000000000005</v>
      </c>
      <c r="BJ15" s="31">
        <v>246880.04689999999</v>
      </c>
      <c r="BM15" s="31">
        <v>2</v>
      </c>
      <c r="BN15" s="31" t="s">
        <v>7</v>
      </c>
      <c r="BO15" s="31">
        <v>1085.5889999999999</v>
      </c>
      <c r="BP15" s="31">
        <v>34272.199200000003</v>
      </c>
      <c r="BQ15" s="31">
        <v>7.3935000000000004</v>
      </c>
      <c r="BR15" s="31">
        <v>0.47660000000000002</v>
      </c>
      <c r="BS15" s="31">
        <v>336743.46879999997</v>
      </c>
      <c r="BV15" s="31">
        <v>1</v>
      </c>
      <c r="BW15" s="31" t="s">
        <v>7</v>
      </c>
      <c r="BX15" s="31">
        <v>882.02499999999998</v>
      </c>
      <c r="BY15" s="31">
        <v>6170.4629000000004</v>
      </c>
      <c r="BZ15" s="31">
        <v>39.513399999999997</v>
      </c>
      <c r="CA15" s="31">
        <v>0.36580000000000001</v>
      </c>
      <c r="CB15" s="31">
        <v>336747.0625</v>
      </c>
      <c r="CE15" s="31">
        <v>4</v>
      </c>
      <c r="CF15" s="31" t="s">
        <v>7</v>
      </c>
      <c r="CG15" s="31">
        <v>1338.441</v>
      </c>
      <c r="CH15" s="31">
        <v>12884.762699999999</v>
      </c>
      <c r="CI15" s="31">
        <v>42.560699999999997</v>
      </c>
      <c r="CJ15" s="31">
        <v>0.40339999999999998</v>
      </c>
      <c r="CK15" s="31">
        <v>748630</v>
      </c>
      <c r="CN15" s="31">
        <v>5</v>
      </c>
      <c r="CO15" s="31" t="s">
        <v>7</v>
      </c>
      <c r="CP15" s="31">
        <v>1064.9449999999999</v>
      </c>
      <c r="CQ15" s="31">
        <v>4702.7812999999996</v>
      </c>
      <c r="CR15" s="31">
        <v>23.2303</v>
      </c>
      <c r="CS15" s="31">
        <v>0.68140000000000001</v>
      </c>
      <c r="CT15" s="31">
        <v>133779.73439999999</v>
      </c>
      <c r="CW15" s="31">
        <v>4</v>
      </c>
      <c r="CX15" s="31" t="s">
        <v>7</v>
      </c>
      <c r="CY15" s="31">
        <v>1347.4559999999999</v>
      </c>
      <c r="CZ15" s="31">
        <v>6394.3954999999996</v>
      </c>
      <c r="DA15" s="31">
        <v>44.620800000000003</v>
      </c>
      <c r="DB15" s="31">
        <v>0.57440000000000002</v>
      </c>
      <c r="DC15" s="31">
        <v>364400.125</v>
      </c>
      <c r="DF15" s="31">
        <v>3</v>
      </c>
      <c r="DG15" s="31" t="s">
        <v>7</v>
      </c>
      <c r="DH15" s="31">
        <v>652.37699999999995</v>
      </c>
      <c r="DI15" s="31">
        <v>3116.866</v>
      </c>
      <c r="DJ15" s="31">
        <v>34.884399999999999</v>
      </c>
      <c r="DK15" s="31">
        <v>0.49469999999999997</v>
      </c>
      <c r="DL15" s="31">
        <v>143329.51560000001</v>
      </c>
      <c r="DO15" s="31">
        <v>3</v>
      </c>
      <c r="DP15" s="31" t="s">
        <v>7</v>
      </c>
      <c r="DQ15" s="31">
        <v>1235.8810000000001</v>
      </c>
      <c r="DR15" s="31">
        <v>8534.8291000000008</v>
      </c>
      <c r="DS15" s="31">
        <v>85.881600000000006</v>
      </c>
      <c r="DT15" s="31">
        <v>0.54049999999999998</v>
      </c>
      <c r="DU15" s="31">
        <v>948251.75</v>
      </c>
      <c r="DX15" s="31">
        <v>5</v>
      </c>
      <c r="DY15" s="31" t="s">
        <v>7</v>
      </c>
      <c r="DZ15" s="31">
        <v>1071.7570000000001</v>
      </c>
      <c r="EA15" s="31">
        <v>3593.3263999999999</v>
      </c>
      <c r="EB15" s="31">
        <v>45.051699999999997</v>
      </c>
      <c r="EC15" s="31">
        <v>0.99990000000000001</v>
      </c>
      <c r="ED15" s="31">
        <v>172326.29689999999</v>
      </c>
      <c r="EP15" s="31">
        <v>5</v>
      </c>
      <c r="EQ15" s="31" t="s">
        <v>7</v>
      </c>
      <c r="ER15" s="31">
        <v>883.64599999999996</v>
      </c>
      <c r="ES15" s="31">
        <v>3941.3696</v>
      </c>
      <c r="ET15" s="31">
        <v>43.118299999999998</v>
      </c>
      <c r="EU15" s="31">
        <v>0.8226</v>
      </c>
      <c r="EV15" s="31">
        <v>195962.67189999999</v>
      </c>
      <c r="EY15" s="31">
        <v>3</v>
      </c>
      <c r="EZ15" s="31" t="s">
        <v>7</v>
      </c>
      <c r="FA15" s="31">
        <v>1236.8009999999999</v>
      </c>
      <c r="FB15" s="31">
        <v>28232.195299999999</v>
      </c>
      <c r="FC15" s="31">
        <v>165.2422</v>
      </c>
      <c r="FD15" s="31">
        <v>0.5585</v>
      </c>
      <c r="FE15" s="31">
        <v>5989191.5</v>
      </c>
    </row>
    <row r="16" spans="1:161" x14ac:dyDescent="0.25">
      <c r="B16" s="31">
        <v>5</v>
      </c>
      <c r="C16" s="31" t="s">
        <v>7</v>
      </c>
      <c r="D16" s="31">
        <v>971.20100000000002</v>
      </c>
      <c r="E16" s="31">
        <v>11220.176799999999</v>
      </c>
      <c r="F16" s="31">
        <v>37.980400000000003</v>
      </c>
      <c r="G16" s="31">
        <v>0.61070000000000002</v>
      </c>
      <c r="H16" s="31">
        <v>536527.9375</v>
      </c>
      <c r="K16" s="31">
        <v>5</v>
      </c>
      <c r="L16" s="31" t="s">
        <v>7</v>
      </c>
      <c r="M16" s="31">
        <v>1432.808</v>
      </c>
      <c r="N16" s="31">
        <v>10806.8135</v>
      </c>
      <c r="O16" s="31">
        <v>26.703900000000001</v>
      </c>
      <c r="P16" s="31">
        <v>0.50980000000000003</v>
      </c>
      <c r="Q16" s="31">
        <v>378451.84379999997</v>
      </c>
      <c r="T16" s="31">
        <v>5</v>
      </c>
      <c r="U16" s="31" t="s">
        <v>7</v>
      </c>
      <c r="V16" s="31">
        <v>972.41</v>
      </c>
      <c r="W16" s="31">
        <v>11300.4082</v>
      </c>
      <c r="X16" s="31">
        <v>39.8491</v>
      </c>
      <c r="Y16" s="31">
        <v>0.57199999999999995</v>
      </c>
      <c r="Z16" s="31">
        <v>576077.75</v>
      </c>
      <c r="AC16" s="31">
        <v>2</v>
      </c>
      <c r="AD16" s="31" t="s">
        <v>7</v>
      </c>
      <c r="AE16" s="31">
        <v>1085.818</v>
      </c>
      <c r="AF16" s="31">
        <v>81087.210900000005</v>
      </c>
      <c r="AG16" s="31">
        <v>6.3868</v>
      </c>
      <c r="AH16" s="31">
        <v>0.61029999999999995</v>
      </c>
      <c r="AI16" s="31">
        <v>653256.75</v>
      </c>
      <c r="AL16" s="31">
        <v>6</v>
      </c>
      <c r="AM16" s="31" t="s">
        <v>7</v>
      </c>
      <c r="AN16" s="31">
        <v>1086.3920000000001</v>
      </c>
      <c r="AO16" s="31">
        <v>38977.152300000002</v>
      </c>
      <c r="AP16" s="31">
        <v>6.1340000000000003</v>
      </c>
      <c r="AQ16" s="31">
        <v>0.60509999999999997</v>
      </c>
      <c r="AR16" s="31">
        <v>302212.53129999997</v>
      </c>
      <c r="AU16" s="31">
        <v>4</v>
      </c>
      <c r="AV16" s="31" t="s">
        <v>7</v>
      </c>
      <c r="AW16" s="31">
        <v>1336.1079999999999</v>
      </c>
      <c r="AX16" s="31">
        <v>7883.5874000000003</v>
      </c>
      <c r="AY16" s="31">
        <v>36.594000000000001</v>
      </c>
      <c r="AZ16" s="31">
        <v>0.36380000000000001</v>
      </c>
      <c r="BA16" s="31">
        <v>399189.5625</v>
      </c>
      <c r="BD16" s="31">
        <v>6</v>
      </c>
      <c r="BE16" s="31" t="s">
        <v>7</v>
      </c>
      <c r="BF16" s="31">
        <v>1085.5609999999999</v>
      </c>
      <c r="BG16" s="31">
        <v>36493.660199999998</v>
      </c>
      <c r="BH16" s="31">
        <v>7.8127000000000004</v>
      </c>
      <c r="BI16" s="31">
        <v>0.27850000000000003</v>
      </c>
      <c r="BJ16" s="31">
        <v>407354.0625</v>
      </c>
      <c r="BM16" s="31">
        <v>3</v>
      </c>
      <c r="BN16" s="31" t="s">
        <v>7</v>
      </c>
      <c r="BO16" s="31">
        <v>1238.914</v>
      </c>
      <c r="BP16" s="31">
        <v>8912.0889000000006</v>
      </c>
      <c r="BQ16" s="31">
        <v>50.381900000000002</v>
      </c>
      <c r="BR16" s="31">
        <v>0.59850000000000003</v>
      </c>
      <c r="BS16" s="31">
        <v>568070.8125</v>
      </c>
      <c r="BV16" s="31">
        <v>2</v>
      </c>
      <c r="BW16" s="31" t="s">
        <v>7</v>
      </c>
      <c r="BX16" s="31">
        <v>975.19899999999996</v>
      </c>
      <c r="BY16" s="31">
        <v>7932.5995999999996</v>
      </c>
      <c r="BZ16" s="31">
        <v>42.444299999999998</v>
      </c>
      <c r="CA16" s="31">
        <v>0.99990000000000001</v>
      </c>
      <c r="CB16" s="31">
        <v>358409</v>
      </c>
      <c r="CE16" s="31">
        <v>5</v>
      </c>
      <c r="CF16" s="31" t="s">
        <v>7</v>
      </c>
      <c r="CG16" s="31">
        <v>1427.038</v>
      </c>
      <c r="CH16" s="31">
        <v>4832.8433000000005</v>
      </c>
      <c r="CI16" s="31">
        <v>78.564899999999994</v>
      </c>
      <c r="CJ16" s="31">
        <v>0.4995</v>
      </c>
      <c r="CK16" s="31">
        <v>499577.46879999997</v>
      </c>
      <c r="CN16" s="31">
        <v>6</v>
      </c>
      <c r="CO16" s="31" t="s">
        <v>7</v>
      </c>
      <c r="CP16" s="31">
        <v>1086.135</v>
      </c>
      <c r="CQ16" s="31">
        <v>27327.410199999998</v>
      </c>
      <c r="CR16" s="31">
        <v>6.7420999999999998</v>
      </c>
      <c r="CS16" s="31">
        <v>0.50329999999999997</v>
      </c>
      <c r="CT16" s="31">
        <v>242360.2813</v>
      </c>
      <c r="CW16" s="31">
        <v>5</v>
      </c>
      <c r="CX16" s="31" t="s">
        <v>7</v>
      </c>
      <c r="CY16" s="31">
        <v>1434.36</v>
      </c>
      <c r="CZ16" s="31">
        <v>7786.2089999999998</v>
      </c>
      <c r="DA16" s="31">
        <v>26.738399999999999</v>
      </c>
      <c r="DB16" s="31">
        <v>0.50090000000000001</v>
      </c>
      <c r="DC16" s="31">
        <v>273815.84379999997</v>
      </c>
      <c r="DF16" s="31">
        <v>4</v>
      </c>
      <c r="DG16" s="31" t="s">
        <v>7</v>
      </c>
      <c r="DH16" s="31">
        <v>769.48900000000003</v>
      </c>
      <c r="DI16" s="31">
        <v>3017.2465999999999</v>
      </c>
      <c r="DJ16" s="31">
        <v>73.633399999999995</v>
      </c>
      <c r="DK16" s="31">
        <v>0.55989999999999995</v>
      </c>
      <c r="DL16" s="31">
        <v>285145.5625</v>
      </c>
      <c r="DO16" s="31">
        <v>4</v>
      </c>
      <c r="DP16" s="31" t="s">
        <v>7</v>
      </c>
      <c r="DQ16" s="31">
        <v>1340.768</v>
      </c>
      <c r="DR16" s="31">
        <v>6513.2070000000003</v>
      </c>
      <c r="DS16" s="31">
        <v>58.277000000000001</v>
      </c>
      <c r="DT16" s="31">
        <v>0.49930000000000002</v>
      </c>
      <c r="DU16" s="31">
        <v>499304.6875</v>
      </c>
      <c r="DX16" s="31">
        <v>6</v>
      </c>
      <c r="DY16" s="31" t="s">
        <v>7</v>
      </c>
      <c r="DZ16" s="31">
        <v>1085.981</v>
      </c>
      <c r="EA16" s="31">
        <v>22648.662100000001</v>
      </c>
      <c r="EB16" s="31">
        <v>6.0631000000000004</v>
      </c>
      <c r="EC16" s="31">
        <v>0.4405</v>
      </c>
      <c r="ED16" s="31">
        <v>184992.57810000001</v>
      </c>
      <c r="EG16" s="31" t="s">
        <v>0</v>
      </c>
      <c r="EH16" s="31" t="s">
        <v>1</v>
      </c>
      <c r="EI16" s="31" t="s">
        <v>2</v>
      </c>
      <c r="EJ16" s="31" t="s">
        <v>3</v>
      </c>
      <c r="EK16" s="31" t="s">
        <v>4</v>
      </c>
      <c r="EL16" s="31" t="s">
        <v>5</v>
      </c>
      <c r="EM16" s="31" t="s">
        <v>6</v>
      </c>
      <c r="EP16" s="31">
        <v>6</v>
      </c>
      <c r="EQ16" s="31" t="s">
        <v>7</v>
      </c>
      <c r="ER16" s="31">
        <v>978.25800000000004</v>
      </c>
      <c r="ES16" s="31">
        <v>5606.1880000000001</v>
      </c>
      <c r="ET16" s="31">
        <v>51.801400000000001</v>
      </c>
      <c r="EU16" s="31">
        <v>0.87439999999999996</v>
      </c>
      <c r="EV16" s="31">
        <v>327298.53129999997</v>
      </c>
      <c r="EY16" s="31">
        <v>4</v>
      </c>
      <c r="EZ16" s="31" t="s">
        <v>7</v>
      </c>
      <c r="FA16" s="31">
        <v>1344.662</v>
      </c>
      <c r="FB16" s="31">
        <v>20138.9395</v>
      </c>
      <c r="FC16" s="31">
        <v>71.307400000000001</v>
      </c>
      <c r="FD16" s="31">
        <v>0.59</v>
      </c>
      <c r="FE16" s="31">
        <v>1824346.375</v>
      </c>
    </row>
    <row r="17" spans="2:161" x14ac:dyDescent="0.25">
      <c r="B17" s="31">
        <v>6</v>
      </c>
      <c r="C17" s="31" t="s">
        <v>7</v>
      </c>
      <c r="D17" s="31">
        <v>1074.55</v>
      </c>
      <c r="E17" s="31">
        <v>7864.6010999999999</v>
      </c>
      <c r="F17" s="31">
        <v>28.913</v>
      </c>
      <c r="G17" s="31">
        <v>0.54690000000000005</v>
      </c>
      <c r="H17" s="31">
        <v>293703.0625</v>
      </c>
      <c r="K17" s="31">
        <v>6</v>
      </c>
      <c r="L17" s="31" t="s">
        <v>7</v>
      </c>
      <c r="M17" s="31">
        <v>1627.3219999999999</v>
      </c>
      <c r="N17" s="31">
        <v>19505.949199999999</v>
      </c>
      <c r="O17" s="31">
        <v>97.096100000000007</v>
      </c>
      <c r="P17" s="31">
        <v>0.25509999999999999</v>
      </c>
      <c r="Q17" s="31">
        <v>2717286.5</v>
      </c>
      <c r="T17" s="31">
        <v>6</v>
      </c>
      <c r="U17" s="31" t="s">
        <v>7</v>
      </c>
      <c r="V17" s="31">
        <v>1071.396</v>
      </c>
      <c r="W17" s="31">
        <v>11233.911099999999</v>
      </c>
      <c r="X17" s="31">
        <v>40.495899999999999</v>
      </c>
      <c r="Y17" s="31">
        <v>0.63800000000000001</v>
      </c>
      <c r="Z17" s="31">
        <v>566902.375</v>
      </c>
      <c r="AC17" s="31">
        <v>3</v>
      </c>
      <c r="AD17" s="31" t="s">
        <v>7</v>
      </c>
      <c r="AE17" s="31">
        <v>1627.5250000000001</v>
      </c>
      <c r="AF17" s="31">
        <v>14364.418900000001</v>
      </c>
      <c r="AG17" s="31">
        <v>54.101599999999998</v>
      </c>
      <c r="AH17" s="31">
        <v>1</v>
      </c>
      <c r="AI17" s="31">
        <v>827251.6875</v>
      </c>
      <c r="AU17" s="31">
        <v>5</v>
      </c>
      <c r="AV17" s="31" t="s">
        <v>7</v>
      </c>
      <c r="AW17" s="31">
        <v>1435.155</v>
      </c>
      <c r="AX17" s="31">
        <v>3956.1777000000002</v>
      </c>
      <c r="AY17" s="31">
        <v>38.945300000000003</v>
      </c>
      <c r="AZ17" s="31">
        <v>0.38059999999999999</v>
      </c>
      <c r="BA17" s="31">
        <v>211863.1563</v>
      </c>
      <c r="BM17" s="31">
        <v>4</v>
      </c>
      <c r="BN17" s="31" t="s">
        <v>7</v>
      </c>
      <c r="BO17" s="31">
        <v>1342.364</v>
      </c>
      <c r="BP17" s="31">
        <v>8627.0800999999992</v>
      </c>
      <c r="BQ17" s="31">
        <v>61.210999999999999</v>
      </c>
      <c r="BR17" s="31">
        <v>0.55349999999999999</v>
      </c>
      <c r="BS17" s="31">
        <v>679647.25</v>
      </c>
      <c r="BV17" s="31">
        <v>3</v>
      </c>
      <c r="BW17" s="31" t="s">
        <v>7</v>
      </c>
      <c r="BX17" s="31">
        <v>1070.759</v>
      </c>
      <c r="BY17" s="31">
        <v>11819.6777</v>
      </c>
      <c r="BZ17" s="31">
        <v>47.262300000000003</v>
      </c>
      <c r="CA17" s="31">
        <v>0.78569999999999995</v>
      </c>
      <c r="CB17" s="31">
        <v>654227.875</v>
      </c>
      <c r="CE17" s="31">
        <v>6</v>
      </c>
      <c r="CF17" s="31" t="s">
        <v>7</v>
      </c>
      <c r="CG17" s="31">
        <v>1634.808</v>
      </c>
      <c r="CH17" s="31">
        <v>17038.017599999999</v>
      </c>
      <c r="CI17" s="31">
        <v>71.175799999999995</v>
      </c>
      <c r="CJ17" s="31">
        <v>0.32529999999999998</v>
      </c>
      <c r="CK17" s="31">
        <v>1701979.375</v>
      </c>
      <c r="CW17" s="31">
        <v>6</v>
      </c>
      <c r="CX17" s="31" t="s">
        <v>7</v>
      </c>
      <c r="CY17" s="31">
        <v>1630.3689999999999</v>
      </c>
      <c r="CZ17" s="31">
        <v>9968.5956999999999</v>
      </c>
      <c r="DA17" s="31">
        <v>59.7194</v>
      </c>
      <c r="DB17" s="31">
        <v>0.47399999999999998</v>
      </c>
      <c r="DC17" s="31">
        <v>789478.375</v>
      </c>
      <c r="DF17" s="31">
        <v>5</v>
      </c>
      <c r="DG17" s="31" t="s">
        <v>7</v>
      </c>
      <c r="DH17" s="31">
        <v>882.173</v>
      </c>
      <c r="DI17" s="31">
        <v>3431.0736999999999</v>
      </c>
      <c r="DJ17" s="31">
        <v>42.628999999999998</v>
      </c>
      <c r="DK17" s="31">
        <v>0.55579999999999996</v>
      </c>
      <c r="DL17" s="31">
        <v>188256.375</v>
      </c>
      <c r="DO17" s="31">
        <v>5</v>
      </c>
      <c r="DP17" s="31" t="s">
        <v>7</v>
      </c>
      <c r="DQ17" s="31">
        <v>1435.7180000000001</v>
      </c>
      <c r="DR17" s="31">
        <v>7463.3247000000001</v>
      </c>
      <c r="DS17" s="31">
        <v>31.028400000000001</v>
      </c>
      <c r="DT17" s="31">
        <v>0.41260000000000002</v>
      </c>
      <c r="DU17" s="31">
        <v>315014.21879999997</v>
      </c>
      <c r="EG17" s="31">
        <v>1</v>
      </c>
      <c r="EH17" s="31" t="s">
        <v>7</v>
      </c>
      <c r="EI17" s="31">
        <v>1069.4549999999999</v>
      </c>
      <c r="EJ17" s="31">
        <v>3548.9004</v>
      </c>
      <c r="EK17" s="31">
        <v>42.095700000000001</v>
      </c>
      <c r="EL17" s="31">
        <v>0.56789999999999996</v>
      </c>
      <c r="EM17" s="31">
        <v>191568.14060000001</v>
      </c>
      <c r="EY17" s="31">
        <v>5</v>
      </c>
      <c r="EZ17" s="31" t="s">
        <v>7</v>
      </c>
      <c r="FA17" s="31">
        <v>1428.2149999999999</v>
      </c>
      <c r="FB17" s="31">
        <v>11667.7822</v>
      </c>
      <c r="FC17" s="31">
        <v>65.571299999999994</v>
      </c>
      <c r="FD17" s="31">
        <v>0.59570000000000001</v>
      </c>
      <c r="FE17" s="31">
        <v>969832.375</v>
      </c>
    </row>
    <row r="18" spans="2:161" x14ac:dyDescent="0.25">
      <c r="B18" s="31">
        <v>7</v>
      </c>
      <c r="C18" s="31" t="s">
        <v>7</v>
      </c>
      <c r="D18" s="31">
        <v>1086.0889999999999</v>
      </c>
      <c r="E18" s="31">
        <v>75981.273400000005</v>
      </c>
      <c r="F18" s="31">
        <v>6.3250999999999999</v>
      </c>
      <c r="G18" s="31">
        <v>0.51670000000000005</v>
      </c>
      <c r="H18" s="31">
        <v>628916.3125</v>
      </c>
      <c r="K18" s="31">
        <v>7</v>
      </c>
      <c r="L18" s="31" t="s">
        <v>7</v>
      </c>
      <c r="M18" s="31">
        <v>1739.816</v>
      </c>
      <c r="N18" s="31">
        <v>18534.146499999999</v>
      </c>
      <c r="O18" s="31">
        <v>55.837400000000002</v>
      </c>
      <c r="P18" s="31">
        <v>0.61170000000000002</v>
      </c>
      <c r="Q18" s="31">
        <v>1302958.875</v>
      </c>
      <c r="T18" s="31">
        <v>7</v>
      </c>
      <c r="U18" s="31" t="s">
        <v>7</v>
      </c>
      <c r="V18" s="31">
        <v>1085.826</v>
      </c>
      <c r="W18" s="31">
        <v>80829.484400000001</v>
      </c>
      <c r="X18" s="31">
        <v>6.2716000000000003</v>
      </c>
      <c r="Y18" s="31">
        <v>0.54179999999999995</v>
      </c>
      <c r="Z18" s="31">
        <v>657054.5625</v>
      </c>
      <c r="AC18" s="31">
        <v>4</v>
      </c>
      <c r="AD18" s="31" t="s">
        <v>7</v>
      </c>
      <c r="AE18" s="31">
        <v>1737.61</v>
      </c>
      <c r="AF18" s="31">
        <v>9347.3192999999992</v>
      </c>
      <c r="AG18" s="31">
        <v>36.692300000000003</v>
      </c>
      <c r="AH18" s="31">
        <v>0.64729999999999999</v>
      </c>
      <c r="AI18" s="31">
        <v>425606.71879999997</v>
      </c>
      <c r="AL18" s="31" t="s">
        <v>0</v>
      </c>
      <c r="AM18" s="31" t="s">
        <v>1</v>
      </c>
      <c r="AN18" s="31" t="s">
        <v>2</v>
      </c>
      <c r="AO18" s="31" t="s">
        <v>3</v>
      </c>
      <c r="AP18" s="31" t="s">
        <v>4</v>
      </c>
      <c r="AQ18" s="31" t="s">
        <v>5</v>
      </c>
      <c r="AR18" s="31" t="s">
        <v>6</v>
      </c>
      <c r="AU18" s="31">
        <v>6</v>
      </c>
      <c r="AV18" s="31" t="s">
        <v>7</v>
      </c>
      <c r="AW18" s="31">
        <v>1551.835</v>
      </c>
      <c r="AX18" s="31">
        <v>6934.5815000000002</v>
      </c>
      <c r="AY18" s="31">
        <v>12.7308</v>
      </c>
      <c r="AZ18" s="31">
        <v>0.46899999999999997</v>
      </c>
      <c r="BA18" s="31">
        <v>117637.38280000001</v>
      </c>
      <c r="BD18" s="31" t="s">
        <v>0</v>
      </c>
      <c r="BE18" s="31" t="s">
        <v>1</v>
      </c>
      <c r="BF18" s="31" t="s">
        <v>2</v>
      </c>
      <c r="BG18" s="31" t="s">
        <v>3</v>
      </c>
      <c r="BH18" s="31" t="s">
        <v>4</v>
      </c>
      <c r="BI18" s="31" t="s">
        <v>5</v>
      </c>
      <c r="BJ18" s="31" t="s">
        <v>6</v>
      </c>
      <c r="BM18" s="31">
        <v>5</v>
      </c>
      <c r="BN18" s="31" t="s">
        <v>7</v>
      </c>
      <c r="BO18" s="31">
        <v>1436.1990000000001</v>
      </c>
      <c r="BP18" s="31">
        <v>9502.1815999999999</v>
      </c>
      <c r="BQ18" s="31">
        <v>21.878499999999999</v>
      </c>
      <c r="BR18" s="31">
        <v>0.28360000000000002</v>
      </c>
      <c r="BS18" s="31">
        <v>296283.875</v>
      </c>
      <c r="BV18" s="31">
        <v>4</v>
      </c>
      <c r="BW18" s="31" t="s">
        <v>7</v>
      </c>
      <c r="BX18" s="31">
        <v>1086.3699999999999</v>
      </c>
      <c r="BY18" s="31">
        <v>21119.875</v>
      </c>
      <c r="BZ18" s="31">
        <v>6.7057000000000002</v>
      </c>
      <c r="CA18" s="31">
        <v>0.5554</v>
      </c>
      <c r="CB18" s="31">
        <v>182561.75</v>
      </c>
      <c r="CE18" s="31">
        <v>7</v>
      </c>
      <c r="CF18" s="31" t="s">
        <v>7</v>
      </c>
      <c r="CG18" s="31">
        <v>1793.633</v>
      </c>
      <c r="CH18" s="31">
        <v>5650.3788999999997</v>
      </c>
      <c r="CI18" s="31">
        <v>175.9314</v>
      </c>
      <c r="CJ18" s="31">
        <v>0.42920000000000003</v>
      </c>
      <c r="CK18" s="31">
        <v>1340036.75</v>
      </c>
      <c r="CN18" s="31" t="s">
        <v>0</v>
      </c>
      <c r="CO18" s="31" t="s">
        <v>1</v>
      </c>
      <c r="CP18" s="31" t="s">
        <v>2</v>
      </c>
      <c r="CQ18" s="31" t="s">
        <v>3</v>
      </c>
      <c r="CR18" s="31" t="s">
        <v>4</v>
      </c>
      <c r="CS18" s="31" t="s">
        <v>5</v>
      </c>
      <c r="CT18" s="31" t="s">
        <v>6</v>
      </c>
      <c r="CW18" s="31">
        <v>7</v>
      </c>
      <c r="CX18" s="31" t="s">
        <v>7</v>
      </c>
      <c r="CY18" s="31">
        <v>1744.2619999999999</v>
      </c>
      <c r="CZ18" s="31">
        <v>9404.0830000000005</v>
      </c>
      <c r="DA18" s="31">
        <v>55.742699999999999</v>
      </c>
      <c r="DB18" s="31">
        <v>0.59209999999999996</v>
      </c>
      <c r="DC18" s="31">
        <v>664485.3125</v>
      </c>
      <c r="DF18" s="31">
        <v>6</v>
      </c>
      <c r="DG18" s="31" t="s">
        <v>7</v>
      </c>
      <c r="DH18" s="31">
        <v>974.57600000000002</v>
      </c>
      <c r="DI18" s="31">
        <v>4925.9512000000004</v>
      </c>
      <c r="DJ18" s="31">
        <v>46.4527</v>
      </c>
      <c r="DK18" s="31">
        <v>0.6341</v>
      </c>
      <c r="DL18" s="31">
        <v>285506.5</v>
      </c>
      <c r="DO18" s="31">
        <v>6</v>
      </c>
      <c r="DP18" s="31" t="s">
        <v>7</v>
      </c>
      <c r="DQ18" s="31">
        <v>1541.2449999999999</v>
      </c>
      <c r="DR18" s="31">
        <v>9972.2998000000007</v>
      </c>
      <c r="DS18" s="31">
        <v>66.009699999999995</v>
      </c>
      <c r="DT18" s="31">
        <v>0.45479999999999998</v>
      </c>
      <c r="DU18" s="31">
        <v>880382.3125</v>
      </c>
      <c r="DX18" s="31" t="s">
        <v>0</v>
      </c>
      <c r="DY18" s="31" t="s">
        <v>1</v>
      </c>
      <c r="DZ18" s="31" t="s">
        <v>2</v>
      </c>
      <c r="EA18" s="31" t="s">
        <v>3</v>
      </c>
      <c r="EB18" s="31" t="s">
        <v>4</v>
      </c>
      <c r="EC18" s="31" t="s">
        <v>5</v>
      </c>
      <c r="ED18" s="31" t="s">
        <v>6</v>
      </c>
      <c r="EG18" s="31">
        <v>2</v>
      </c>
      <c r="EH18" s="31" t="s">
        <v>7</v>
      </c>
      <c r="EI18" s="31">
        <v>1085.9860000000001</v>
      </c>
      <c r="EJ18" s="31">
        <v>23053.583999999999</v>
      </c>
      <c r="EK18" s="31">
        <v>6.2636000000000003</v>
      </c>
      <c r="EL18" s="31">
        <v>0.42299999999999999</v>
      </c>
      <c r="EM18" s="31">
        <v>195859.8438</v>
      </c>
      <c r="EP18" s="31" t="s">
        <v>0</v>
      </c>
      <c r="EQ18" s="31" t="s">
        <v>1</v>
      </c>
      <c r="ER18" s="31" t="s">
        <v>2</v>
      </c>
      <c r="ES18" s="31" t="s">
        <v>3</v>
      </c>
      <c r="ET18" s="31" t="s">
        <v>4</v>
      </c>
      <c r="EU18" s="31" t="s">
        <v>5</v>
      </c>
      <c r="EV18" s="31" t="s">
        <v>6</v>
      </c>
      <c r="EY18" s="31">
        <v>6</v>
      </c>
      <c r="EZ18" s="31" t="s">
        <v>7</v>
      </c>
      <c r="FA18" s="31">
        <v>1650.6310000000001</v>
      </c>
      <c r="FB18" s="31">
        <v>32934.765599999999</v>
      </c>
      <c r="FC18" s="31">
        <v>89.542599999999993</v>
      </c>
      <c r="FD18" s="31">
        <v>0.53210000000000002</v>
      </c>
      <c r="FE18" s="31">
        <v>3830745.75</v>
      </c>
    </row>
    <row r="19" spans="2:161" x14ac:dyDescent="0.25">
      <c r="AL19" s="31">
        <v>1</v>
      </c>
      <c r="AM19" s="31" t="s">
        <v>7</v>
      </c>
      <c r="AN19" s="31">
        <v>259.70999999999998</v>
      </c>
      <c r="AO19" s="31">
        <v>2457.6581999999999</v>
      </c>
      <c r="AP19" s="31">
        <v>53.855400000000003</v>
      </c>
      <c r="AQ19" s="31">
        <v>0.55640000000000001</v>
      </c>
      <c r="AR19" s="31">
        <v>170120.20310000001</v>
      </c>
      <c r="AU19" s="31">
        <v>7</v>
      </c>
      <c r="AV19" s="31" t="s">
        <v>7</v>
      </c>
      <c r="AW19" s="31">
        <v>1626.376</v>
      </c>
      <c r="AX19" s="31">
        <v>10283.165999999999</v>
      </c>
      <c r="AY19" s="31">
        <v>72.219200000000001</v>
      </c>
      <c r="AZ19" s="31">
        <v>0.96650000000000003</v>
      </c>
      <c r="BA19" s="31">
        <v>802882.125</v>
      </c>
      <c r="BD19" s="31">
        <v>1</v>
      </c>
      <c r="BE19" s="31" t="s">
        <v>7</v>
      </c>
      <c r="BF19" s="31">
        <v>155.67099999999999</v>
      </c>
      <c r="BG19" s="31">
        <v>2534.2357999999999</v>
      </c>
      <c r="BH19" s="31">
        <v>5.6445999999999996</v>
      </c>
      <c r="BI19" s="31">
        <v>0.54769999999999996</v>
      </c>
      <c r="BJ19" s="31">
        <v>18496.929700000001</v>
      </c>
      <c r="BM19" s="31">
        <v>6</v>
      </c>
      <c r="BN19" s="31" t="s">
        <v>7</v>
      </c>
      <c r="BO19" s="31">
        <v>1543.403</v>
      </c>
      <c r="BP19" s="31">
        <v>5634.3638000000001</v>
      </c>
      <c r="BQ19" s="31">
        <v>46.691000000000003</v>
      </c>
      <c r="BR19" s="31">
        <v>0.55259999999999998</v>
      </c>
      <c r="BS19" s="31">
        <v>338925.09379999997</v>
      </c>
      <c r="CN19" s="31">
        <v>1</v>
      </c>
      <c r="CO19" s="31" t="s">
        <v>7</v>
      </c>
      <c r="CP19" s="31">
        <v>245.529</v>
      </c>
      <c r="CQ19" s="31">
        <v>2037.4346</v>
      </c>
      <c r="CR19" s="31">
        <v>50.386800000000001</v>
      </c>
      <c r="CS19" s="31">
        <v>0.5595</v>
      </c>
      <c r="CT19" s="31">
        <v>131791.7188</v>
      </c>
      <c r="DF19" s="31">
        <v>7</v>
      </c>
      <c r="DG19" s="31" t="s">
        <v>7</v>
      </c>
      <c r="DH19" s="31">
        <v>1077.2159999999999</v>
      </c>
      <c r="DI19" s="31">
        <v>7276.5967000000001</v>
      </c>
      <c r="DJ19" s="31">
        <v>64.691500000000005</v>
      </c>
      <c r="DK19" s="31">
        <v>0.6079</v>
      </c>
      <c r="DL19" s="31">
        <v>593089.875</v>
      </c>
      <c r="DO19" s="31">
        <v>7</v>
      </c>
      <c r="DP19" s="31" t="s">
        <v>7</v>
      </c>
      <c r="DQ19" s="31">
        <v>1639.826</v>
      </c>
      <c r="DR19" s="31">
        <v>37628.628900000003</v>
      </c>
      <c r="DS19" s="31">
        <v>99.631500000000003</v>
      </c>
      <c r="DT19" s="31">
        <v>0.7772</v>
      </c>
      <c r="DU19" s="31">
        <v>4406315.5</v>
      </c>
      <c r="DX19" s="31">
        <v>1</v>
      </c>
      <c r="DY19" s="31" t="s">
        <v>7</v>
      </c>
      <c r="DZ19" s="31">
        <v>254.36799999999999</v>
      </c>
      <c r="EA19" s="31">
        <v>1328.5829000000001</v>
      </c>
      <c r="EB19" s="31">
        <v>56.4452</v>
      </c>
      <c r="EC19" s="31">
        <v>0.52949999999999997</v>
      </c>
      <c r="ED19" s="31">
        <v>97387.343800000002</v>
      </c>
      <c r="EG19" s="31">
        <v>3</v>
      </c>
      <c r="EH19" s="31" t="s">
        <v>7</v>
      </c>
      <c r="EI19" s="31">
        <v>1236.7339999999999</v>
      </c>
      <c r="EJ19" s="31">
        <v>2759.1514000000002</v>
      </c>
      <c r="EK19" s="31">
        <v>53.2834</v>
      </c>
      <c r="EL19" s="31">
        <v>0.52170000000000005</v>
      </c>
      <c r="EM19" s="31">
        <v>191906</v>
      </c>
      <c r="EP19" s="31">
        <v>1</v>
      </c>
      <c r="EQ19" s="31" t="s">
        <v>7</v>
      </c>
      <c r="ER19" s="31">
        <v>156.596</v>
      </c>
      <c r="ES19" s="31">
        <v>3098.9976000000001</v>
      </c>
      <c r="ET19" s="31">
        <v>11.003399999999999</v>
      </c>
      <c r="EU19" s="31">
        <v>0.44900000000000001</v>
      </c>
      <c r="EV19" s="31">
        <v>45778.6875</v>
      </c>
      <c r="EY19" s="31">
        <v>7</v>
      </c>
      <c r="EZ19" s="31" t="s">
        <v>7</v>
      </c>
      <c r="FA19" s="31">
        <v>1742.3420000000001</v>
      </c>
      <c r="FB19" s="31">
        <v>41215.214800000002</v>
      </c>
      <c r="FC19" s="31">
        <v>79.318100000000001</v>
      </c>
      <c r="FD19" s="31">
        <v>0.80300000000000005</v>
      </c>
      <c r="FE19" s="31">
        <v>3802972.75</v>
      </c>
    </row>
    <row r="20" spans="2:161" x14ac:dyDescent="0.25">
      <c r="B20" s="31" t="s">
        <v>0</v>
      </c>
      <c r="C20" s="31" t="s">
        <v>1</v>
      </c>
      <c r="D20" s="31" t="s">
        <v>2</v>
      </c>
      <c r="E20" s="31" t="s">
        <v>3</v>
      </c>
      <c r="F20" s="31" t="s">
        <v>4</v>
      </c>
      <c r="G20" s="31" t="s">
        <v>5</v>
      </c>
      <c r="H20" s="31" t="s">
        <v>6</v>
      </c>
      <c r="K20" s="31" t="s">
        <v>0</v>
      </c>
      <c r="L20" s="31" t="s">
        <v>1</v>
      </c>
      <c r="M20" s="31" t="s">
        <v>2</v>
      </c>
      <c r="N20" s="31" t="s">
        <v>3</v>
      </c>
      <c r="O20" s="31" t="s">
        <v>4</v>
      </c>
      <c r="P20" s="31" t="s">
        <v>5</v>
      </c>
      <c r="Q20" s="31" t="s">
        <v>6</v>
      </c>
      <c r="T20" s="31" t="s">
        <v>0</v>
      </c>
      <c r="U20" s="31" t="s">
        <v>1</v>
      </c>
      <c r="V20" s="31" t="s">
        <v>2</v>
      </c>
      <c r="W20" s="31" t="s">
        <v>3</v>
      </c>
      <c r="X20" s="31" t="s">
        <v>4</v>
      </c>
      <c r="Y20" s="31" t="s">
        <v>5</v>
      </c>
      <c r="Z20" s="31" t="s">
        <v>6</v>
      </c>
      <c r="AC20" s="31" t="s">
        <v>0</v>
      </c>
      <c r="AD20" s="31" t="s">
        <v>1</v>
      </c>
      <c r="AE20" s="31" t="s">
        <v>2</v>
      </c>
      <c r="AF20" s="31" t="s">
        <v>3</v>
      </c>
      <c r="AG20" s="31" t="s">
        <v>4</v>
      </c>
      <c r="AH20" s="31" t="s">
        <v>5</v>
      </c>
      <c r="AI20" s="31" t="s">
        <v>6</v>
      </c>
      <c r="AL20" s="31">
        <v>2</v>
      </c>
      <c r="AM20" s="31" t="s">
        <v>7</v>
      </c>
      <c r="AN20" s="31">
        <v>281.46699999999998</v>
      </c>
      <c r="AO20" s="31">
        <v>7185.1562999999996</v>
      </c>
      <c r="AP20" s="31">
        <v>15.046900000000001</v>
      </c>
      <c r="AQ20" s="31">
        <v>0.51639999999999997</v>
      </c>
      <c r="AR20" s="31">
        <v>141434.75</v>
      </c>
      <c r="AU20" s="31">
        <v>8</v>
      </c>
      <c r="AV20" s="31" t="s">
        <v>7</v>
      </c>
      <c r="AW20" s="31">
        <v>1741.08</v>
      </c>
      <c r="AX20" s="31">
        <v>8430.6133000000009</v>
      </c>
      <c r="AY20" s="31">
        <v>57.991799999999998</v>
      </c>
      <c r="AZ20" s="31">
        <v>0.65159999999999996</v>
      </c>
      <c r="BA20" s="31">
        <v>605425.625</v>
      </c>
      <c r="BD20" s="31">
        <v>2</v>
      </c>
      <c r="BE20" s="31" t="s">
        <v>7</v>
      </c>
      <c r="BF20" s="31">
        <v>280.74</v>
      </c>
      <c r="BG20" s="31">
        <v>4501.2191999999995</v>
      </c>
      <c r="BH20" s="31">
        <v>14.6426</v>
      </c>
      <c r="BI20" s="31">
        <v>0.49390000000000001</v>
      </c>
      <c r="BJ20" s="31">
        <v>86959.710900000005</v>
      </c>
      <c r="BM20" s="31">
        <v>7</v>
      </c>
      <c r="BN20" s="31" t="s">
        <v>7</v>
      </c>
      <c r="BO20" s="31">
        <v>1633.5429999999999</v>
      </c>
      <c r="BP20" s="31">
        <v>16142.2803</v>
      </c>
      <c r="BQ20" s="31">
        <v>69.918300000000002</v>
      </c>
      <c r="BR20" s="31">
        <v>0.96960000000000002</v>
      </c>
      <c r="BS20" s="31">
        <v>1218487.125</v>
      </c>
      <c r="BV20" s="31" t="s">
        <v>0</v>
      </c>
      <c r="BW20" s="31" t="s">
        <v>1</v>
      </c>
      <c r="BX20" s="31" t="s">
        <v>2</v>
      </c>
      <c r="BY20" s="31" t="s">
        <v>3</v>
      </c>
      <c r="BZ20" s="31" t="s">
        <v>4</v>
      </c>
      <c r="CA20" s="31" t="s">
        <v>5</v>
      </c>
      <c r="CB20" s="31" t="s">
        <v>6</v>
      </c>
      <c r="CE20" s="31" t="s">
        <v>0</v>
      </c>
      <c r="CF20" s="31" t="s">
        <v>1</v>
      </c>
      <c r="CG20" s="31" t="s">
        <v>2</v>
      </c>
      <c r="CH20" s="31" t="s">
        <v>3</v>
      </c>
      <c r="CI20" s="31" t="s">
        <v>4</v>
      </c>
      <c r="CJ20" s="31" t="s">
        <v>5</v>
      </c>
      <c r="CK20" s="31" t="s">
        <v>6</v>
      </c>
      <c r="CN20" s="31">
        <v>2</v>
      </c>
      <c r="CO20" s="31" t="s">
        <v>7</v>
      </c>
      <c r="CP20" s="31">
        <v>281.51</v>
      </c>
      <c r="CQ20" s="31">
        <v>5383.5219999999999</v>
      </c>
      <c r="CR20" s="31">
        <v>18.048200000000001</v>
      </c>
      <c r="CS20" s="31">
        <v>0.51700000000000002</v>
      </c>
      <c r="CT20" s="31">
        <v>127044.8438</v>
      </c>
      <c r="CW20" s="31" t="s">
        <v>0</v>
      </c>
      <c r="CX20" s="31" t="s">
        <v>1</v>
      </c>
      <c r="CY20" s="31" t="s">
        <v>2</v>
      </c>
      <c r="CZ20" s="31" t="s">
        <v>3</v>
      </c>
      <c r="DA20" s="31" t="s">
        <v>4</v>
      </c>
      <c r="DB20" s="31" t="s">
        <v>5</v>
      </c>
      <c r="DC20" s="31" t="s">
        <v>6</v>
      </c>
      <c r="DF20" s="31">
        <v>8</v>
      </c>
      <c r="DG20" s="31" t="s">
        <v>7</v>
      </c>
      <c r="DH20" s="31">
        <v>1086.5440000000001</v>
      </c>
      <c r="DI20" s="31">
        <v>36451.570299999999</v>
      </c>
      <c r="DJ20" s="31">
        <v>7.0210999999999997</v>
      </c>
      <c r="DK20" s="31">
        <v>0.5837</v>
      </c>
      <c r="DL20" s="31">
        <v>326281.6875</v>
      </c>
      <c r="DO20" s="31">
        <v>8</v>
      </c>
      <c r="DP20" s="31" t="s">
        <v>7</v>
      </c>
      <c r="DQ20" s="31">
        <v>1739.547</v>
      </c>
      <c r="DR20" s="31">
        <v>45429.261700000003</v>
      </c>
      <c r="DS20" s="31">
        <v>107.663</v>
      </c>
      <c r="DT20" s="31">
        <v>0.62009999999999998</v>
      </c>
      <c r="DU20" s="31">
        <v>6129733.5</v>
      </c>
      <c r="DX20" s="31">
        <v>2</v>
      </c>
      <c r="DY20" s="31" t="s">
        <v>7</v>
      </c>
      <c r="DZ20" s="31">
        <v>281.23700000000002</v>
      </c>
      <c r="EA20" s="31">
        <v>3632.2966000000001</v>
      </c>
      <c r="EB20" s="31">
        <v>12.5931</v>
      </c>
      <c r="EC20" s="31">
        <v>0.48580000000000001</v>
      </c>
      <c r="ED20" s="31">
        <v>60555.414100000002</v>
      </c>
      <c r="EG20" s="31">
        <v>4</v>
      </c>
      <c r="EH20" s="31" t="s">
        <v>7</v>
      </c>
      <c r="EI20" s="31">
        <v>1336.537</v>
      </c>
      <c r="EJ20" s="31">
        <v>4279.7646000000004</v>
      </c>
      <c r="EK20" s="31">
        <v>12.8224</v>
      </c>
      <c r="EL20" s="31">
        <v>0.48039999999999999</v>
      </c>
      <c r="EM20" s="31">
        <v>72831.367199999993</v>
      </c>
      <c r="EP20" s="31">
        <v>2</v>
      </c>
      <c r="EQ20" s="31" t="s">
        <v>7</v>
      </c>
      <c r="ER20" s="31">
        <v>282.52100000000002</v>
      </c>
      <c r="ES20" s="31">
        <v>4902.6000999999997</v>
      </c>
      <c r="ET20" s="31">
        <v>13.2705</v>
      </c>
      <c r="EU20" s="31">
        <v>0.42230000000000001</v>
      </c>
      <c r="EV20" s="31">
        <v>88207.671900000001</v>
      </c>
      <c r="EY20" s="31">
        <v>8</v>
      </c>
      <c r="EZ20" s="31" t="s">
        <v>7</v>
      </c>
      <c r="FA20" s="31">
        <v>1814.2190000000001</v>
      </c>
      <c r="FB20" s="31">
        <v>10673.8145</v>
      </c>
      <c r="FC20" s="31">
        <v>51.020200000000003</v>
      </c>
      <c r="FD20" s="31">
        <v>0.69740000000000002</v>
      </c>
      <c r="FE20" s="31">
        <v>662643.375</v>
      </c>
    </row>
    <row r="21" spans="2:161" x14ac:dyDescent="0.25">
      <c r="B21" s="31">
        <v>1</v>
      </c>
      <c r="C21" s="31" t="s">
        <v>7</v>
      </c>
      <c r="D21" s="31">
        <v>144.05699999999999</v>
      </c>
      <c r="E21" s="31">
        <v>6588.6747999999998</v>
      </c>
      <c r="F21" s="31">
        <v>18.088200000000001</v>
      </c>
      <c r="G21" s="31">
        <v>0.50839999999999996</v>
      </c>
      <c r="H21" s="31">
        <v>156336.8125</v>
      </c>
      <c r="K21" s="31">
        <v>1</v>
      </c>
      <c r="L21" s="31" t="s">
        <v>7</v>
      </c>
      <c r="M21" s="31">
        <v>1074.5219999999999</v>
      </c>
      <c r="N21" s="31">
        <v>9122.4092000000001</v>
      </c>
      <c r="O21" s="31">
        <v>37.230499999999999</v>
      </c>
      <c r="P21" s="31">
        <v>0.58860000000000001</v>
      </c>
      <c r="Q21" s="31">
        <v>431773.1875</v>
      </c>
      <c r="T21" s="31">
        <v>1</v>
      </c>
      <c r="U21" s="31" t="s">
        <v>7</v>
      </c>
      <c r="V21" s="31">
        <v>154.959</v>
      </c>
      <c r="W21" s="31">
        <v>4002.0688</v>
      </c>
      <c r="X21" s="31">
        <v>6.3250999999999999</v>
      </c>
      <c r="Y21" s="31">
        <v>0.5101</v>
      </c>
      <c r="Z21" s="31">
        <v>33214.753900000003</v>
      </c>
      <c r="AC21" s="31">
        <v>1</v>
      </c>
      <c r="AD21" s="31" t="s">
        <v>7</v>
      </c>
      <c r="AE21" s="31">
        <v>1072.0319999999999</v>
      </c>
      <c r="AF21" s="31">
        <v>11906.608399999999</v>
      </c>
      <c r="AG21" s="31">
        <v>44.968600000000002</v>
      </c>
      <c r="AH21" s="31">
        <v>0.34870000000000001</v>
      </c>
      <c r="AI21" s="31">
        <v>744321.375</v>
      </c>
      <c r="AL21" s="31">
        <v>3</v>
      </c>
      <c r="AM21" s="31" t="s">
        <v>7</v>
      </c>
      <c r="AN21" s="31">
        <v>882.68499999999995</v>
      </c>
      <c r="AO21" s="31">
        <v>5779.9027999999998</v>
      </c>
      <c r="AP21" s="31">
        <v>44.180500000000002</v>
      </c>
      <c r="AQ21" s="31">
        <v>0.48420000000000002</v>
      </c>
      <c r="AR21" s="31">
        <v>337594.9375</v>
      </c>
      <c r="BD21" s="31">
        <v>3</v>
      </c>
      <c r="BE21" s="31" t="s">
        <v>7</v>
      </c>
      <c r="BF21" s="31">
        <v>887.37</v>
      </c>
      <c r="BG21" s="31">
        <v>7120.1270000000004</v>
      </c>
      <c r="BH21" s="31">
        <v>46.1997</v>
      </c>
      <c r="BI21" s="31">
        <v>0.5081</v>
      </c>
      <c r="BJ21" s="31">
        <v>430753.03129999997</v>
      </c>
      <c r="BM21" s="31">
        <v>8</v>
      </c>
      <c r="BN21" s="31" t="s">
        <v>7</v>
      </c>
      <c r="BO21" s="31">
        <v>1736.1</v>
      </c>
      <c r="BP21" s="31">
        <v>14792.9316</v>
      </c>
      <c r="BQ21" s="31">
        <v>55.209600000000002</v>
      </c>
      <c r="BR21" s="31">
        <v>0.83099999999999996</v>
      </c>
      <c r="BS21" s="31">
        <v>938254.625</v>
      </c>
      <c r="BV21" s="31">
        <v>1</v>
      </c>
      <c r="BW21" s="31" t="s">
        <v>7</v>
      </c>
      <c r="BX21" s="31">
        <v>881.99900000000002</v>
      </c>
      <c r="BY21" s="31">
        <v>6160.7910000000002</v>
      </c>
      <c r="BZ21" s="31">
        <v>39.229999999999997</v>
      </c>
      <c r="CA21" s="31">
        <v>0.38890000000000002</v>
      </c>
      <c r="CB21" s="31">
        <v>331029.65629999997</v>
      </c>
      <c r="CE21" s="31">
        <v>1</v>
      </c>
      <c r="CF21" s="31" t="s">
        <v>7</v>
      </c>
      <c r="CG21" s="31">
        <v>1069.7750000000001</v>
      </c>
      <c r="CH21" s="31">
        <v>11594.4229</v>
      </c>
      <c r="CI21" s="31">
        <v>45.187600000000003</v>
      </c>
      <c r="CJ21" s="31">
        <v>0.64500000000000002</v>
      </c>
      <c r="CK21" s="31">
        <v>651447.8125</v>
      </c>
      <c r="CN21" s="31">
        <v>3</v>
      </c>
      <c r="CO21" s="31" t="s">
        <v>7</v>
      </c>
      <c r="CP21" s="31">
        <v>886.65099999999995</v>
      </c>
      <c r="CQ21" s="31">
        <v>7317.3446999999996</v>
      </c>
      <c r="CR21" s="31">
        <v>47.715899999999998</v>
      </c>
      <c r="CS21" s="31">
        <v>0.57169999999999999</v>
      </c>
      <c r="CT21" s="31">
        <v>446191.03129999997</v>
      </c>
      <c r="CW21" s="31">
        <v>1</v>
      </c>
      <c r="CX21" s="31" t="s">
        <v>7</v>
      </c>
      <c r="CY21" s="31">
        <v>1064.539</v>
      </c>
      <c r="CZ21" s="31">
        <v>5221.0186000000003</v>
      </c>
      <c r="DA21" s="31">
        <v>25.6097</v>
      </c>
      <c r="DB21" s="31">
        <v>0.60909999999999997</v>
      </c>
      <c r="DC21" s="31">
        <v>168593.6875</v>
      </c>
      <c r="DX21" s="31">
        <v>3</v>
      </c>
      <c r="DY21" s="31" t="s">
        <v>7</v>
      </c>
      <c r="DZ21" s="31">
        <v>884.21299999999997</v>
      </c>
      <c r="EA21" s="31">
        <v>3237.3872000000001</v>
      </c>
      <c r="EB21" s="31">
        <v>38.510899999999999</v>
      </c>
      <c r="EC21" s="31">
        <v>0.59560000000000002</v>
      </c>
      <c r="ED21" s="31">
        <v>157946.89060000001</v>
      </c>
      <c r="EG21" s="31">
        <v>5</v>
      </c>
      <c r="EH21" s="31" t="s">
        <v>7</v>
      </c>
      <c r="EI21" s="31">
        <v>1654.1559999999999</v>
      </c>
      <c r="EJ21" s="31">
        <v>5842.8770000000004</v>
      </c>
      <c r="EK21" s="31">
        <v>187.68879999999999</v>
      </c>
      <c r="EL21" s="31">
        <v>0.39529999999999998</v>
      </c>
      <c r="EM21" s="31">
        <v>1496746.5</v>
      </c>
      <c r="EP21" s="31">
        <v>3</v>
      </c>
      <c r="EQ21" s="31" t="s">
        <v>7</v>
      </c>
      <c r="ER21" s="31">
        <v>654.274</v>
      </c>
      <c r="ES21" s="31">
        <v>3573.3696</v>
      </c>
      <c r="ET21" s="31">
        <v>32.8108</v>
      </c>
      <c r="EU21" s="31">
        <v>0.99990000000000001</v>
      </c>
      <c r="EV21" s="31">
        <v>124806.2969</v>
      </c>
    </row>
    <row r="22" spans="2:161" x14ac:dyDescent="0.25">
      <c r="B22" s="31">
        <v>2</v>
      </c>
      <c r="C22" s="31" t="s">
        <v>7</v>
      </c>
      <c r="D22" s="31">
        <v>252.15299999999999</v>
      </c>
      <c r="E22" s="31">
        <v>3888.0068000000001</v>
      </c>
      <c r="F22" s="31">
        <v>48.1</v>
      </c>
      <c r="G22" s="31">
        <v>0.52180000000000004</v>
      </c>
      <c r="H22" s="31">
        <v>243596.5313</v>
      </c>
      <c r="K22" s="31">
        <v>2</v>
      </c>
      <c r="L22" s="31" t="s">
        <v>7</v>
      </c>
      <c r="M22" s="31">
        <v>1086.0630000000001</v>
      </c>
      <c r="N22" s="31">
        <v>75313.015599999999</v>
      </c>
      <c r="O22" s="31">
        <v>6.2840999999999996</v>
      </c>
      <c r="P22" s="31">
        <v>0.53120000000000001</v>
      </c>
      <c r="Q22" s="31">
        <v>615991.25</v>
      </c>
      <c r="T22" s="31">
        <v>2</v>
      </c>
      <c r="U22" s="31" t="s">
        <v>7</v>
      </c>
      <c r="V22" s="31">
        <v>255.21700000000001</v>
      </c>
      <c r="W22" s="31">
        <v>3765.1365000000001</v>
      </c>
      <c r="X22" s="31">
        <v>79.477000000000004</v>
      </c>
      <c r="Y22" s="31">
        <v>0.57289999999999996</v>
      </c>
      <c r="Z22" s="31">
        <v>382103.25</v>
      </c>
      <c r="AC22" s="31">
        <v>2</v>
      </c>
      <c r="AD22" s="31" t="s">
        <v>7</v>
      </c>
      <c r="AE22" s="31">
        <v>1085.806</v>
      </c>
      <c r="AF22" s="31">
        <v>79698.453099999999</v>
      </c>
      <c r="AG22" s="31">
        <v>6.2652000000000001</v>
      </c>
      <c r="AH22" s="31">
        <v>0.63060000000000005</v>
      </c>
      <c r="AI22" s="31">
        <v>624749.625</v>
      </c>
      <c r="AL22" s="31">
        <v>4</v>
      </c>
      <c r="AM22" s="31" t="s">
        <v>7</v>
      </c>
      <c r="AN22" s="31">
        <v>971.98900000000003</v>
      </c>
      <c r="AO22" s="31">
        <v>8500.5928000000004</v>
      </c>
      <c r="AP22" s="31">
        <v>40.066200000000002</v>
      </c>
      <c r="AQ22" s="31">
        <v>0.97770000000000001</v>
      </c>
      <c r="AR22" s="31">
        <v>366338.78129999997</v>
      </c>
      <c r="AU22" s="31" t="s">
        <v>0</v>
      </c>
      <c r="AV22" s="31" t="s">
        <v>1</v>
      </c>
      <c r="AW22" s="31" t="s">
        <v>2</v>
      </c>
      <c r="AX22" s="31" t="s">
        <v>3</v>
      </c>
      <c r="AY22" s="31" t="s">
        <v>4</v>
      </c>
      <c r="AZ22" s="31" t="s">
        <v>5</v>
      </c>
      <c r="BA22" s="31" t="s">
        <v>6</v>
      </c>
      <c r="BD22" s="31">
        <v>4</v>
      </c>
      <c r="BE22" s="31" t="s">
        <v>7</v>
      </c>
      <c r="BF22" s="31">
        <v>971.60699999999997</v>
      </c>
      <c r="BG22" s="31">
        <v>10394.0371</v>
      </c>
      <c r="BH22" s="31">
        <v>43.326599999999999</v>
      </c>
      <c r="BI22" s="31">
        <v>0.99990000000000001</v>
      </c>
      <c r="BJ22" s="31">
        <v>479383.46879999997</v>
      </c>
      <c r="BV22" s="31">
        <v>2</v>
      </c>
      <c r="BW22" s="31" t="s">
        <v>7</v>
      </c>
      <c r="BX22" s="31">
        <v>975.14499999999998</v>
      </c>
      <c r="BY22" s="31">
        <v>7936.2304999999997</v>
      </c>
      <c r="BZ22" s="31">
        <v>42.302199999999999</v>
      </c>
      <c r="CA22" s="31">
        <v>0.96</v>
      </c>
      <c r="CB22" s="31">
        <v>364060.0625</v>
      </c>
      <c r="CE22" s="31">
        <v>2</v>
      </c>
      <c r="CF22" s="31" t="s">
        <v>7</v>
      </c>
      <c r="CG22" s="31">
        <v>1086.3820000000001</v>
      </c>
      <c r="CH22" s="31">
        <v>21614.252</v>
      </c>
      <c r="CI22" s="31">
        <v>6.9896000000000003</v>
      </c>
      <c r="CJ22" s="31">
        <v>0.52239999999999998</v>
      </c>
      <c r="CK22" s="31">
        <v>197313.98439999999</v>
      </c>
      <c r="CN22" s="31">
        <v>4</v>
      </c>
      <c r="CO22" s="31" t="s">
        <v>7</v>
      </c>
      <c r="CP22" s="31">
        <v>969.82299999999998</v>
      </c>
      <c r="CQ22" s="31">
        <v>9099.3809000000001</v>
      </c>
      <c r="CR22" s="31">
        <v>46.386600000000001</v>
      </c>
      <c r="CS22" s="31">
        <v>1</v>
      </c>
      <c r="CT22" s="31">
        <v>449305.6875</v>
      </c>
      <c r="CW22" s="31">
        <v>2</v>
      </c>
      <c r="CX22" s="31" t="s">
        <v>7</v>
      </c>
      <c r="CY22" s="31">
        <v>1086.146</v>
      </c>
      <c r="CZ22" s="31">
        <v>27539.617200000001</v>
      </c>
      <c r="DA22" s="31">
        <v>6.8086000000000002</v>
      </c>
      <c r="DB22" s="31">
        <v>0.45040000000000002</v>
      </c>
      <c r="DC22" s="31">
        <v>251669.5</v>
      </c>
      <c r="DF22" s="31" t="s">
        <v>0</v>
      </c>
      <c r="DG22" s="31" t="s">
        <v>1</v>
      </c>
      <c r="DH22" s="31" t="s">
        <v>2</v>
      </c>
      <c r="DI22" s="31" t="s">
        <v>3</v>
      </c>
      <c r="DJ22" s="31" t="s">
        <v>4</v>
      </c>
      <c r="DK22" s="31" t="s">
        <v>5</v>
      </c>
      <c r="DL22" s="31" t="s">
        <v>6</v>
      </c>
      <c r="DO22" s="31" t="s">
        <v>0</v>
      </c>
      <c r="DP22" s="31" t="s">
        <v>1</v>
      </c>
      <c r="DQ22" s="31" t="s">
        <v>2</v>
      </c>
      <c r="DR22" s="31" t="s">
        <v>3</v>
      </c>
      <c r="DS22" s="31" t="s">
        <v>4</v>
      </c>
      <c r="DT22" s="31" t="s">
        <v>5</v>
      </c>
      <c r="DU22" s="31" t="s">
        <v>6</v>
      </c>
      <c r="DX22" s="31">
        <v>4</v>
      </c>
      <c r="DY22" s="31" t="s">
        <v>7</v>
      </c>
      <c r="DZ22" s="31">
        <v>973.63699999999994</v>
      </c>
      <c r="EA22" s="31">
        <v>4820.9306999999999</v>
      </c>
      <c r="EB22" s="31">
        <v>39.826099999999997</v>
      </c>
      <c r="EC22" s="31">
        <v>0.90280000000000005</v>
      </c>
      <c r="ED22" s="31">
        <v>213717.70310000001</v>
      </c>
      <c r="EP22" s="31">
        <v>4</v>
      </c>
      <c r="EQ22" s="31" t="s">
        <v>7</v>
      </c>
      <c r="ER22" s="31">
        <v>762.37300000000005</v>
      </c>
      <c r="ES22" s="31">
        <v>3470.0327000000002</v>
      </c>
      <c r="ET22" s="31">
        <v>54.728200000000001</v>
      </c>
      <c r="EU22" s="31">
        <v>0.88319999999999999</v>
      </c>
      <c r="EV22" s="31">
        <v>213193.42189999999</v>
      </c>
      <c r="EY22" s="31" t="s">
        <v>0</v>
      </c>
      <c r="EZ22" s="31" t="s">
        <v>1</v>
      </c>
      <c r="FA22" s="31" t="s">
        <v>2</v>
      </c>
      <c r="FB22" s="31" t="s">
        <v>3</v>
      </c>
      <c r="FC22" s="31" t="s">
        <v>4</v>
      </c>
      <c r="FD22" s="31" t="s">
        <v>5</v>
      </c>
      <c r="FE22" s="31" t="s">
        <v>6</v>
      </c>
    </row>
    <row r="23" spans="2:161" x14ac:dyDescent="0.25">
      <c r="B23" s="31">
        <v>3</v>
      </c>
      <c r="C23" s="31" t="s">
        <v>7</v>
      </c>
      <c r="D23" s="31">
        <v>281.30399999999997</v>
      </c>
      <c r="E23" s="31">
        <v>13395.256799999999</v>
      </c>
      <c r="F23" s="31">
        <v>16.392099999999999</v>
      </c>
      <c r="G23" s="31">
        <v>0.50800000000000001</v>
      </c>
      <c r="H23" s="31">
        <v>288126.9375</v>
      </c>
      <c r="K23" s="31">
        <v>3</v>
      </c>
      <c r="L23" s="31" t="s">
        <v>7</v>
      </c>
      <c r="M23" s="31">
        <v>1239.1969999999999</v>
      </c>
      <c r="N23" s="31">
        <v>9629.4755999999998</v>
      </c>
      <c r="O23" s="31">
        <v>53.981299999999997</v>
      </c>
      <c r="P23" s="31">
        <v>0.53310000000000002</v>
      </c>
      <c r="Q23" s="31">
        <v>674958.5</v>
      </c>
      <c r="T23" s="31">
        <v>3</v>
      </c>
      <c r="U23" s="31" t="s">
        <v>7</v>
      </c>
      <c r="V23" s="31">
        <v>280.767</v>
      </c>
      <c r="W23" s="31">
        <v>13939.8164</v>
      </c>
      <c r="X23" s="31">
        <v>15.323499999999999</v>
      </c>
      <c r="Y23" s="31">
        <v>0.5</v>
      </c>
      <c r="Z23" s="31">
        <v>281269.15629999997</v>
      </c>
      <c r="AC23" s="31">
        <v>3</v>
      </c>
      <c r="AD23" s="31" t="s">
        <v>7</v>
      </c>
      <c r="AE23" s="31">
        <v>1626.4880000000001</v>
      </c>
      <c r="AF23" s="31">
        <v>16978.296900000001</v>
      </c>
      <c r="AG23" s="31">
        <v>64.522199999999998</v>
      </c>
      <c r="AH23" s="31">
        <v>0.13880000000000001</v>
      </c>
      <c r="AI23" s="31">
        <v>1635332.25</v>
      </c>
      <c r="AL23" s="31">
        <v>5</v>
      </c>
      <c r="AM23" s="31" t="s">
        <v>7</v>
      </c>
      <c r="AN23" s="31">
        <v>1075.557</v>
      </c>
      <c r="AO23" s="31">
        <v>7280.8369000000002</v>
      </c>
      <c r="AP23" s="31">
        <v>40.460799999999999</v>
      </c>
      <c r="AQ23" s="31">
        <v>0.88800000000000001</v>
      </c>
      <c r="AR23" s="31">
        <v>330068.46879999997</v>
      </c>
      <c r="AU23" s="31">
        <v>1</v>
      </c>
      <c r="AV23" s="31" t="s">
        <v>7</v>
      </c>
      <c r="AW23" s="31">
        <v>1075.7080000000001</v>
      </c>
      <c r="AX23" s="31">
        <v>7488.4492</v>
      </c>
      <c r="AY23" s="31">
        <v>42.275500000000001</v>
      </c>
      <c r="AZ23" s="31">
        <v>1</v>
      </c>
      <c r="BA23" s="31">
        <v>336990.59379999997</v>
      </c>
      <c r="BD23" s="31">
        <v>5</v>
      </c>
      <c r="BE23" s="31" t="s">
        <v>7</v>
      </c>
      <c r="BF23" s="31">
        <v>1063.6759999999999</v>
      </c>
      <c r="BG23" s="31">
        <v>6479.0244000000002</v>
      </c>
      <c r="BH23" s="31">
        <v>32.044899999999998</v>
      </c>
      <c r="BI23" s="31">
        <v>0.86299999999999999</v>
      </c>
      <c r="BJ23" s="31">
        <v>235241.625</v>
      </c>
      <c r="BM23" s="31" t="s">
        <v>0</v>
      </c>
      <c r="BN23" s="31" t="s">
        <v>1</v>
      </c>
      <c r="BO23" s="31" t="s">
        <v>2</v>
      </c>
      <c r="BP23" s="31" t="s">
        <v>3</v>
      </c>
      <c r="BQ23" s="31" t="s">
        <v>4</v>
      </c>
      <c r="BR23" s="31" t="s">
        <v>5</v>
      </c>
      <c r="BS23" s="31" t="s">
        <v>6</v>
      </c>
      <c r="BV23" s="31">
        <v>3</v>
      </c>
      <c r="BW23" s="31" t="s">
        <v>7</v>
      </c>
      <c r="BX23" s="31">
        <v>1070.7190000000001</v>
      </c>
      <c r="BY23" s="31">
        <v>11804.624</v>
      </c>
      <c r="BZ23" s="31">
        <v>47.014499999999998</v>
      </c>
      <c r="CA23" s="31">
        <v>0.76480000000000004</v>
      </c>
      <c r="CB23" s="31">
        <v>655759.6875</v>
      </c>
      <c r="CE23" s="31">
        <v>3</v>
      </c>
      <c r="CF23" s="31" t="s">
        <v>7</v>
      </c>
      <c r="CG23" s="31">
        <v>1230.9280000000001</v>
      </c>
      <c r="CH23" s="31">
        <v>10825.319299999999</v>
      </c>
      <c r="CI23" s="31">
        <v>81.519199999999998</v>
      </c>
      <c r="CJ23" s="31">
        <v>1</v>
      </c>
      <c r="CK23" s="31">
        <v>939366.25</v>
      </c>
      <c r="CN23" s="31">
        <v>5</v>
      </c>
      <c r="CO23" s="31" t="s">
        <v>7</v>
      </c>
      <c r="CP23" s="31">
        <v>1064.8209999999999</v>
      </c>
      <c r="CQ23" s="31">
        <v>4740.1934000000001</v>
      </c>
      <c r="CR23" s="31">
        <v>23.807400000000001</v>
      </c>
      <c r="CS23" s="31">
        <v>0.73519999999999996</v>
      </c>
      <c r="CT23" s="31">
        <v>135137.76560000001</v>
      </c>
      <c r="CW23" s="31">
        <v>3</v>
      </c>
      <c r="CX23" s="31" t="s">
        <v>7</v>
      </c>
      <c r="CY23" s="31">
        <v>1238.819</v>
      </c>
      <c r="CZ23" s="31">
        <v>5231.3584000000001</v>
      </c>
      <c r="DA23" s="31">
        <v>39.050800000000002</v>
      </c>
      <c r="DB23" s="31">
        <v>0.56499999999999995</v>
      </c>
      <c r="DC23" s="31">
        <v>261938.32810000001</v>
      </c>
      <c r="DF23" s="31">
        <v>1</v>
      </c>
      <c r="DG23" s="31" t="s">
        <v>7</v>
      </c>
      <c r="DH23" s="31">
        <v>157.005</v>
      </c>
      <c r="DI23" s="31">
        <v>2158.2415000000001</v>
      </c>
      <c r="DJ23" s="31">
        <v>7.7346000000000004</v>
      </c>
      <c r="DK23" s="31">
        <v>0.51570000000000005</v>
      </c>
      <c r="DL23" s="31">
        <v>21855.6836</v>
      </c>
      <c r="DO23" s="31">
        <v>1</v>
      </c>
      <c r="DP23" s="31" t="s">
        <v>7</v>
      </c>
      <c r="DQ23" s="31">
        <v>1073.2260000000001</v>
      </c>
      <c r="DR23" s="31">
        <v>5642.2974000000004</v>
      </c>
      <c r="DS23" s="31">
        <v>54.776600000000002</v>
      </c>
      <c r="DT23" s="31">
        <v>0.71060000000000001</v>
      </c>
      <c r="DU23" s="31">
        <v>373865.96879999997</v>
      </c>
      <c r="DX23" s="31">
        <v>5</v>
      </c>
      <c r="DY23" s="31" t="s">
        <v>7</v>
      </c>
      <c r="DZ23" s="31">
        <v>1071.7909999999999</v>
      </c>
      <c r="EA23" s="31">
        <v>3748.6345000000001</v>
      </c>
      <c r="EB23" s="31">
        <v>46.476799999999997</v>
      </c>
      <c r="EC23" s="31">
        <v>0.98129999999999995</v>
      </c>
      <c r="ED23" s="31">
        <v>187087.79689999999</v>
      </c>
      <c r="EG23" s="31" t="s">
        <v>0</v>
      </c>
      <c r="EH23" s="31" t="s">
        <v>1</v>
      </c>
      <c r="EI23" s="31" t="s">
        <v>2</v>
      </c>
      <c r="EJ23" s="31" t="s">
        <v>3</v>
      </c>
      <c r="EK23" s="31" t="s">
        <v>4</v>
      </c>
      <c r="EL23" s="31" t="s">
        <v>5</v>
      </c>
      <c r="EM23" s="31" t="s">
        <v>6</v>
      </c>
      <c r="EP23" s="31">
        <v>5</v>
      </c>
      <c r="EQ23" s="31" t="s">
        <v>7</v>
      </c>
      <c r="ER23" s="31">
        <v>883.66700000000003</v>
      </c>
      <c r="ES23" s="31">
        <v>3940.6797000000001</v>
      </c>
      <c r="ET23" s="31">
        <v>43.0456</v>
      </c>
      <c r="EU23" s="31">
        <v>0.8165</v>
      </c>
      <c r="EV23" s="31">
        <v>196110.4063</v>
      </c>
      <c r="EY23" s="31">
        <v>1</v>
      </c>
      <c r="EZ23" s="31" t="s">
        <v>7</v>
      </c>
      <c r="FA23" s="31">
        <v>1077.0150000000001</v>
      </c>
      <c r="FB23" s="31">
        <v>9523.6416000000008</v>
      </c>
      <c r="FC23" s="31">
        <v>50.666699999999999</v>
      </c>
      <c r="FD23" s="31">
        <v>0.84499999999999997</v>
      </c>
      <c r="FE23" s="31">
        <v>551282.875</v>
      </c>
    </row>
    <row r="24" spans="2:161" x14ac:dyDescent="0.25">
      <c r="B24" s="31">
        <v>4</v>
      </c>
      <c r="C24" s="31" t="s">
        <v>7</v>
      </c>
      <c r="D24" s="31">
        <v>882.93399999999997</v>
      </c>
      <c r="E24" s="31">
        <v>7808.8359</v>
      </c>
      <c r="F24" s="31">
        <v>29.178799999999999</v>
      </c>
      <c r="G24" s="31">
        <v>0.54179999999999995</v>
      </c>
      <c r="H24" s="31">
        <v>294878.71879999997</v>
      </c>
      <c r="K24" s="31">
        <v>4</v>
      </c>
      <c r="L24" s="31" t="s">
        <v>7</v>
      </c>
      <c r="M24" s="31">
        <v>1336.4949999999999</v>
      </c>
      <c r="N24" s="31">
        <v>9498.6836000000003</v>
      </c>
      <c r="O24" s="31">
        <v>46.462200000000003</v>
      </c>
      <c r="P24" s="31">
        <v>0.43830000000000002</v>
      </c>
      <c r="Q24" s="31">
        <v>594199.5625</v>
      </c>
      <c r="T24" s="31">
        <v>4</v>
      </c>
      <c r="U24" s="31" t="s">
        <v>7</v>
      </c>
      <c r="V24" s="31">
        <v>884.93100000000004</v>
      </c>
      <c r="W24" s="31">
        <v>8092.6016</v>
      </c>
      <c r="X24" s="31">
        <v>36.556899999999999</v>
      </c>
      <c r="Y24" s="31">
        <v>0.52110000000000001</v>
      </c>
      <c r="Z24" s="31">
        <v>386071.625</v>
      </c>
      <c r="AC24" s="31">
        <v>4</v>
      </c>
      <c r="AD24" s="31" t="s">
        <v>7</v>
      </c>
      <c r="AE24" s="31">
        <v>1739.348</v>
      </c>
      <c r="AF24" s="31">
        <v>10964.199199999999</v>
      </c>
      <c r="AG24" s="31">
        <v>43.491599999999998</v>
      </c>
      <c r="AH24" s="31">
        <v>0.53059999999999996</v>
      </c>
      <c r="AI24" s="31">
        <v>619577.875</v>
      </c>
      <c r="AL24" s="31">
        <v>6</v>
      </c>
      <c r="AM24" s="31" t="s">
        <v>7</v>
      </c>
      <c r="AN24" s="31">
        <v>1086.393</v>
      </c>
      <c r="AO24" s="31">
        <v>38466.996099999997</v>
      </c>
      <c r="AP24" s="31">
        <v>6.1098999999999997</v>
      </c>
      <c r="AQ24" s="31">
        <v>0.66830000000000001</v>
      </c>
      <c r="AR24" s="31">
        <v>289578.46879999997</v>
      </c>
      <c r="AU24" s="31">
        <v>2</v>
      </c>
      <c r="AV24" s="31" t="s">
        <v>7</v>
      </c>
      <c r="AW24" s="31">
        <v>1086.3779999999999</v>
      </c>
      <c r="AX24" s="31">
        <v>38201.406300000002</v>
      </c>
      <c r="AY24" s="31">
        <v>6.1070000000000002</v>
      </c>
      <c r="AZ24" s="31">
        <v>0.70750000000000002</v>
      </c>
      <c r="BA24" s="31">
        <v>282841.3125</v>
      </c>
      <c r="BD24" s="31">
        <v>6</v>
      </c>
      <c r="BE24" s="31" t="s">
        <v>7</v>
      </c>
      <c r="BF24" s="31">
        <v>1085.569</v>
      </c>
      <c r="BG24" s="31">
        <v>36804.882799999999</v>
      </c>
      <c r="BH24" s="31">
        <v>7.7777000000000003</v>
      </c>
      <c r="BI24" s="31">
        <v>0.2089</v>
      </c>
      <c r="BJ24" s="31">
        <v>419054.40629999997</v>
      </c>
      <c r="BM24" s="31">
        <v>1</v>
      </c>
      <c r="BN24" s="31" t="s">
        <v>7</v>
      </c>
      <c r="BO24" s="31">
        <v>1068.4839999999999</v>
      </c>
      <c r="BP24" s="31">
        <v>7186.1665000000003</v>
      </c>
      <c r="BQ24" s="31">
        <v>40.796999999999997</v>
      </c>
      <c r="BR24" s="31">
        <v>0.66420000000000001</v>
      </c>
      <c r="BS24" s="31">
        <v>361396.03129999997</v>
      </c>
      <c r="BV24" s="31">
        <v>4</v>
      </c>
      <c r="BW24" s="31" t="s">
        <v>7</v>
      </c>
      <c r="BX24" s="31">
        <v>1086.3900000000001</v>
      </c>
      <c r="BY24" s="31">
        <v>21178.0645</v>
      </c>
      <c r="BZ24" s="31">
        <v>6.7156000000000002</v>
      </c>
      <c r="CA24" s="31">
        <v>0.5444</v>
      </c>
      <c r="CB24" s="31">
        <v>184123.1875</v>
      </c>
      <c r="CE24" s="31">
        <v>4</v>
      </c>
      <c r="CF24" s="31" t="s">
        <v>7</v>
      </c>
      <c r="CG24" s="31">
        <v>1338.1389999999999</v>
      </c>
      <c r="CH24" s="31">
        <v>13133.444299999999</v>
      </c>
      <c r="CI24" s="31">
        <v>41.910899999999998</v>
      </c>
      <c r="CJ24" s="31">
        <v>0.33100000000000002</v>
      </c>
      <c r="CK24" s="31">
        <v>771579.375</v>
      </c>
      <c r="CN24" s="31">
        <v>6</v>
      </c>
      <c r="CO24" s="31" t="s">
        <v>7</v>
      </c>
      <c r="CP24" s="31">
        <v>1086.1079999999999</v>
      </c>
      <c r="CQ24" s="31">
        <v>27372.029299999998</v>
      </c>
      <c r="CR24" s="31">
        <v>6.74</v>
      </c>
      <c r="CS24" s="31">
        <v>0.4965</v>
      </c>
      <c r="CT24" s="31">
        <v>243314.89060000001</v>
      </c>
      <c r="CW24" s="31">
        <v>4</v>
      </c>
      <c r="CX24" s="31" t="s">
        <v>7</v>
      </c>
      <c r="CY24" s="31">
        <v>1347.45</v>
      </c>
      <c r="CZ24" s="31">
        <v>6386.1660000000002</v>
      </c>
      <c r="DA24" s="31">
        <v>44.814399999999999</v>
      </c>
      <c r="DB24" s="31">
        <v>0.5948</v>
      </c>
      <c r="DC24" s="31">
        <v>362590.15629999997</v>
      </c>
      <c r="DF24" s="31">
        <v>2</v>
      </c>
      <c r="DG24" s="31" t="s">
        <v>7</v>
      </c>
      <c r="DH24" s="31">
        <v>282.81700000000001</v>
      </c>
      <c r="DI24" s="31">
        <v>6553.5020000000004</v>
      </c>
      <c r="DJ24" s="31">
        <v>14.6462</v>
      </c>
      <c r="DK24" s="31">
        <v>0.50170000000000003</v>
      </c>
      <c r="DL24" s="31">
        <v>126307.36719999999</v>
      </c>
      <c r="DO24" s="31">
        <v>2</v>
      </c>
      <c r="DP24" s="31" t="s">
        <v>7</v>
      </c>
      <c r="DQ24" s="31">
        <v>1086.5609999999999</v>
      </c>
      <c r="DR24" s="31">
        <v>37362.742200000001</v>
      </c>
      <c r="DS24" s="31">
        <v>7.1054000000000004</v>
      </c>
      <c r="DT24" s="31">
        <v>0.47539999999999999</v>
      </c>
      <c r="DU24" s="31">
        <v>353030.34379999997</v>
      </c>
      <c r="DX24" s="31">
        <v>6</v>
      </c>
      <c r="DY24" s="31" t="s">
        <v>7</v>
      </c>
      <c r="DZ24" s="31">
        <v>1085.99</v>
      </c>
      <c r="EA24" s="31">
        <v>22651.550800000001</v>
      </c>
      <c r="EB24" s="31">
        <v>6.0575000000000001</v>
      </c>
      <c r="EC24" s="31">
        <v>0.43130000000000002</v>
      </c>
      <c r="ED24" s="31">
        <v>185501.14060000001</v>
      </c>
      <c r="EG24" s="31">
        <v>1</v>
      </c>
      <c r="EH24" s="31" t="s">
        <v>7</v>
      </c>
      <c r="EI24" s="31">
        <v>1070.057</v>
      </c>
      <c r="EJ24" s="31">
        <v>3610.6934000000001</v>
      </c>
      <c r="EK24" s="31">
        <v>42.581899999999997</v>
      </c>
      <c r="EL24" s="31">
        <v>0.55859999999999999</v>
      </c>
      <c r="EM24" s="31">
        <v>197874.5938</v>
      </c>
      <c r="EP24" s="31">
        <v>6</v>
      </c>
      <c r="EQ24" s="31" t="s">
        <v>7</v>
      </c>
      <c r="ER24" s="31">
        <v>978.27499999999998</v>
      </c>
      <c r="ES24" s="31">
        <v>5606.3486000000003</v>
      </c>
      <c r="ET24" s="31">
        <v>51.752800000000001</v>
      </c>
      <c r="EU24" s="31">
        <v>0.87170000000000003</v>
      </c>
      <c r="EV24" s="31">
        <v>327393.90629999997</v>
      </c>
      <c r="EY24" s="31">
        <v>2</v>
      </c>
      <c r="EZ24" s="31" t="s">
        <v>7</v>
      </c>
      <c r="FA24" s="31">
        <v>1086.3879999999999</v>
      </c>
      <c r="FB24" s="31">
        <v>35453.406300000002</v>
      </c>
      <c r="FC24" s="31">
        <v>6.8929999999999998</v>
      </c>
      <c r="FD24" s="31">
        <v>0.67330000000000001</v>
      </c>
      <c r="FE24" s="31">
        <v>300511.40629999997</v>
      </c>
    </row>
    <row r="25" spans="2:161" x14ac:dyDescent="0.25">
      <c r="B25" s="31">
        <v>5</v>
      </c>
      <c r="C25" s="31" t="s">
        <v>7</v>
      </c>
      <c r="D25" s="31">
        <v>971.21900000000005</v>
      </c>
      <c r="E25" s="31">
        <v>11209.699199999999</v>
      </c>
      <c r="F25" s="31">
        <v>38.167400000000001</v>
      </c>
      <c r="G25" s="31">
        <v>0.63229999999999997</v>
      </c>
      <c r="H25" s="31">
        <v>534032.875</v>
      </c>
      <c r="K25" s="31">
        <v>5</v>
      </c>
      <c r="L25" s="31" t="s">
        <v>7</v>
      </c>
      <c r="M25" s="31">
        <v>1432.826</v>
      </c>
      <c r="N25" s="31">
        <v>10820.8887</v>
      </c>
      <c r="O25" s="31">
        <v>26.505400000000002</v>
      </c>
      <c r="P25" s="31">
        <v>0.51039999999999996</v>
      </c>
      <c r="Q25" s="31">
        <v>376045.4375</v>
      </c>
      <c r="T25" s="31">
        <v>5</v>
      </c>
      <c r="U25" s="31" t="s">
        <v>7</v>
      </c>
      <c r="V25" s="31">
        <v>972.43</v>
      </c>
      <c r="W25" s="31">
        <v>11304.396500000001</v>
      </c>
      <c r="X25" s="31">
        <v>39.910400000000003</v>
      </c>
      <c r="Y25" s="31">
        <v>0.57850000000000001</v>
      </c>
      <c r="Z25" s="31">
        <v>575675.125</v>
      </c>
      <c r="AU25" s="31">
        <v>3</v>
      </c>
      <c r="AV25" s="31" t="s">
        <v>7</v>
      </c>
      <c r="AW25" s="31">
        <v>1239.6790000000001</v>
      </c>
      <c r="AX25" s="31">
        <v>7042.4795000000004</v>
      </c>
      <c r="AY25" s="31">
        <v>47.243099999999998</v>
      </c>
      <c r="AZ25" s="31">
        <v>0.70820000000000005</v>
      </c>
      <c r="BA25" s="31">
        <v>402748.71879999997</v>
      </c>
      <c r="BM25" s="31">
        <v>2</v>
      </c>
      <c r="BN25" s="31" t="s">
        <v>7</v>
      </c>
      <c r="BO25" s="31">
        <v>1085.5889999999999</v>
      </c>
      <c r="BP25" s="31">
        <v>34272.199200000003</v>
      </c>
      <c r="BQ25" s="31">
        <v>7.3935000000000004</v>
      </c>
      <c r="BR25" s="31">
        <v>0.47660000000000002</v>
      </c>
      <c r="BS25" s="31">
        <v>336743.46879999997</v>
      </c>
      <c r="CE25" s="31">
        <v>5</v>
      </c>
      <c r="CF25" s="31" t="s">
        <v>7</v>
      </c>
      <c r="CG25" s="31">
        <v>1427.32</v>
      </c>
      <c r="CH25" s="31">
        <v>4820.3627999999999</v>
      </c>
      <c r="CI25" s="31">
        <v>85.094800000000006</v>
      </c>
      <c r="CJ25" s="31">
        <v>0.46350000000000002</v>
      </c>
      <c r="CK25" s="31">
        <v>547130.6875</v>
      </c>
      <c r="CW25" s="31">
        <v>5</v>
      </c>
      <c r="CX25" s="31" t="s">
        <v>7</v>
      </c>
      <c r="CY25" s="31">
        <v>1434.347</v>
      </c>
      <c r="CZ25" s="31">
        <v>7793.5820000000003</v>
      </c>
      <c r="DA25" s="31">
        <v>26.781300000000002</v>
      </c>
      <c r="DB25" s="31">
        <v>0.49559999999999998</v>
      </c>
      <c r="DC25" s="31">
        <v>275068.9375</v>
      </c>
      <c r="DF25" s="31">
        <v>3</v>
      </c>
      <c r="DG25" s="31" t="s">
        <v>7</v>
      </c>
      <c r="DH25" s="31">
        <v>652.375</v>
      </c>
      <c r="DI25" s="31">
        <v>3119.5985999999998</v>
      </c>
      <c r="DJ25" s="31">
        <v>34.965600000000002</v>
      </c>
      <c r="DK25" s="31">
        <v>0.52510000000000001</v>
      </c>
      <c r="DL25" s="31">
        <v>142128.64060000001</v>
      </c>
      <c r="DO25" s="31">
        <v>3</v>
      </c>
      <c r="DP25" s="31" t="s">
        <v>7</v>
      </c>
      <c r="DQ25" s="31">
        <v>1235.559</v>
      </c>
      <c r="DR25" s="31">
        <v>8555.1836000000003</v>
      </c>
      <c r="DS25" s="31">
        <v>87.287499999999994</v>
      </c>
      <c r="DT25" s="31">
        <v>0.57169999999999999</v>
      </c>
      <c r="DU25" s="31">
        <v>954457.375</v>
      </c>
      <c r="EG25" s="31">
        <v>2</v>
      </c>
      <c r="EH25" s="31" t="s">
        <v>7</v>
      </c>
      <c r="EI25" s="31">
        <v>1085.9880000000001</v>
      </c>
      <c r="EJ25" s="31">
        <v>22880.105500000001</v>
      </c>
      <c r="EK25" s="31">
        <v>6.2590000000000003</v>
      </c>
      <c r="EL25" s="31">
        <v>0.46850000000000003</v>
      </c>
      <c r="EM25" s="31">
        <v>190949.48439999999</v>
      </c>
      <c r="EY25" s="31">
        <v>3</v>
      </c>
      <c r="EZ25" s="31" t="s">
        <v>7</v>
      </c>
      <c r="FA25" s="31">
        <v>1237.79</v>
      </c>
      <c r="FB25" s="31">
        <v>28597.804700000001</v>
      </c>
      <c r="FC25" s="31">
        <v>168.27889999999999</v>
      </c>
      <c r="FD25" s="31">
        <v>0.51659999999999995</v>
      </c>
      <c r="FE25" s="31">
        <v>6278303.5</v>
      </c>
    </row>
    <row r="26" spans="2:161" x14ac:dyDescent="0.25">
      <c r="B26" s="31">
        <v>6</v>
      </c>
      <c r="C26" s="31" t="s">
        <v>7</v>
      </c>
      <c r="D26" s="31">
        <v>1074.6610000000001</v>
      </c>
      <c r="E26" s="31">
        <v>7893.8861999999999</v>
      </c>
      <c r="F26" s="31">
        <v>29.252199999999998</v>
      </c>
      <c r="G26" s="31">
        <v>0.56000000000000005</v>
      </c>
      <c r="H26" s="31">
        <v>296725.84379999997</v>
      </c>
      <c r="K26" s="31">
        <v>6</v>
      </c>
      <c r="L26" s="31" t="s">
        <v>7</v>
      </c>
      <c r="M26" s="31">
        <v>1627.4110000000001</v>
      </c>
      <c r="N26" s="31">
        <v>19534.195299999999</v>
      </c>
      <c r="O26" s="31">
        <v>97.070999999999998</v>
      </c>
      <c r="P26" s="31">
        <v>0.24010000000000001</v>
      </c>
      <c r="Q26" s="31">
        <v>2734708</v>
      </c>
      <c r="T26" s="31">
        <v>6</v>
      </c>
      <c r="U26" s="31" t="s">
        <v>7</v>
      </c>
      <c r="V26" s="31">
        <v>1071.4839999999999</v>
      </c>
      <c r="W26" s="31">
        <v>11263.124</v>
      </c>
      <c r="X26" s="31">
        <v>40.687600000000003</v>
      </c>
      <c r="Y26" s="31">
        <v>0.65449999999999997</v>
      </c>
      <c r="Z26" s="31">
        <v>567250.125</v>
      </c>
      <c r="AC26" s="31" t="s">
        <v>0</v>
      </c>
      <c r="AD26" s="31" t="s">
        <v>1</v>
      </c>
      <c r="AE26" s="31" t="s">
        <v>2</v>
      </c>
      <c r="AF26" s="31" t="s">
        <v>3</v>
      </c>
      <c r="AG26" s="31" t="s">
        <v>4</v>
      </c>
      <c r="AH26" s="31" t="s">
        <v>5</v>
      </c>
      <c r="AI26" s="31" t="s">
        <v>6</v>
      </c>
      <c r="AL26" s="31" t="s">
        <v>0</v>
      </c>
      <c r="AM26" s="31" t="s">
        <v>1</v>
      </c>
      <c r="AN26" s="31" t="s">
        <v>2</v>
      </c>
      <c r="AO26" s="31" t="s">
        <v>3</v>
      </c>
      <c r="AP26" s="31" t="s">
        <v>4</v>
      </c>
      <c r="AQ26" s="31" t="s">
        <v>5</v>
      </c>
      <c r="AR26" s="31" t="s">
        <v>6</v>
      </c>
      <c r="AU26" s="31">
        <v>4</v>
      </c>
      <c r="AV26" s="31" t="s">
        <v>7</v>
      </c>
      <c r="AW26" s="31">
        <v>1336.1079999999999</v>
      </c>
      <c r="AX26" s="31">
        <v>7884.2440999999999</v>
      </c>
      <c r="AY26" s="31">
        <v>36.589300000000001</v>
      </c>
      <c r="AZ26" s="31">
        <v>0.36320000000000002</v>
      </c>
      <c r="BA26" s="31">
        <v>399245.6875</v>
      </c>
      <c r="BD26" s="31" t="s">
        <v>0</v>
      </c>
      <c r="BE26" s="31" t="s">
        <v>1</v>
      </c>
      <c r="BF26" s="31" t="s">
        <v>2</v>
      </c>
      <c r="BG26" s="31" t="s">
        <v>3</v>
      </c>
      <c r="BH26" s="31" t="s">
        <v>4</v>
      </c>
      <c r="BI26" s="31" t="s">
        <v>5</v>
      </c>
      <c r="BJ26" s="31" t="s">
        <v>6</v>
      </c>
      <c r="BM26" s="31">
        <v>3</v>
      </c>
      <c r="BN26" s="31" t="s">
        <v>7</v>
      </c>
      <c r="BO26" s="31">
        <v>1238.914</v>
      </c>
      <c r="BP26" s="31">
        <v>8912.0889000000006</v>
      </c>
      <c r="BQ26" s="31">
        <v>50.381900000000002</v>
      </c>
      <c r="BR26" s="31">
        <v>0.59850000000000003</v>
      </c>
      <c r="BS26" s="31">
        <v>568070.8125</v>
      </c>
      <c r="BV26" s="31" t="s">
        <v>0</v>
      </c>
      <c r="BW26" s="31" t="s">
        <v>1</v>
      </c>
      <c r="BX26" s="31" t="s">
        <v>2</v>
      </c>
      <c r="BY26" s="31" t="s">
        <v>3</v>
      </c>
      <c r="BZ26" s="31" t="s">
        <v>4</v>
      </c>
      <c r="CA26" s="31" t="s">
        <v>5</v>
      </c>
      <c r="CB26" s="31" t="s">
        <v>6</v>
      </c>
      <c r="CE26" s="31">
        <v>6</v>
      </c>
      <c r="CF26" s="31" t="s">
        <v>7</v>
      </c>
      <c r="CG26" s="31">
        <v>1634.2670000000001</v>
      </c>
      <c r="CH26" s="31">
        <v>16683.0645</v>
      </c>
      <c r="CI26" s="31">
        <v>70.061300000000003</v>
      </c>
      <c r="CJ26" s="31">
        <v>0.4899</v>
      </c>
      <c r="CK26" s="31">
        <v>1543984.625</v>
      </c>
      <c r="CN26" s="31" t="s">
        <v>0</v>
      </c>
      <c r="CO26" s="31" t="s">
        <v>1</v>
      </c>
      <c r="CP26" s="31" t="s">
        <v>2</v>
      </c>
      <c r="CQ26" s="31" t="s">
        <v>3</v>
      </c>
      <c r="CR26" s="31" t="s">
        <v>4</v>
      </c>
      <c r="CS26" s="31" t="s">
        <v>5</v>
      </c>
      <c r="CT26" s="31" t="s">
        <v>6</v>
      </c>
      <c r="CW26" s="31">
        <v>6</v>
      </c>
      <c r="CX26" s="31" t="s">
        <v>7</v>
      </c>
      <c r="CY26" s="31">
        <v>1630.413</v>
      </c>
      <c r="CZ26" s="31">
        <v>9984.4336000000003</v>
      </c>
      <c r="DA26" s="31">
        <v>59.885899999999999</v>
      </c>
      <c r="DB26" s="31">
        <v>0.47120000000000001</v>
      </c>
      <c r="DC26" s="31">
        <v>793763.8125</v>
      </c>
      <c r="DF26" s="31">
        <v>4</v>
      </c>
      <c r="DG26" s="31" t="s">
        <v>7</v>
      </c>
      <c r="DH26" s="31">
        <v>769.71199999999999</v>
      </c>
      <c r="DI26" s="31">
        <v>3012.1723999999999</v>
      </c>
      <c r="DJ26" s="31">
        <v>74.980800000000002</v>
      </c>
      <c r="DK26" s="31">
        <v>0.56879999999999997</v>
      </c>
      <c r="DL26" s="31">
        <v>288867.71879999997</v>
      </c>
      <c r="DO26" s="31">
        <v>4</v>
      </c>
      <c r="DP26" s="31" t="s">
        <v>7</v>
      </c>
      <c r="DQ26" s="31">
        <v>1340.713</v>
      </c>
      <c r="DR26" s="31">
        <v>6639.335</v>
      </c>
      <c r="DS26" s="31">
        <v>58.157299999999999</v>
      </c>
      <c r="DT26" s="31">
        <v>0.45400000000000001</v>
      </c>
      <c r="DU26" s="31">
        <v>516723.8125</v>
      </c>
      <c r="DX26" s="31" t="s">
        <v>0</v>
      </c>
      <c r="DY26" s="31" t="s">
        <v>1</v>
      </c>
      <c r="DZ26" s="31" t="s">
        <v>2</v>
      </c>
      <c r="EA26" s="31" t="s">
        <v>3</v>
      </c>
      <c r="EB26" s="31" t="s">
        <v>4</v>
      </c>
      <c r="EC26" s="31" t="s">
        <v>5</v>
      </c>
      <c r="ED26" s="31" t="s">
        <v>6</v>
      </c>
      <c r="EG26" s="31">
        <v>3</v>
      </c>
      <c r="EH26" s="31" t="s">
        <v>7</v>
      </c>
      <c r="EI26" s="31">
        <v>1236.9369999999999</v>
      </c>
      <c r="EJ26" s="31">
        <v>2767.9243000000001</v>
      </c>
      <c r="EK26" s="31">
        <v>53.151200000000003</v>
      </c>
      <c r="EL26" s="31">
        <v>0.50539999999999996</v>
      </c>
      <c r="EM26" s="31">
        <v>193245.0313</v>
      </c>
      <c r="EP26" s="31" t="s">
        <v>0</v>
      </c>
      <c r="EQ26" s="31" t="s">
        <v>1</v>
      </c>
      <c r="ER26" s="31" t="s">
        <v>2</v>
      </c>
      <c r="ES26" s="31" t="s">
        <v>3</v>
      </c>
      <c r="ET26" s="31" t="s">
        <v>4</v>
      </c>
      <c r="EU26" s="31" t="s">
        <v>5</v>
      </c>
      <c r="EV26" s="31" t="s">
        <v>6</v>
      </c>
      <c r="EY26" s="31">
        <v>4</v>
      </c>
      <c r="EZ26" s="31" t="s">
        <v>7</v>
      </c>
      <c r="FA26" s="31">
        <v>1344.588</v>
      </c>
      <c r="FB26" s="31">
        <v>19554.949199999999</v>
      </c>
      <c r="FC26" s="31">
        <v>69.386600000000001</v>
      </c>
      <c r="FD26" s="31">
        <v>0.69179999999999997</v>
      </c>
      <c r="FE26" s="31">
        <v>1654438.625</v>
      </c>
    </row>
    <row r="27" spans="2:161" x14ac:dyDescent="0.25">
      <c r="B27" s="31">
        <v>7</v>
      </c>
      <c r="C27" s="31" t="s">
        <v>7</v>
      </c>
      <c r="D27" s="31">
        <v>1086.077</v>
      </c>
      <c r="E27" s="31">
        <v>75879.867199999993</v>
      </c>
      <c r="F27" s="31">
        <v>6.3183999999999996</v>
      </c>
      <c r="G27" s="31">
        <v>0.52210000000000001</v>
      </c>
      <c r="H27" s="31">
        <v>626102.5625</v>
      </c>
      <c r="K27" s="31">
        <v>7</v>
      </c>
      <c r="L27" s="31" t="s">
        <v>7</v>
      </c>
      <c r="M27" s="31">
        <v>1739.835</v>
      </c>
      <c r="N27" s="31">
        <v>18482.748</v>
      </c>
      <c r="O27" s="31">
        <v>55.787999999999997</v>
      </c>
      <c r="P27" s="31">
        <v>0.62329999999999997</v>
      </c>
      <c r="Q27" s="31">
        <v>1292191.25</v>
      </c>
      <c r="T27" s="31">
        <v>7</v>
      </c>
      <c r="U27" s="31" t="s">
        <v>7</v>
      </c>
      <c r="V27" s="31">
        <v>1085.818</v>
      </c>
      <c r="W27" s="31">
        <v>80736.882800000007</v>
      </c>
      <c r="X27" s="31">
        <v>6.2679</v>
      </c>
      <c r="Y27" s="31">
        <v>0.54749999999999999</v>
      </c>
      <c r="Z27" s="31">
        <v>654452.3125</v>
      </c>
      <c r="AC27" s="31">
        <v>1</v>
      </c>
      <c r="AD27" s="31" t="s">
        <v>7</v>
      </c>
      <c r="AE27" s="31">
        <v>1072.0889999999999</v>
      </c>
      <c r="AF27" s="31">
        <v>11969.973599999999</v>
      </c>
      <c r="AG27" s="31">
        <v>44.799900000000001</v>
      </c>
      <c r="AH27" s="31">
        <v>0.34089999999999998</v>
      </c>
      <c r="AI27" s="31">
        <v>747589.625</v>
      </c>
      <c r="AL27" s="31">
        <v>1</v>
      </c>
      <c r="AM27" s="31" t="s">
        <v>7</v>
      </c>
      <c r="AN27" s="31">
        <v>259.61099999999999</v>
      </c>
      <c r="AO27" s="31">
        <v>2457.0468999999998</v>
      </c>
      <c r="AP27" s="31">
        <v>53.5959</v>
      </c>
      <c r="AQ27" s="31">
        <v>0.55820000000000003</v>
      </c>
      <c r="AR27" s="31">
        <v>169136.4063</v>
      </c>
      <c r="AU27" s="31">
        <v>5</v>
      </c>
      <c r="AV27" s="31" t="s">
        <v>7</v>
      </c>
      <c r="AW27" s="31">
        <v>1435.155</v>
      </c>
      <c r="AX27" s="31">
        <v>3956.0623000000001</v>
      </c>
      <c r="AY27" s="31">
        <v>38.944699999999997</v>
      </c>
      <c r="AZ27" s="31">
        <v>0.38080000000000003</v>
      </c>
      <c r="BA27" s="31">
        <v>211840.35939999999</v>
      </c>
      <c r="BD27" s="31">
        <v>1</v>
      </c>
      <c r="BE27" s="31" t="s">
        <v>7</v>
      </c>
      <c r="BF27" s="31">
        <v>155.67699999999999</v>
      </c>
      <c r="BG27" s="31">
        <v>2540.9110999999998</v>
      </c>
      <c r="BH27" s="31">
        <v>5.5574000000000003</v>
      </c>
      <c r="BI27" s="31">
        <v>0.50980000000000003</v>
      </c>
      <c r="BJ27" s="31">
        <v>18529.1387</v>
      </c>
      <c r="BM27" s="31">
        <v>4</v>
      </c>
      <c r="BN27" s="31" t="s">
        <v>7</v>
      </c>
      <c r="BO27" s="31">
        <v>1342.364</v>
      </c>
      <c r="BP27" s="31">
        <v>8627.0800999999992</v>
      </c>
      <c r="BQ27" s="31">
        <v>61.210999999999999</v>
      </c>
      <c r="BR27" s="31">
        <v>0.55349999999999999</v>
      </c>
      <c r="BS27" s="31">
        <v>679647.25</v>
      </c>
      <c r="BV27" s="31">
        <v>1</v>
      </c>
      <c r="BW27" s="31" t="s">
        <v>7</v>
      </c>
      <c r="BX27" s="31">
        <v>882.03099999999995</v>
      </c>
      <c r="BY27" s="31">
        <v>6170.9071999999996</v>
      </c>
      <c r="BZ27" s="31">
        <v>39.501300000000001</v>
      </c>
      <c r="CA27" s="31">
        <v>0.37009999999999998</v>
      </c>
      <c r="CB27" s="31">
        <v>336146.59379999997</v>
      </c>
      <c r="CE27" s="31">
        <v>7</v>
      </c>
      <c r="CF27" s="31" t="s">
        <v>7</v>
      </c>
      <c r="CG27" s="31">
        <v>1786.5139999999999</v>
      </c>
      <c r="CH27" s="31">
        <v>5767.7719999999999</v>
      </c>
      <c r="CI27" s="31">
        <v>190.85769999999999</v>
      </c>
      <c r="CJ27" s="31">
        <v>0.47160000000000002</v>
      </c>
      <c r="CK27" s="31">
        <v>1460741.125</v>
      </c>
      <c r="CN27" s="31">
        <v>1</v>
      </c>
      <c r="CO27" s="31" t="s">
        <v>7</v>
      </c>
      <c r="CP27" s="31">
        <v>244.989</v>
      </c>
      <c r="CQ27" s="31">
        <v>2025.4635000000001</v>
      </c>
      <c r="CR27" s="31">
        <v>50.394300000000001</v>
      </c>
      <c r="CS27" s="31">
        <v>0.5605</v>
      </c>
      <c r="CT27" s="31">
        <v>130987.96090000001</v>
      </c>
      <c r="CW27" s="31">
        <v>7</v>
      </c>
      <c r="CX27" s="31" t="s">
        <v>7</v>
      </c>
      <c r="CY27" s="31">
        <v>1744.248</v>
      </c>
      <c r="CZ27" s="31">
        <v>9390.7772999999997</v>
      </c>
      <c r="DA27" s="31">
        <v>55.856099999999998</v>
      </c>
      <c r="DB27" s="31">
        <v>0.626</v>
      </c>
      <c r="DC27" s="31">
        <v>656052</v>
      </c>
      <c r="DF27" s="31">
        <v>5</v>
      </c>
      <c r="DG27" s="31" t="s">
        <v>7</v>
      </c>
      <c r="DH27" s="31">
        <v>882.33799999999997</v>
      </c>
      <c r="DI27" s="31">
        <v>3455.4582999999998</v>
      </c>
      <c r="DJ27" s="31">
        <v>42.893000000000001</v>
      </c>
      <c r="DK27" s="31">
        <v>0.5927</v>
      </c>
      <c r="DL27" s="31">
        <v>188029.0313</v>
      </c>
      <c r="DO27" s="31">
        <v>5</v>
      </c>
      <c r="DP27" s="31" t="s">
        <v>7</v>
      </c>
      <c r="DQ27" s="31">
        <v>1435.567</v>
      </c>
      <c r="DR27" s="31">
        <v>7767.4395000000004</v>
      </c>
      <c r="DS27" s="31">
        <v>29.23</v>
      </c>
      <c r="DT27" s="31">
        <v>0.21179999999999999</v>
      </c>
      <c r="DU27" s="31">
        <v>331846.6875</v>
      </c>
      <c r="DX27" s="31">
        <v>1</v>
      </c>
      <c r="DY27" s="31" t="s">
        <v>7</v>
      </c>
      <c r="DZ27" s="31">
        <v>254.43299999999999</v>
      </c>
      <c r="EA27" s="31">
        <v>1338.6456000000001</v>
      </c>
      <c r="EB27" s="31">
        <v>55.427900000000001</v>
      </c>
      <c r="EC27" s="31">
        <v>0.56679999999999997</v>
      </c>
      <c r="ED27" s="31">
        <v>94982.210900000005</v>
      </c>
      <c r="EG27" s="31">
        <v>4</v>
      </c>
      <c r="EH27" s="31" t="s">
        <v>7</v>
      </c>
      <c r="EI27" s="31">
        <v>1336.42</v>
      </c>
      <c r="EJ27" s="31">
        <v>5501.9188999999997</v>
      </c>
      <c r="EK27" s="31">
        <v>7.9560000000000004</v>
      </c>
      <c r="EL27" s="31">
        <v>0.24360000000000001</v>
      </c>
      <c r="EM27" s="31">
        <v>63342.496099999997</v>
      </c>
      <c r="EP27" s="31">
        <v>1</v>
      </c>
      <c r="EQ27" s="31" t="s">
        <v>7</v>
      </c>
      <c r="ER27" s="31">
        <v>156.595</v>
      </c>
      <c r="ES27" s="31">
        <v>3096.6161999999999</v>
      </c>
      <c r="ET27" s="31">
        <v>11.0204</v>
      </c>
      <c r="EU27" s="31">
        <v>0.44929999999999998</v>
      </c>
      <c r="EV27" s="31">
        <v>45808.234400000001</v>
      </c>
      <c r="EY27" s="31">
        <v>5</v>
      </c>
      <c r="EZ27" s="31" t="s">
        <v>7</v>
      </c>
      <c r="FA27" s="31">
        <v>1427.665</v>
      </c>
      <c r="FB27" s="31">
        <v>11726.2979</v>
      </c>
      <c r="FC27" s="31">
        <v>66.890100000000004</v>
      </c>
      <c r="FD27" s="31">
        <v>0.67149999999999999</v>
      </c>
      <c r="FE27" s="31">
        <v>964410.8125</v>
      </c>
    </row>
    <row r="28" spans="2:161" x14ac:dyDescent="0.25">
      <c r="AC28" s="31">
        <v>2</v>
      </c>
      <c r="AD28" s="31" t="s">
        <v>7</v>
      </c>
      <c r="AE28" s="31">
        <v>1085.817</v>
      </c>
      <c r="AF28" s="31">
        <v>79674.085900000005</v>
      </c>
      <c r="AG28" s="31">
        <v>6.2587000000000002</v>
      </c>
      <c r="AH28" s="31">
        <v>0.63570000000000004</v>
      </c>
      <c r="AI28" s="31">
        <v>622615.875</v>
      </c>
      <c r="AL28" s="31">
        <v>2</v>
      </c>
      <c r="AM28" s="31" t="s">
        <v>7</v>
      </c>
      <c r="AN28" s="31">
        <v>281.46800000000002</v>
      </c>
      <c r="AO28" s="31">
        <v>7194.1030000000001</v>
      </c>
      <c r="AP28" s="31">
        <v>15.0854</v>
      </c>
      <c r="AQ28" s="31">
        <v>0.51680000000000004</v>
      </c>
      <c r="AR28" s="31">
        <v>141949.9063</v>
      </c>
      <c r="AU28" s="31">
        <v>6</v>
      </c>
      <c r="AV28" s="31" t="s">
        <v>7</v>
      </c>
      <c r="AW28" s="31">
        <v>1551.837</v>
      </c>
      <c r="AX28" s="31">
        <v>6934.7231000000002</v>
      </c>
      <c r="AY28" s="31">
        <v>12.730700000000001</v>
      </c>
      <c r="AZ28" s="31">
        <v>0.46860000000000002</v>
      </c>
      <c r="BA28" s="31">
        <v>117653.03909999999</v>
      </c>
      <c r="BD28" s="31">
        <v>2</v>
      </c>
      <c r="BE28" s="31" t="s">
        <v>7</v>
      </c>
      <c r="BF28" s="31">
        <v>280.74599999999998</v>
      </c>
      <c r="BG28" s="31">
        <v>4508.3818000000001</v>
      </c>
      <c r="BH28" s="31">
        <v>14.5642</v>
      </c>
      <c r="BI28" s="31">
        <v>0.48509999999999998</v>
      </c>
      <c r="BJ28" s="31">
        <v>86921</v>
      </c>
      <c r="BM28" s="31">
        <v>5</v>
      </c>
      <c r="BN28" s="31" t="s">
        <v>7</v>
      </c>
      <c r="BO28" s="31">
        <v>1436.1990000000001</v>
      </c>
      <c r="BP28" s="31">
        <v>9502.1815999999999</v>
      </c>
      <c r="BQ28" s="31">
        <v>21.878499999999999</v>
      </c>
      <c r="BR28" s="31">
        <v>0.28360000000000002</v>
      </c>
      <c r="BS28" s="31">
        <v>296283.875</v>
      </c>
      <c r="BV28" s="31">
        <v>2</v>
      </c>
      <c r="BW28" s="31" t="s">
        <v>7</v>
      </c>
      <c r="BX28" s="31">
        <v>975.19299999999998</v>
      </c>
      <c r="BY28" s="31">
        <v>7932.2250999999997</v>
      </c>
      <c r="BZ28" s="31">
        <v>42.440300000000001</v>
      </c>
      <c r="CA28" s="31">
        <v>0.99990000000000001</v>
      </c>
      <c r="CB28" s="31">
        <v>358357.59379999997</v>
      </c>
      <c r="CN28" s="31">
        <v>2</v>
      </c>
      <c r="CO28" s="31" t="s">
        <v>7</v>
      </c>
      <c r="CP28" s="31">
        <v>281.47699999999998</v>
      </c>
      <c r="CQ28" s="31">
        <v>5395.9018999999998</v>
      </c>
      <c r="CR28" s="31">
        <v>18.182600000000001</v>
      </c>
      <c r="CS28" s="31">
        <v>0.5171</v>
      </c>
      <c r="CT28" s="31">
        <v>128281.0625</v>
      </c>
      <c r="DF28" s="31">
        <v>6</v>
      </c>
      <c r="DG28" s="31" t="s">
        <v>7</v>
      </c>
      <c r="DH28" s="31">
        <v>974.68499999999995</v>
      </c>
      <c r="DI28" s="31">
        <v>4938.0410000000002</v>
      </c>
      <c r="DJ28" s="31">
        <v>47.199199999999998</v>
      </c>
      <c r="DK28" s="31">
        <v>0.70030000000000003</v>
      </c>
      <c r="DL28" s="31">
        <v>283077.71879999997</v>
      </c>
      <c r="DO28" s="31">
        <v>6</v>
      </c>
      <c r="DP28" s="31" t="s">
        <v>7</v>
      </c>
      <c r="DQ28" s="31">
        <v>1543.7270000000001</v>
      </c>
      <c r="DR28" s="31">
        <v>11999.498</v>
      </c>
      <c r="DS28" s="31">
        <v>71.017099999999999</v>
      </c>
      <c r="DT28" s="31">
        <v>0.247</v>
      </c>
      <c r="DU28" s="31">
        <v>1228156</v>
      </c>
      <c r="DX28" s="31">
        <v>2</v>
      </c>
      <c r="DY28" s="31" t="s">
        <v>7</v>
      </c>
      <c r="DZ28" s="31">
        <v>281.25700000000001</v>
      </c>
      <c r="EA28" s="31">
        <v>3641.5261</v>
      </c>
      <c r="EB28" s="31">
        <v>12.5944</v>
      </c>
      <c r="EC28" s="31">
        <v>0.47720000000000001</v>
      </c>
      <c r="ED28" s="31">
        <v>60914.449200000003</v>
      </c>
      <c r="EG28" s="31">
        <v>5</v>
      </c>
      <c r="EH28" s="31" t="s">
        <v>7</v>
      </c>
      <c r="EI28" s="31">
        <v>1654.0440000000001</v>
      </c>
      <c r="EJ28" s="31">
        <v>5851.5308000000005</v>
      </c>
      <c r="EK28" s="31">
        <v>187.2696</v>
      </c>
      <c r="EL28" s="31">
        <v>0.38900000000000001</v>
      </c>
      <c r="EM28" s="31">
        <v>1499045.25</v>
      </c>
      <c r="EP28" s="31">
        <v>2</v>
      </c>
      <c r="EQ28" s="31" t="s">
        <v>7</v>
      </c>
      <c r="ER28" s="31">
        <v>282.51100000000002</v>
      </c>
      <c r="ES28" s="31">
        <v>4897.5097999999998</v>
      </c>
      <c r="ET28" s="31">
        <v>13.2986</v>
      </c>
      <c r="EU28" s="31">
        <v>0.4229</v>
      </c>
      <c r="EV28" s="31">
        <v>88280.390599999999</v>
      </c>
      <c r="EY28" s="31">
        <v>6</v>
      </c>
      <c r="EZ28" s="31" t="s">
        <v>7</v>
      </c>
      <c r="FA28" s="31">
        <v>1651.9469999999999</v>
      </c>
      <c r="FB28" s="31">
        <v>34398.343800000002</v>
      </c>
      <c r="FC28" s="31">
        <v>91.734899999999996</v>
      </c>
      <c r="FD28" s="31">
        <v>0.50060000000000004</v>
      </c>
      <c r="FE28" s="31">
        <v>4148615.25</v>
      </c>
    </row>
    <row r="29" spans="2:161" x14ac:dyDescent="0.25">
      <c r="B29" s="31" t="s">
        <v>0</v>
      </c>
      <c r="C29" s="31" t="s">
        <v>1</v>
      </c>
      <c r="D29" s="31" t="s">
        <v>2</v>
      </c>
      <c r="E29" s="31" t="s">
        <v>3</v>
      </c>
      <c r="F29" s="31" t="s">
        <v>4</v>
      </c>
      <c r="G29" s="31" t="s">
        <v>5</v>
      </c>
      <c r="H29" s="31" t="s">
        <v>6</v>
      </c>
      <c r="K29" s="31" t="s">
        <v>0</v>
      </c>
      <c r="L29" s="31" t="s">
        <v>1</v>
      </c>
      <c r="M29" s="31" t="s">
        <v>2</v>
      </c>
      <c r="N29" s="31" t="s">
        <v>3</v>
      </c>
      <c r="O29" s="31" t="s">
        <v>4</v>
      </c>
      <c r="P29" s="31" t="s">
        <v>5</v>
      </c>
      <c r="Q29" s="31" t="s">
        <v>6</v>
      </c>
      <c r="T29" s="31" t="s">
        <v>0</v>
      </c>
      <c r="U29" s="31" t="s">
        <v>1</v>
      </c>
      <c r="V29" s="31" t="s">
        <v>2</v>
      </c>
      <c r="W29" s="31" t="s">
        <v>3</v>
      </c>
      <c r="X29" s="31" t="s">
        <v>4</v>
      </c>
      <c r="Y29" s="31" t="s">
        <v>5</v>
      </c>
      <c r="Z29" s="31" t="s">
        <v>6</v>
      </c>
      <c r="AC29" s="31">
        <v>3</v>
      </c>
      <c r="AD29" s="31" t="s">
        <v>7</v>
      </c>
      <c r="AE29" s="31">
        <v>1626.5170000000001</v>
      </c>
      <c r="AF29" s="31">
        <v>16965.773399999998</v>
      </c>
      <c r="AG29" s="31">
        <v>64.682299999999998</v>
      </c>
      <c r="AH29" s="31">
        <v>0.1275</v>
      </c>
      <c r="AI29" s="31">
        <v>1644389.75</v>
      </c>
      <c r="AL29" s="31">
        <v>3</v>
      </c>
      <c r="AM29" s="31" t="s">
        <v>7</v>
      </c>
      <c r="AN29" s="31">
        <v>882.72199999999998</v>
      </c>
      <c r="AO29" s="31">
        <v>5788.2421999999997</v>
      </c>
      <c r="AP29" s="31">
        <v>44.332799999999999</v>
      </c>
      <c r="AQ29" s="31">
        <v>0.48089999999999999</v>
      </c>
      <c r="AR29" s="31">
        <v>339661.84379999997</v>
      </c>
      <c r="AU29" s="31">
        <v>7</v>
      </c>
      <c r="AV29" s="31" t="s">
        <v>7</v>
      </c>
      <c r="AW29" s="31">
        <v>1626.375</v>
      </c>
      <c r="AX29" s="31">
        <v>10283.123</v>
      </c>
      <c r="AY29" s="31">
        <v>72.216399999999993</v>
      </c>
      <c r="AZ29" s="31">
        <v>0.96650000000000003</v>
      </c>
      <c r="BA29" s="31">
        <v>802840.1875</v>
      </c>
      <c r="BD29" s="31">
        <v>3</v>
      </c>
      <c r="BE29" s="31" t="s">
        <v>7</v>
      </c>
      <c r="BF29" s="31">
        <v>886.66399999999999</v>
      </c>
      <c r="BG29" s="31">
        <v>6994.0806000000002</v>
      </c>
      <c r="BH29" s="31">
        <v>44.009500000000003</v>
      </c>
      <c r="BI29" s="31">
        <v>0.51629999999999998</v>
      </c>
      <c r="BJ29" s="31">
        <v>401819.21879999997</v>
      </c>
      <c r="BM29" s="31">
        <v>6</v>
      </c>
      <c r="BN29" s="31" t="s">
        <v>7</v>
      </c>
      <c r="BO29" s="31">
        <v>1543.403</v>
      </c>
      <c r="BP29" s="31">
        <v>5634.3638000000001</v>
      </c>
      <c r="BQ29" s="31">
        <v>46.691000000000003</v>
      </c>
      <c r="BR29" s="31">
        <v>0.55259999999999998</v>
      </c>
      <c r="BS29" s="31">
        <v>338925.09379999997</v>
      </c>
      <c r="BV29" s="31">
        <v>3</v>
      </c>
      <c r="BW29" s="31" t="s">
        <v>7</v>
      </c>
      <c r="BX29" s="31">
        <v>1070.7449999999999</v>
      </c>
      <c r="BY29" s="31">
        <v>11815.6855</v>
      </c>
      <c r="BZ29" s="31">
        <v>47.242400000000004</v>
      </c>
      <c r="CA29" s="31">
        <v>0.78310000000000002</v>
      </c>
      <c r="CB29" s="31">
        <v>654461.375</v>
      </c>
      <c r="CE29" s="31" t="s">
        <v>0</v>
      </c>
      <c r="CF29" s="31" t="s">
        <v>1</v>
      </c>
      <c r="CG29" s="31" t="s">
        <v>2</v>
      </c>
      <c r="CH29" s="31" t="s">
        <v>3</v>
      </c>
      <c r="CI29" s="31" t="s">
        <v>4</v>
      </c>
      <c r="CJ29" s="31" t="s">
        <v>5</v>
      </c>
      <c r="CK29" s="31" t="s">
        <v>6</v>
      </c>
      <c r="CN29" s="31">
        <v>3</v>
      </c>
      <c r="CO29" s="31" t="s">
        <v>7</v>
      </c>
      <c r="CP29" s="31">
        <v>886.67499999999995</v>
      </c>
      <c r="CQ29" s="31">
        <v>7317.1361999999999</v>
      </c>
      <c r="CR29" s="31">
        <v>47.704900000000002</v>
      </c>
      <c r="CS29" s="31">
        <v>0.57179999999999997</v>
      </c>
      <c r="CT29" s="31">
        <v>446066.5625</v>
      </c>
      <c r="CW29" s="31" t="s">
        <v>0</v>
      </c>
      <c r="CX29" s="31" t="s">
        <v>1</v>
      </c>
      <c r="CY29" s="31" t="s">
        <v>2</v>
      </c>
      <c r="CZ29" s="31" t="s">
        <v>3</v>
      </c>
      <c r="DA29" s="31" t="s">
        <v>4</v>
      </c>
      <c r="DB29" s="31" t="s">
        <v>5</v>
      </c>
      <c r="DC29" s="31" t="s">
        <v>6</v>
      </c>
      <c r="DF29" s="31">
        <v>7</v>
      </c>
      <c r="DG29" s="31" t="s">
        <v>7</v>
      </c>
      <c r="DH29" s="31">
        <v>1077.3009999999999</v>
      </c>
      <c r="DI29" s="31">
        <v>7343.6313</v>
      </c>
      <c r="DJ29" s="31">
        <v>64.938900000000004</v>
      </c>
      <c r="DK29" s="31">
        <v>0.65359999999999996</v>
      </c>
      <c r="DL29" s="31">
        <v>589995.375</v>
      </c>
      <c r="DO29" s="31">
        <v>7</v>
      </c>
      <c r="DP29" s="31" t="s">
        <v>7</v>
      </c>
      <c r="DQ29" s="31">
        <v>1638.921</v>
      </c>
      <c r="DR29" s="31">
        <v>36338.058599999997</v>
      </c>
      <c r="DS29" s="31">
        <v>93.753200000000007</v>
      </c>
      <c r="DT29" s="31">
        <v>1</v>
      </c>
      <c r="DU29" s="31">
        <v>3626492.25</v>
      </c>
      <c r="DX29" s="31">
        <v>3</v>
      </c>
      <c r="DY29" s="31" t="s">
        <v>7</v>
      </c>
      <c r="DZ29" s="31">
        <v>884.19500000000005</v>
      </c>
      <c r="EA29" s="31">
        <v>3224.6383999999998</v>
      </c>
      <c r="EB29" s="31">
        <v>38.598700000000001</v>
      </c>
      <c r="EC29" s="31">
        <v>0.5796</v>
      </c>
      <c r="ED29" s="31">
        <v>158673.14060000001</v>
      </c>
      <c r="EP29" s="31">
        <v>3</v>
      </c>
      <c r="EQ29" s="31" t="s">
        <v>7</v>
      </c>
      <c r="ER29" s="31">
        <v>654.26700000000005</v>
      </c>
      <c r="ES29" s="31">
        <v>3573.1104</v>
      </c>
      <c r="ET29" s="31">
        <v>32.8245</v>
      </c>
      <c r="EU29" s="31">
        <v>1</v>
      </c>
      <c r="EV29" s="31">
        <v>124847.58590000001</v>
      </c>
      <c r="EY29" s="31">
        <v>7</v>
      </c>
      <c r="EZ29" s="31" t="s">
        <v>7</v>
      </c>
      <c r="FA29" s="31">
        <v>1742.796</v>
      </c>
      <c r="FB29" s="31">
        <v>40476.121099999997</v>
      </c>
      <c r="FC29" s="31">
        <v>76.596800000000002</v>
      </c>
      <c r="FD29" s="31">
        <v>1</v>
      </c>
      <c r="FE29" s="31">
        <v>3300257.5</v>
      </c>
    </row>
    <row r="30" spans="2:161" x14ac:dyDescent="0.25">
      <c r="B30" s="31">
        <v>1</v>
      </c>
      <c r="C30" s="31" t="s">
        <v>7</v>
      </c>
      <c r="D30" s="31">
        <v>144.04599999999999</v>
      </c>
      <c r="E30" s="31">
        <v>6585.7227000000003</v>
      </c>
      <c r="F30" s="31">
        <v>18.163799999999998</v>
      </c>
      <c r="G30" s="31">
        <v>0.51080000000000003</v>
      </c>
      <c r="H30" s="31">
        <v>156771.5938</v>
      </c>
      <c r="K30" s="31">
        <v>1</v>
      </c>
      <c r="L30" s="31" t="s">
        <v>7</v>
      </c>
      <c r="M30" s="31">
        <v>1074.569</v>
      </c>
      <c r="N30" s="31">
        <v>9143.8065999999999</v>
      </c>
      <c r="O30" s="31">
        <v>37.308900000000001</v>
      </c>
      <c r="P30" s="31">
        <v>0.59640000000000004</v>
      </c>
      <c r="Q30" s="31">
        <v>432355.90629999997</v>
      </c>
      <c r="T30" s="31">
        <v>1</v>
      </c>
      <c r="U30" s="31" t="s">
        <v>7</v>
      </c>
      <c r="V30" s="31">
        <v>155.018</v>
      </c>
      <c r="W30" s="31">
        <v>4079.5115000000001</v>
      </c>
      <c r="X30" s="31">
        <v>6.6424000000000003</v>
      </c>
      <c r="Y30" s="31">
        <v>0.52529999999999999</v>
      </c>
      <c r="Z30" s="31">
        <v>35346.949200000003</v>
      </c>
      <c r="AC30" s="31">
        <v>4</v>
      </c>
      <c r="AD30" s="31" t="s">
        <v>7</v>
      </c>
      <c r="AE30" s="31">
        <v>1739.3720000000001</v>
      </c>
      <c r="AF30" s="31">
        <v>10982.325199999999</v>
      </c>
      <c r="AG30" s="31">
        <v>43.100700000000003</v>
      </c>
      <c r="AH30" s="31">
        <v>0.53610000000000002</v>
      </c>
      <c r="AI30" s="31">
        <v>613729.5</v>
      </c>
      <c r="AL30" s="31">
        <v>4</v>
      </c>
      <c r="AM30" s="31" t="s">
        <v>7</v>
      </c>
      <c r="AN30" s="31">
        <v>972.024</v>
      </c>
      <c r="AO30" s="31">
        <v>8494.9873000000007</v>
      </c>
      <c r="AP30" s="31">
        <v>40.190399999999997</v>
      </c>
      <c r="AQ30" s="31">
        <v>1</v>
      </c>
      <c r="AR30" s="31">
        <v>363433.6875</v>
      </c>
      <c r="AU30" s="31">
        <v>8</v>
      </c>
      <c r="AV30" s="31" t="s">
        <v>7</v>
      </c>
      <c r="AW30" s="31">
        <v>1741.0820000000001</v>
      </c>
      <c r="AX30" s="31">
        <v>8430.7939000000006</v>
      </c>
      <c r="AY30" s="31">
        <v>57.990600000000001</v>
      </c>
      <c r="AZ30" s="31">
        <v>0.65129999999999999</v>
      </c>
      <c r="BA30" s="31">
        <v>605495.25</v>
      </c>
      <c r="BD30" s="31">
        <v>4</v>
      </c>
      <c r="BE30" s="31" t="s">
        <v>7</v>
      </c>
      <c r="BF30" s="31">
        <v>971.25599999999997</v>
      </c>
      <c r="BG30" s="31">
        <v>10540.036099999999</v>
      </c>
      <c r="BH30" s="31">
        <v>41.898899999999998</v>
      </c>
      <c r="BI30" s="31">
        <v>0.71930000000000005</v>
      </c>
      <c r="BJ30" s="31">
        <v>531877.1875</v>
      </c>
      <c r="BM30" s="31">
        <v>7</v>
      </c>
      <c r="BN30" s="31" t="s">
        <v>7</v>
      </c>
      <c r="BO30" s="31">
        <v>1633.5429999999999</v>
      </c>
      <c r="BP30" s="31">
        <v>16142.2803</v>
      </c>
      <c r="BQ30" s="31">
        <v>69.918300000000002</v>
      </c>
      <c r="BR30" s="31">
        <v>0.96960000000000002</v>
      </c>
      <c r="BS30" s="31">
        <v>1218487.125</v>
      </c>
      <c r="BV30" s="31">
        <v>4</v>
      </c>
      <c r="BW30" s="31" t="s">
        <v>7</v>
      </c>
      <c r="BX30" s="31">
        <v>1086.3699999999999</v>
      </c>
      <c r="BY30" s="31">
        <v>21131.662100000001</v>
      </c>
      <c r="BZ30" s="31">
        <v>6.7084000000000001</v>
      </c>
      <c r="CA30" s="31">
        <v>0.55230000000000001</v>
      </c>
      <c r="CB30" s="31">
        <v>182958.0938</v>
      </c>
      <c r="CE30" s="31">
        <v>1</v>
      </c>
      <c r="CF30" s="31" t="s">
        <v>7</v>
      </c>
      <c r="CG30" s="31">
        <v>1070.8030000000001</v>
      </c>
      <c r="CH30" s="31">
        <v>11588.333000000001</v>
      </c>
      <c r="CI30" s="31">
        <v>48.391100000000002</v>
      </c>
      <c r="CJ30" s="31">
        <v>1</v>
      </c>
      <c r="CK30" s="31">
        <v>596931.3125</v>
      </c>
      <c r="CN30" s="31">
        <v>4</v>
      </c>
      <c r="CO30" s="31" t="s">
        <v>7</v>
      </c>
      <c r="CP30" s="31">
        <v>969.81600000000003</v>
      </c>
      <c r="CQ30" s="31">
        <v>9093.9297000000006</v>
      </c>
      <c r="CR30" s="31">
        <v>46.434600000000003</v>
      </c>
      <c r="CS30" s="31">
        <v>1</v>
      </c>
      <c r="CT30" s="31">
        <v>449502.625</v>
      </c>
      <c r="CW30" s="31">
        <v>1</v>
      </c>
      <c r="CX30" s="31" t="s">
        <v>7</v>
      </c>
      <c r="CY30" s="31">
        <v>1064.442</v>
      </c>
      <c r="CZ30" s="31">
        <v>5206.7978999999996</v>
      </c>
      <c r="DA30" s="31">
        <v>25.578600000000002</v>
      </c>
      <c r="DB30" s="31">
        <v>0.63480000000000003</v>
      </c>
      <c r="DC30" s="31">
        <v>166211.17189999999</v>
      </c>
      <c r="DF30" s="31">
        <v>8</v>
      </c>
      <c r="DG30" s="31" t="s">
        <v>7</v>
      </c>
      <c r="DH30" s="31">
        <v>1086.54</v>
      </c>
      <c r="DI30" s="31">
        <v>36319.089800000002</v>
      </c>
      <c r="DJ30" s="31">
        <v>7.0366999999999997</v>
      </c>
      <c r="DK30" s="31">
        <v>0.61050000000000004</v>
      </c>
      <c r="DL30" s="31">
        <v>322365.625</v>
      </c>
      <c r="DO30" s="31">
        <v>8</v>
      </c>
      <c r="DP30" s="31" t="s">
        <v>7</v>
      </c>
      <c r="DQ30" s="31">
        <v>1738.11</v>
      </c>
      <c r="DR30" s="31">
        <v>47297.089800000002</v>
      </c>
      <c r="DS30" s="31">
        <v>109.7077</v>
      </c>
      <c r="DT30" s="31">
        <v>0.66080000000000005</v>
      </c>
      <c r="DU30" s="31">
        <v>6398091.5</v>
      </c>
      <c r="DX30" s="31">
        <v>4</v>
      </c>
      <c r="DY30" s="31" t="s">
        <v>7</v>
      </c>
      <c r="DZ30" s="31">
        <v>973.63199999999995</v>
      </c>
      <c r="EA30" s="31">
        <v>4819.0864000000001</v>
      </c>
      <c r="EB30" s="31">
        <v>39.622399999999999</v>
      </c>
      <c r="EC30" s="31">
        <v>0.88619999999999999</v>
      </c>
      <c r="ED30" s="31">
        <v>214123.57810000001</v>
      </c>
      <c r="EG30" s="31" t="s">
        <v>0</v>
      </c>
      <c r="EH30" s="31" t="s">
        <v>1</v>
      </c>
      <c r="EI30" s="31" t="s">
        <v>2</v>
      </c>
      <c r="EJ30" s="31" t="s">
        <v>3</v>
      </c>
      <c r="EK30" s="31" t="s">
        <v>4</v>
      </c>
      <c r="EL30" s="31" t="s">
        <v>5</v>
      </c>
      <c r="EM30" s="31" t="s">
        <v>6</v>
      </c>
      <c r="EP30" s="31">
        <v>4</v>
      </c>
      <c r="EQ30" s="31" t="s">
        <v>7</v>
      </c>
      <c r="ER30" s="31">
        <v>762.375</v>
      </c>
      <c r="ES30" s="31">
        <v>3468.5610000000001</v>
      </c>
      <c r="ET30" s="31">
        <v>54.791699999999999</v>
      </c>
      <c r="EU30" s="31">
        <v>0.88449999999999995</v>
      </c>
      <c r="EV30" s="31">
        <v>213229.76560000001</v>
      </c>
      <c r="EY30" s="31">
        <v>8</v>
      </c>
      <c r="EZ30" s="31" t="s">
        <v>7</v>
      </c>
      <c r="FA30" s="31">
        <v>1814.165</v>
      </c>
      <c r="FB30" s="31">
        <v>12123.5273</v>
      </c>
      <c r="FC30" s="31">
        <v>52.592399999999998</v>
      </c>
      <c r="FD30" s="31">
        <v>0.85980000000000001</v>
      </c>
      <c r="FE30" s="31">
        <v>723707.75</v>
      </c>
    </row>
    <row r="31" spans="2:161" x14ac:dyDescent="0.25">
      <c r="B31" s="31">
        <v>2</v>
      </c>
      <c r="C31" s="31" t="s">
        <v>7</v>
      </c>
      <c r="D31" s="31">
        <v>251.672</v>
      </c>
      <c r="E31" s="31">
        <v>3887.7523999999999</v>
      </c>
      <c r="F31" s="31">
        <v>47.273800000000001</v>
      </c>
      <c r="G31" s="31">
        <v>0.52590000000000003</v>
      </c>
      <c r="H31" s="31">
        <v>239028.5</v>
      </c>
      <c r="K31" s="31">
        <v>2</v>
      </c>
      <c r="L31" s="31" t="s">
        <v>7</v>
      </c>
      <c r="M31" s="31">
        <v>1086.0630000000001</v>
      </c>
      <c r="N31" s="31">
        <v>75259.656300000002</v>
      </c>
      <c r="O31" s="31">
        <v>6.2830000000000004</v>
      </c>
      <c r="P31" s="31">
        <v>0.53500000000000003</v>
      </c>
      <c r="Q31" s="31">
        <v>614550.3125</v>
      </c>
      <c r="T31" s="31">
        <v>2</v>
      </c>
      <c r="U31" s="31" t="s">
        <v>7</v>
      </c>
      <c r="V31" s="31">
        <v>254.321</v>
      </c>
      <c r="W31" s="31">
        <v>4106.4408999999996</v>
      </c>
      <c r="X31" s="31">
        <v>67.039400000000001</v>
      </c>
      <c r="Y31" s="31">
        <v>0.66510000000000002</v>
      </c>
      <c r="Z31" s="31">
        <v>338915.71879999997</v>
      </c>
      <c r="AL31" s="31">
        <v>5</v>
      </c>
      <c r="AM31" s="31" t="s">
        <v>7</v>
      </c>
      <c r="AN31" s="31">
        <v>1075.627</v>
      </c>
      <c r="AO31" s="31">
        <v>7314.9130999999998</v>
      </c>
      <c r="AP31" s="31">
        <v>40.665300000000002</v>
      </c>
      <c r="AQ31" s="31">
        <v>0.9093</v>
      </c>
      <c r="AR31" s="31">
        <v>330122.75</v>
      </c>
      <c r="BD31" s="31">
        <v>5</v>
      </c>
      <c r="BE31" s="31" t="s">
        <v>7</v>
      </c>
      <c r="BF31" s="31">
        <v>1067.2539999999999</v>
      </c>
      <c r="BG31" s="31">
        <v>6791.8051999999998</v>
      </c>
      <c r="BH31" s="31">
        <v>35.7059</v>
      </c>
      <c r="BI31" s="31">
        <v>0.67959999999999998</v>
      </c>
      <c r="BJ31" s="31">
        <v>296956.03129999997</v>
      </c>
      <c r="BM31" s="31">
        <v>8</v>
      </c>
      <c r="BN31" s="31" t="s">
        <v>7</v>
      </c>
      <c r="BO31" s="31">
        <v>1736.1</v>
      </c>
      <c r="BP31" s="31">
        <v>14792.9316</v>
      </c>
      <c r="BQ31" s="31">
        <v>55.209600000000002</v>
      </c>
      <c r="BR31" s="31">
        <v>0.83099999999999996</v>
      </c>
      <c r="BS31" s="31">
        <v>938254.625</v>
      </c>
      <c r="CE31" s="31">
        <v>2</v>
      </c>
      <c r="CF31" s="31" t="s">
        <v>7</v>
      </c>
      <c r="CG31" s="31">
        <v>1086.3499999999999</v>
      </c>
      <c r="CH31" s="31">
        <v>20928.3086</v>
      </c>
      <c r="CI31" s="31">
        <v>6.6086999999999998</v>
      </c>
      <c r="CJ31" s="31">
        <v>0.5575</v>
      </c>
      <c r="CK31" s="31">
        <v>178186.42189999999</v>
      </c>
      <c r="CN31" s="31">
        <v>5</v>
      </c>
      <c r="CO31" s="31" t="s">
        <v>7</v>
      </c>
      <c r="CP31" s="31">
        <v>1064.82</v>
      </c>
      <c r="CQ31" s="31">
        <v>4734.6728999999996</v>
      </c>
      <c r="CR31" s="31">
        <v>23.857700000000001</v>
      </c>
      <c r="CS31" s="31">
        <v>0.73070000000000002</v>
      </c>
      <c r="CT31" s="31">
        <v>135521.0938</v>
      </c>
      <c r="CW31" s="31">
        <v>2</v>
      </c>
      <c r="CX31" s="31" t="s">
        <v>7</v>
      </c>
      <c r="CY31" s="31">
        <v>1086.146</v>
      </c>
      <c r="CZ31" s="31">
        <v>27606.511699999999</v>
      </c>
      <c r="DA31" s="31">
        <v>6.7986000000000004</v>
      </c>
      <c r="DB31" s="31">
        <v>0.4325</v>
      </c>
      <c r="DC31" s="31">
        <v>253603</v>
      </c>
      <c r="DX31" s="31">
        <v>5</v>
      </c>
      <c r="DY31" s="31" t="s">
        <v>7</v>
      </c>
      <c r="DZ31" s="31">
        <v>1071.5609999999999</v>
      </c>
      <c r="EA31" s="31">
        <v>3710.6835999999998</v>
      </c>
      <c r="EB31" s="31">
        <v>46.158299999999997</v>
      </c>
      <c r="EC31" s="31">
        <v>0.95109999999999995</v>
      </c>
      <c r="ED31" s="31">
        <v>186505.07810000001</v>
      </c>
      <c r="EG31" s="31">
        <v>1</v>
      </c>
      <c r="EH31" s="31" t="s">
        <v>7</v>
      </c>
      <c r="EI31" s="31">
        <v>1070.2550000000001</v>
      </c>
      <c r="EJ31" s="31">
        <v>3636.1190999999999</v>
      </c>
      <c r="EK31" s="31">
        <v>42.735300000000002</v>
      </c>
      <c r="EL31" s="31">
        <v>0.57089999999999996</v>
      </c>
      <c r="EM31" s="31">
        <v>199021.2188</v>
      </c>
      <c r="EP31" s="31">
        <v>5</v>
      </c>
      <c r="EQ31" s="31" t="s">
        <v>7</v>
      </c>
      <c r="ER31" s="31">
        <v>883.66700000000003</v>
      </c>
      <c r="ES31" s="31">
        <v>3941.9492</v>
      </c>
      <c r="ET31" s="31">
        <v>43.0578</v>
      </c>
      <c r="EU31" s="31">
        <v>0.81759999999999999</v>
      </c>
      <c r="EV31" s="31">
        <v>196134.85939999999</v>
      </c>
    </row>
    <row r="32" spans="2:161" x14ac:dyDescent="0.25">
      <c r="B32" s="31">
        <v>3</v>
      </c>
      <c r="C32" s="31" t="s">
        <v>7</v>
      </c>
      <c r="D32" s="31">
        <v>281.29000000000002</v>
      </c>
      <c r="E32" s="31">
        <v>13461.2363</v>
      </c>
      <c r="F32" s="31">
        <v>16.512</v>
      </c>
      <c r="G32" s="31">
        <v>0.50939999999999996</v>
      </c>
      <c r="H32" s="31">
        <v>291495.375</v>
      </c>
      <c r="K32" s="31">
        <v>3</v>
      </c>
      <c r="L32" s="31" t="s">
        <v>7</v>
      </c>
      <c r="M32" s="31">
        <v>1239.191</v>
      </c>
      <c r="N32" s="31">
        <v>9625.8994000000002</v>
      </c>
      <c r="O32" s="31">
        <v>53.957999999999998</v>
      </c>
      <c r="P32" s="31">
        <v>0.53459999999999996</v>
      </c>
      <c r="Q32" s="31">
        <v>674032.125</v>
      </c>
      <c r="T32" s="31">
        <v>3</v>
      </c>
      <c r="U32" s="31" t="s">
        <v>7</v>
      </c>
      <c r="V32" s="31">
        <v>280.96199999999999</v>
      </c>
      <c r="W32" s="31">
        <v>14051.043</v>
      </c>
      <c r="X32" s="31">
        <v>15.5167</v>
      </c>
      <c r="Y32" s="31">
        <v>0.50309999999999999</v>
      </c>
      <c r="Z32" s="31">
        <v>286717.375</v>
      </c>
      <c r="AC32" s="31" t="s">
        <v>0</v>
      </c>
      <c r="AD32" s="31" t="s">
        <v>1</v>
      </c>
      <c r="AE32" s="31" t="s">
        <v>2</v>
      </c>
      <c r="AF32" s="31" t="s">
        <v>3</v>
      </c>
      <c r="AG32" s="31" t="s">
        <v>4</v>
      </c>
      <c r="AH32" s="31" t="s">
        <v>5</v>
      </c>
      <c r="AI32" s="31" t="s">
        <v>6</v>
      </c>
      <c r="AL32" s="31">
        <v>6</v>
      </c>
      <c r="AM32" s="31" t="s">
        <v>7</v>
      </c>
      <c r="AN32" s="31">
        <v>1086.384</v>
      </c>
      <c r="AO32" s="31">
        <v>38402.210899999998</v>
      </c>
      <c r="AP32" s="31">
        <v>6.1056999999999997</v>
      </c>
      <c r="AQ32" s="31">
        <v>0.67900000000000005</v>
      </c>
      <c r="AR32" s="31">
        <v>287628.21879999997</v>
      </c>
      <c r="AU32" s="31" t="s">
        <v>0</v>
      </c>
      <c r="AV32" s="31" t="s">
        <v>1</v>
      </c>
      <c r="AW32" s="31" t="s">
        <v>2</v>
      </c>
      <c r="AX32" s="31" t="s">
        <v>3</v>
      </c>
      <c r="AY32" s="31" t="s">
        <v>4</v>
      </c>
      <c r="AZ32" s="31" t="s">
        <v>5</v>
      </c>
      <c r="BA32" s="31" t="s">
        <v>6</v>
      </c>
      <c r="BD32" s="31">
        <v>6</v>
      </c>
      <c r="BE32" s="31" t="s">
        <v>7</v>
      </c>
      <c r="BF32" s="31">
        <v>1085.587</v>
      </c>
      <c r="BG32" s="31">
        <v>35000.910199999998</v>
      </c>
      <c r="BH32" s="31">
        <v>7.6196000000000002</v>
      </c>
      <c r="BI32" s="31">
        <v>0.44579999999999997</v>
      </c>
      <c r="BJ32" s="31">
        <v>358509.53129999997</v>
      </c>
      <c r="BV32" s="31" t="s">
        <v>0</v>
      </c>
      <c r="BW32" s="31" t="s">
        <v>1</v>
      </c>
      <c r="BX32" s="31" t="s">
        <v>2</v>
      </c>
      <c r="BY32" s="31" t="s">
        <v>3</v>
      </c>
      <c r="BZ32" s="31" t="s">
        <v>4</v>
      </c>
      <c r="CA32" s="31" t="s">
        <v>5</v>
      </c>
      <c r="CB32" s="31" t="s">
        <v>6</v>
      </c>
      <c r="CE32" s="31">
        <v>3</v>
      </c>
      <c r="CF32" s="31" t="s">
        <v>7</v>
      </c>
      <c r="CG32" s="31">
        <v>1230.6210000000001</v>
      </c>
      <c r="CH32" s="31">
        <v>10838.208000000001</v>
      </c>
      <c r="CI32" s="31">
        <v>82.983199999999997</v>
      </c>
      <c r="CJ32" s="31">
        <v>0.99980000000000002</v>
      </c>
      <c r="CK32" s="31">
        <v>957461.5625</v>
      </c>
      <c r="CN32" s="31">
        <v>6</v>
      </c>
      <c r="CO32" s="31" t="s">
        <v>7</v>
      </c>
      <c r="CP32" s="31">
        <v>1086.1079999999999</v>
      </c>
      <c r="CQ32" s="31">
        <v>27371.5586</v>
      </c>
      <c r="CR32" s="31">
        <v>6.7355999999999998</v>
      </c>
      <c r="CS32" s="31">
        <v>0.49609999999999999</v>
      </c>
      <c r="CT32" s="31">
        <v>243185.9375</v>
      </c>
      <c r="CW32" s="31">
        <v>3</v>
      </c>
      <c r="CX32" s="31" t="s">
        <v>7</v>
      </c>
      <c r="CY32" s="31">
        <v>1238.8150000000001</v>
      </c>
      <c r="CZ32" s="31">
        <v>5232.0068000000001</v>
      </c>
      <c r="DA32" s="31">
        <v>39.209099999999999</v>
      </c>
      <c r="DB32" s="31">
        <v>0.58020000000000005</v>
      </c>
      <c r="DC32" s="31">
        <v>261477.5625</v>
      </c>
      <c r="DF32" s="31" t="s">
        <v>0</v>
      </c>
      <c r="DG32" s="31" t="s">
        <v>1</v>
      </c>
      <c r="DH32" s="31" t="s">
        <v>2</v>
      </c>
      <c r="DI32" s="31" t="s">
        <v>3</v>
      </c>
      <c r="DJ32" s="31" t="s">
        <v>4</v>
      </c>
      <c r="DK32" s="31" t="s">
        <v>5</v>
      </c>
      <c r="DL32" s="31" t="s">
        <v>6</v>
      </c>
      <c r="DO32" s="31" t="s">
        <v>0</v>
      </c>
      <c r="DP32" s="31" t="s">
        <v>1</v>
      </c>
      <c r="DQ32" s="31" t="s">
        <v>2</v>
      </c>
      <c r="DR32" s="31" t="s">
        <v>3</v>
      </c>
      <c r="DS32" s="31" t="s">
        <v>4</v>
      </c>
      <c r="DT32" s="31" t="s">
        <v>5</v>
      </c>
      <c r="DU32" s="31" t="s">
        <v>6</v>
      </c>
      <c r="DX32" s="31">
        <v>6</v>
      </c>
      <c r="DY32" s="31" t="s">
        <v>7</v>
      </c>
      <c r="DZ32" s="31">
        <v>1085.9860000000001</v>
      </c>
      <c r="EA32" s="31">
        <v>22741.222699999998</v>
      </c>
      <c r="EB32" s="31">
        <v>6.0583</v>
      </c>
      <c r="EC32" s="31">
        <v>0.40839999999999999</v>
      </c>
      <c r="ED32" s="31">
        <v>187853.3125</v>
      </c>
      <c r="EG32" s="31">
        <v>2</v>
      </c>
      <c r="EH32" s="31" t="s">
        <v>7</v>
      </c>
      <c r="EI32" s="31">
        <v>1085.963</v>
      </c>
      <c r="EJ32" s="31">
        <v>22829.353500000001</v>
      </c>
      <c r="EK32" s="31">
        <v>6.2544000000000004</v>
      </c>
      <c r="EL32" s="31">
        <v>0.48209999999999997</v>
      </c>
      <c r="EM32" s="31">
        <v>189401.07810000001</v>
      </c>
      <c r="EP32" s="31">
        <v>6</v>
      </c>
      <c r="EQ32" s="31" t="s">
        <v>7</v>
      </c>
      <c r="ER32" s="31">
        <v>978.27700000000004</v>
      </c>
      <c r="ES32" s="31">
        <v>5606.3666999999996</v>
      </c>
      <c r="ET32" s="31">
        <v>51.7592</v>
      </c>
      <c r="EU32" s="31">
        <v>0.87429999999999997</v>
      </c>
      <c r="EV32" s="31">
        <v>327061.25</v>
      </c>
      <c r="EY32" s="31" t="s">
        <v>0</v>
      </c>
      <c r="EZ32" s="31" t="s">
        <v>1</v>
      </c>
      <c r="FA32" s="31" t="s">
        <v>2</v>
      </c>
      <c r="FB32" s="31" t="s">
        <v>3</v>
      </c>
      <c r="FC32" s="31" t="s">
        <v>4</v>
      </c>
      <c r="FD32" s="31" t="s">
        <v>5</v>
      </c>
      <c r="FE32" s="31" t="s">
        <v>6</v>
      </c>
    </row>
    <row r="33" spans="2:161" x14ac:dyDescent="0.25">
      <c r="B33" s="31">
        <v>4</v>
      </c>
      <c r="C33" s="31" t="s">
        <v>7</v>
      </c>
      <c r="D33" s="31">
        <v>882.94600000000003</v>
      </c>
      <c r="E33" s="31">
        <v>7828.7196999999996</v>
      </c>
      <c r="F33" s="31">
        <v>29.1677</v>
      </c>
      <c r="G33" s="31">
        <v>0.5464</v>
      </c>
      <c r="H33" s="31">
        <v>294976.9375</v>
      </c>
      <c r="K33" s="31">
        <v>4</v>
      </c>
      <c r="L33" s="31" t="s">
        <v>7</v>
      </c>
      <c r="M33" s="31">
        <v>1336.473</v>
      </c>
      <c r="N33" s="31">
        <v>9508.7754000000004</v>
      </c>
      <c r="O33" s="31">
        <v>46.3127</v>
      </c>
      <c r="P33" s="31">
        <v>0.43269999999999997</v>
      </c>
      <c r="Q33" s="31">
        <v>594169.3125</v>
      </c>
      <c r="T33" s="31">
        <v>4</v>
      </c>
      <c r="U33" s="31" t="s">
        <v>7</v>
      </c>
      <c r="V33" s="31">
        <v>885.09100000000001</v>
      </c>
      <c r="W33" s="31">
        <v>8113.3369000000002</v>
      </c>
      <c r="X33" s="31">
        <v>37.348599999999998</v>
      </c>
      <c r="Y33" s="31">
        <v>0.53449999999999998</v>
      </c>
      <c r="Z33" s="31">
        <v>393298.71879999997</v>
      </c>
      <c r="AC33" s="31">
        <v>1</v>
      </c>
      <c r="AD33" s="31" t="s">
        <v>7</v>
      </c>
      <c r="AE33" s="31">
        <v>1072.2139999999999</v>
      </c>
      <c r="AF33" s="31">
        <v>12062.945299999999</v>
      </c>
      <c r="AG33" s="31">
        <v>44.634999999999998</v>
      </c>
      <c r="AH33" s="31">
        <v>0.30890000000000001</v>
      </c>
      <c r="AI33" s="31">
        <v>759244.125</v>
      </c>
      <c r="AU33" s="31">
        <v>1</v>
      </c>
      <c r="AV33" s="31" t="s">
        <v>7</v>
      </c>
      <c r="AW33" s="31">
        <v>1075.7049999999999</v>
      </c>
      <c r="AX33" s="31">
        <v>7312.3301000000001</v>
      </c>
      <c r="AY33" s="31">
        <v>42.271799999999999</v>
      </c>
      <c r="AZ33" s="31">
        <v>1</v>
      </c>
      <c r="BA33" s="31">
        <v>329032.5</v>
      </c>
      <c r="BM33" s="31" t="s">
        <v>0</v>
      </c>
      <c r="BN33" s="31" t="s">
        <v>1</v>
      </c>
      <c r="BO33" s="31" t="s">
        <v>2</v>
      </c>
      <c r="BP33" s="31" t="s">
        <v>3</v>
      </c>
      <c r="BQ33" s="31" t="s">
        <v>4</v>
      </c>
      <c r="BR33" s="31" t="s">
        <v>5</v>
      </c>
      <c r="BS33" s="31" t="s">
        <v>6</v>
      </c>
      <c r="BV33" s="31">
        <v>1</v>
      </c>
      <c r="BW33" s="31" t="s">
        <v>7</v>
      </c>
      <c r="BX33" s="31">
        <v>881.92899999999997</v>
      </c>
      <c r="BY33" s="31">
        <v>6139.9188999999997</v>
      </c>
      <c r="BZ33" s="31">
        <v>38.747799999999998</v>
      </c>
      <c r="CA33" s="31">
        <v>0.4153</v>
      </c>
      <c r="CB33" s="31">
        <v>322724.96879999997</v>
      </c>
      <c r="CE33" s="31">
        <v>4</v>
      </c>
      <c r="CF33" s="31" t="s">
        <v>7</v>
      </c>
      <c r="CG33" s="31">
        <v>1337.8879999999999</v>
      </c>
      <c r="CH33" s="31">
        <v>13078.7412</v>
      </c>
      <c r="CI33" s="31">
        <v>40.4099</v>
      </c>
      <c r="CJ33" s="31">
        <v>0.30959999999999999</v>
      </c>
      <c r="CK33" s="31">
        <v>746667.5625</v>
      </c>
      <c r="CW33" s="31">
        <v>4</v>
      </c>
      <c r="CX33" s="31" t="s">
        <v>7</v>
      </c>
      <c r="CY33" s="31">
        <v>1347.444</v>
      </c>
      <c r="CZ33" s="31">
        <v>6378.1079</v>
      </c>
      <c r="DA33" s="31">
        <v>44.999400000000001</v>
      </c>
      <c r="DB33" s="31">
        <v>0.61470000000000002</v>
      </c>
      <c r="DC33" s="31">
        <v>360781.96879999997</v>
      </c>
      <c r="DF33" s="31">
        <v>1</v>
      </c>
      <c r="DG33" s="31" t="s">
        <v>7</v>
      </c>
      <c r="DH33" s="31">
        <v>157.005</v>
      </c>
      <c r="DI33" s="31">
        <v>2157.2498000000001</v>
      </c>
      <c r="DJ33" s="31">
        <v>7.7523</v>
      </c>
      <c r="DK33" s="31">
        <v>0.52049999999999996</v>
      </c>
      <c r="DL33" s="31">
        <v>21854.703099999999</v>
      </c>
      <c r="DO33" s="31">
        <v>1</v>
      </c>
      <c r="DP33" s="31" t="s">
        <v>7</v>
      </c>
      <c r="DQ33" s="31">
        <v>1073.5899999999999</v>
      </c>
      <c r="DR33" s="31">
        <v>5669.9951000000001</v>
      </c>
      <c r="DS33" s="31">
        <v>55.074300000000001</v>
      </c>
      <c r="DT33" s="31">
        <v>0.84940000000000004</v>
      </c>
      <c r="DU33" s="31">
        <v>355983.21879999997</v>
      </c>
      <c r="EG33" s="31">
        <v>3</v>
      </c>
      <c r="EH33" s="31" t="s">
        <v>7</v>
      </c>
      <c r="EI33" s="31">
        <v>1236.5419999999999</v>
      </c>
      <c r="EJ33" s="31">
        <v>2748.1037999999999</v>
      </c>
      <c r="EK33" s="31">
        <v>53.603999999999999</v>
      </c>
      <c r="EL33" s="31">
        <v>0.53939999999999999</v>
      </c>
      <c r="EM33" s="31">
        <v>190968.9375</v>
      </c>
      <c r="EY33" s="31">
        <v>1</v>
      </c>
      <c r="EZ33" s="31" t="s">
        <v>7</v>
      </c>
      <c r="FA33" s="31">
        <v>1077.0060000000001</v>
      </c>
      <c r="FB33" s="31">
        <v>9702.1689000000006</v>
      </c>
      <c r="FC33" s="31">
        <v>51.336399999999998</v>
      </c>
      <c r="FD33" s="31">
        <v>0.59740000000000004</v>
      </c>
      <c r="FE33" s="31">
        <v>631120.4375</v>
      </c>
    </row>
    <row r="34" spans="2:161" x14ac:dyDescent="0.25">
      <c r="B34" s="31">
        <v>5</v>
      </c>
      <c r="C34" s="31" t="s">
        <v>7</v>
      </c>
      <c r="D34" s="31">
        <v>971.24400000000003</v>
      </c>
      <c r="E34" s="31">
        <v>11199.3467</v>
      </c>
      <c r="F34" s="31">
        <v>38.331099999999999</v>
      </c>
      <c r="G34" s="31">
        <v>0.65429999999999999</v>
      </c>
      <c r="H34" s="31">
        <v>531092.8125</v>
      </c>
      <c r="K34" s="31">
        <v>5</v>
      </c>
      <c r="L34" s="31" t="s">
        <v>7</v>
      </c>
      <c r="M34" s="31">
        <v>1432.8340000000001</v>
      </c>
      <c r="N34" s="31">
        <v>10819.6914</v>
      </c>
      <c r="O34" s="31">
        <v>26.395499999999998</v>
      </c>
      <c r="P34" s="31">
        <v>0.51100000000000001</v>
      </c>
      <c r="Q34" s="31">
        <v>374356.28129999997</v>
      </c>
      <c r="T34" s="31">
        <v>5</v>
      </c>
      <c r="U34" s="31" t="s">
        <v>7</v>
      </c>
      <c r="V34" s="31">
        <v>972.65599999999995</v>
      </c>
      <c r="W34" s="31">
        <v>11326.9395</v>
      </c>
      <c r="X34" s="31">
        <v>40.992600000000003</v>
      </c>
      <c r="Y34" s="31">
        <v>0.65539999999999998</v>
      </c>
      <c r="Z34" s="31">
        <v>574412.5</v>
      </c>
      <c r="AC34" s="31">
        <v>2</v>
      </c>
      <c r="AD34" s="31" t="s">
        <v>7</v>
      </c>
      <c r="AE34" s="31">
        <v>1085.806</v>
      </c>
      <c r="AF34" s="31">
        <v>79456.921900000001</v>
      </c>
      <c r="AG34" s="31">
        <v>6.2763999999999998</v>
      </c>
      <c r="AH34" s="31">
        <v>0.65639999999999998</v>
      </c>
      <c r="AI34" s="31">
        <v>617465.4375</v>
      </c>
      <c r="AL34" s="31" t="s">
        <v>0</v>
      </c>
      <c r="AM34" s="31" t="s">
        <v>1</v>
      </c>
      <c r="AN34" s="31" t="s">
        <v>2</v>
      </c>
      <c r="AO34" s="31" t="s">
        <v>3</v>
      </c>
      <c r="AP34" s="31" t="s">
        <v>4</v>
      </c>
      <c r="AQ34" s="31" t="s">
        <v>5</v>
      </c>
      <c r="AR34" s="31" t="s">
        <v>6</v>
      </c>
      <c r="AU34" s="31">
        <v>2</v>
      </c>
      <c r="AV34" s="31" t="s">
        <v>7</v>
      </c>
      <c r="AW34" s="31">
        <v>1086.3689999999999</v>
      </c>
      <c r="AX34" s="31">
        <v>38220.105499999998</v>
      </c>
      <c r="AY34" s="31">
        <v>6.1056999999999997</v>
      </c>
      <c r="AZ34" s="31">
        <v>0.70750000000000002</v>
      </c>
      <c r="BA34" s="31">
        <v>282919.46879999997</v>
      </c>
      <c r="BD34" s="31" t="s">
        <v>0</v>
      </c>
      <c r="BE34" s="31" t="s">
        <v>1</v>
      </c>
      <c r="BF34" s="31" t="s">
        <v>2</v>
      </c>
      <c r="BG34" s="31" t="s">
        <v>3</v>
      </c>
      <c r="BH34" s="31" t="s">
        <v>4</v>
      </c>
      <c r="BI34" s="31" t="s">
        <v>5</v>
      </c>
      <c r="BJ34" s="31" t="s">
        <v>6</v>
      </c>
      <c r="BM34" s="31">
        <v>1</v>
      </c>
      <c r="BN34" s="31" t="s">
        <v>7</v>
      </c>
      <c r="BO34" s="31">
        <v>1068.5920000000001</v>
      </c>
      <c r="BP34" s="31">
        <v>7192.0438999999997</v>
      </c>
      <c r="BQ34" s="31">
        <v>41.043100000000003</v>
      </c>
      <c r="BR34" s="31">
        <v>0.6794</v>
      </c>
      <c r="BS34" s="31">
        <v>361626.15629999997</v>
      </c>
      <c r="BV34" s="31">
        <v>2</v>
      </c>
      <c r="BW34" s="31" t="s">
        <v>7</v>
      </c>
      <c r="BX34" s="31">
        <v>975.06500000000005</v>
      </c>
      <c r="BY34" s="31">
        <v>7942.0288</v>
      </c>
      <c r="BZ34" s="31">
        <v>42.0167</v>
      </c>
      <c r="CA34" s="31">
        <v>0.88319999999999999</v>
      </c>
      <c r="CB34" s="31">
        <v>374644.90629999997</v>
      </c>
      <c r="CE34" s="31">
        <v>5</v>
      </c>
      <c r="CF34" s="31" t="s">
        <v>7</v>
      </c>
      <c r="CG34" s="31">
        <v>1426.479</v>
      </c>
      <c r="CH34" s="31">
        <v>4794.7943999999998</v>
      </c>
      <c r="CI34" s="31">
        <v>93.739699999999999</v>
      </c>
      <c r="CJ34" s="31">
        <v>0.38879999999999998</v>
      </c>
      <c r="CK34" s="31">
        <v>616396.0625</v>
      </c>
      <c r="CN34" s="31" t="s">
        <v>0</v>
      </c>
      <c r="CO34" s="31" t="s">
        <v>1</v>
      </c>
      <c r="CP34" s="31" t="s">
        <v>2</v>
      </c>
      <c r="CQ34" s="31" t="s">
        <v>3</v>
      </c>
      <c r="CR34" s="31" t="s">
        <v>4</v>
      </c>
      <c r="CS34" s="31" t="s">
        <v>5</v>
      </c>
      <c r="CT34" s="31" t="s">
        <v>6</v>
      </c>
      <c r="CW34" s="31">
        <v>5</v>
      </c>
      <c r="CX34" s="31" t="s">
        <v>7</v>
      </c>
      <c r="CY34" s="31">
        <v>1434.335</v>
      </c>
      <c r="CZ34" s="31">
        <v>7801.29</v>
      </c>
      <c r="DA34" s="31">
        <v>26.817599999999999</v>
      </c>
      <c r="DB34" s="31">
        <v>0.49030000000000001</v>
      </c>
      <c r="DC34" s="31">
        <v>276266.96879999997</v>
      </c>
      <c r="DF34" s="31">
        <v>2</v>
      </c>
      <c r="DG34" s="31" t="s">
        <v>7</v>
      </c>
      <c r="DH34" s="31">
        <v>282.81700000000001</v>
      </c>
      <c r="DI34" s="31">
        <v>6554.0366000000004</v>
      </c>
      <c r="DJ34" s="31">
        <v>14.6503</v>
      </c>
      <c r="DK34" s="31">
        <v>0.50149999999999995</v>
      </c>
      <c r="DL34" s="31">
        <v>126362.7188</v>
      </c>
      <c r="DO34" s="31">
        <v>2</v>
      </c>
      <c r="DP34" s="31" t="s">
        <v>7</v>
      </c>
      <c r="DQ34" s="31">
        <v>1086.55</v>
      </c>
      <c r="DR34" s="31">
        <v>37125.863299999997</v>
      </c>
      <c r="DS34" s="31">
        <v>7.1246</v>
      </c>
      <c r="DT34" s="31">
        <v>0.49880000000000002</v>
      </c>
      <c r="DU34" s="31">
        <v>348608.40629999997</v>
      </c>
      <c r="DX34" s="31" t="s">
        <v>0</v>
      </c>
      <c r="DY34" s="31" t="s">
        <v>1</v>
      </c>
      <c r="DZ34" s="31" t="s">
        <v>2</v>
      </c>
      <c r="EA34" s="31" t="s">
        <v>3</v>
      </c>
      <c r="EB34" s="31" t="s">
        <v>4</v>
      </c>
      <c r="EC34" s="31" t="s">
        <v>5</v>
      </c>
      <c r="ED34" s="31" t="s">
        <v>6</v>
      </c>
      <c r="EG34" s="31">
        <v>4</v>
      </c>
      <c r="EH34" s="31" t="s">
        <v>7</v>
      </c>
      <c r="EI34" s="31">
        <v>1336.665</v>
      </c>
      <c r="EJ34" s="31">
        <v>3742.2629000000002</v>
      </c>
      <c r="EK34" s="31">
        <v>16.822800000000001</v>
      </c>
      <c r="EL34" s="31">
        <v>0.52449999999999997</v>
      </c>
      <c r="EM34" s="31">
        <v>82144.656300000002</v>
      </c>
      <c r="EP34" s="31" t="s">
        <v>0</v>
      </c>
      <c r="EQ34" s="31" t="s">
        <v>1</v>
      </c>
      <c r="ER34" s="31" t="s">
        <v>2</v>
      </c>
      <c r="ES34" s="31" t="s">
        <v>3</v>
      </c>
      <c r="ET34" s="31" t="s">
        <v>4</v>
      </c>
      <c r="EU34" s="31" t="s">
        <v>5</v>
      </c>
      <c r="EV34" s="31" t="s">
        <v>6</v>
      </c>
      <c r="EY34" s="31">
        <v>2</v>
      </c>
      <c r="EZ34" s="31" t="s">
        <v>7</v>
      </c>
      <c r="FA34" s="31">
        <v>1086.402</v>
      </c>
      <c r="FB34" s="31">
        <v>35944.628900000003</v>
      </c>
      <c r="FC34" s="31">
        <v>6.8513000000000002</v>
      </c>
      <c r="FD34" s="31">
        <v>0.57179999999999997</v>
      </c>
      <c r="FE34" s="31">
        <v>315479.09379999997</v>
      </c>
    </row>
    <row r="35" spans="2:161" x14ac:dyDescent="0.25">
      <c r="B35" s="31">
        <v>6</v>
      </c>
      <c r="C35" s="31" t="s">
        <v>7</v>
      </c>
      <c r="D35" s="31">
        <v>1074.7670000000001</v>
      </c>
      <c r="E35" s="31">
        <v>7955.7358000000004</v>
      </c>
      <c r="F35" s="31">
        <v>29.586099999999998</v>
      </c>
      <c r="G35" s="31">
        <v>0.57389999999999997</v>
      </c>
      <c r="H35" s="31">
        <v>300804.25</v>
      </c>
      <c r="K35" s="31">
        <v>6</v>
      </c>
      <c r="L35" s="31" t="s">
        <v>7</v>
      </c>
      <c r="M35" s="31">
        <v>1627.4929999999999</v>
      </c>
      <c r="N35" s="31">
        <v>19566.720700000002</v>
      </c>
      <c r="O35" s="31">
        <v>96.973399999999998</v>
      </c>
      <c r="P35" s="31">
        <v>0.22570000000000001</v>
      </c>
      <c r="Q35" s="31">
        <v>2750056</v>
      </c>
      <c r="T35" s="31">
        <v>6</v>
      </c>
      <c r="U35" s="31" t="s">
        <v>7</v>
      </c>
      <c r="V35" s="31">
        <v>1072.8</v>
      </c>
      <c r="W35" s="31">
        <v>11744.709000000001</v>
      </c>
      <c r="X35" s="31">
        <v>43.184600000000003</v>
      </c>
      <c r="Y35" s="31">
        <v>0.87170000000000003</v>
      </c>
      <c r="Z35" s="31">
        <v>572457</v>
      </c>
      <c r="AC35" s="31">
        <v>3</v>
      </c>
      <c r="AD35" s="31" t="s">
        <v>7</v>
      </c>
      <c r="AE35" s="31">
        <v>1626.5350000000001</v>
      </c>
      <c r="AF35" s="31">
        <v>16949.339800000002</v>
      </c>
      <c r="AG35" s="31">
        <v>64.878100000000003</v>
      </c>
      <c r="AH35" s="31">
        <v>8.0699999999999994E-2</v>
      </c>
      <c r="AI35" s="31">
        <v>1673325.875</v>
      </c>
      <c r="AL35" s="31">
        <v>1</v>
      </c>
      <c r="AM35" s="31" t="s">
        <v>7</v>
      </c>
      <c r="AN35" s="31">
        <v>258.49700000000001</v>
      </c>
      <c r="AO35" s="31">
        <v>2438.4204</v>
      </c>
      <c r="AP35" s="31">
        <v>51.356699999999996</v>
      </c>
      <c r="AQ35" s="31">
        <v>0.5847</v>
      </c>
      <c r="AR35" s="31">
        <v>159193.375</v>
      </c>
      <c r="AU35" s="31">
        <v>3</v>
      </c>
      <c r="AV35" s="31" t="s">
        <v>7</v>
      </c>
      <c r="AW35" s="31">
        <v>1243.6120000000001</v>
      </c>
      <c r="AX35" s="31">
        <v>5054.8657000000003</v>
      </c>
      <c r="AY35" s="31">
        <v>79.974500000000006</v>
      </c>
      <c r="AZ35" s="31">
        <v>0.5</v>
      </c>
      <c r="BA35" s="31">
        <v>530821.3125</v>
      </c>
      <c r="BD35" s="31">
        <v>1</v>
      </c>
      <c r="BE35" s="31" t="s">
        <v>7</v>
      </c>
      <c r="BF35" s="31">
        <v>155.67400000000001</v>
      </c>
      <c r="BG35" s="31">
        <v>2541.9569999999999</v>
      </c>
      <c r="BH35" s="31">
        <v>5.5846999999999998</v>
      </c>
      <c r="BI35" s="31">
        <v>0.52549999999999997</v>
      </c>
      <c r="BJ35" s="31">
        <v>18515.523399999998</v>
      </c>
      <c r="BM35" s="31">
        <v>2</v>
      </c>
      <c r="BN35" s="31" t="s">
        <v>7</v>
      </c>
      <c r="BO35" s="31">
        <v>1085.588</v>
      </c>
      <c r="BP35" s="31">
        <v>34235.566400000003</v>
      </c>
      <c r="BQ35" s="31">
        <v>7.3764000000000003</v>
      </c>
      <c r="BR35" s="31">
        <v>0.47560000000000002</v>
      </c>
      <c r="BS35" s="31">
        <v>335742.71879999997</v>
      </c>
      <c r="BV35" s="31">
        <v>3</v>
      </c>
      <c r="BW35" s="31" t="s">
        <v>7</v>
      </c>
      <c r="BX35" s="31">
        <v>1070.8130000000001</v>
      </c>
      <c r="BY35" s="31">
        <v>11832.4355</v>
      </c>
      <c r="BZ35" s="31">
        <v>46.708100000000002</v>
      </c>
      <c r="CA35" s="31">
        <v>0.73160000000000003</v>
      </c>
      <c r="CB35" s="31">
        <v>662141.6875</v>
      </c>
      <c r="CE35" s="31">
        <v>6</v>
      </c>
      <c r="CF35" s="31" t="s">
        <v>7</v>
      </c>
      <c r="CG35" s="31">
        <v>1633.739</v>
      </c>
      <c r="CH35" s="31">
        <v>16219.0615</v>
      </c>
      <c r="CI35" s="31">
        <v>68.500200000000007</v>
      </c>
      <c r="CJ35" s="31">
        <v>0.60329999999999995</v>
      </c>
      <c r="CK35" s="31">
        <v>1404451</v>
      </c>
      <c r="CN35" s="31">
        <v>1</v>
      </c>
      <c r="CO35" s="31" t="s">
        <v>7</v>
      </c>
      <c r="CP35" s="31">
        <v>244.989</v>
      </c>
      <c r="CQ35" s="31">
        <v>2025.4590000000001</v>
      </c>
      <c r="CR35" s="31">
        <v>50.394300000000001</v>
      </c>
      <c r="CS35" s="31">
        <v>0.5605</v>
      </c>
      <c r="CT35" s="31">
        <v>130987.6875</v>
      </c>
      <c r="CW35" s="31">
        <v>6</v>
      </c>
      <c r="CX35" s="31" t="s">
        <v>7</v>
      </c>
      <c r="CY35" s="31">
        <v>1630.453</v>
      </c>
      <c r="CZ35" s="31">
        <v>9999.9521000000004</v>
      </c>
      <c r="DA35" s="31">
        <v>60.039700000000003</v>
      </c>
      <c r="DB35" s="31">
        <v>0.46760000000000002</v>
      </c>
      <c r="DC35" s="31">
        <v>798125.6875</v>
      </c>
      <c r="DF35" s="31">
        <v>3</v>
      </c>
      <c r="DG35" s="31" t="s">
        <v>7</v>
      </c>
      <c r="DH35" s="31">
        <v>652.37400000000002</v>
      </c>
      <c r="DI35" s="31">
        <v>3121.6086</v>
      </c>
      <c r="DJ35" s="31">
        <v>35.061599999999999</v>
      </c>
      <c r="DK35" s="31">
        <v>0.5494</v>
      </c>
      <c r="DL35" s="31">
        <v>141274.6563</v>
      </c>
      <c r="DO35" s="31">
        <v>3</v>
      </c>
      <c r="DP35" s="31" t="s">
        <v>7</v>
      </c>
      <c r="DQ35" s="31">
        <v>1235.499</v>
      </c>
      <c r="DR35" s="31">
        <v>8572.0116999999991</v>
      </c>
      <c r="DS35" s="31">
        <v>87.664199999999994</v>
      </c>
      <c r="DT35" s="31">
        <v>0.52869999999999995</v>
      </c>
      <c r="DU35" s="31">
        <v>976590.875</v>
      </c>
      <c r="DX35" s="31">
        <v>1</v>
      </c>
      <c r="DY35" s="31" t="s">
        <v>7</v>
      </c>
      <c r="DZ35" s="31">
        <v>254.428</v>
      </c>
      <c r="EA35" s="31">
        <v>1337.9736</v>
      </c>
      <c r="EB35" s="31">
        <v>55.5259</v>
      </c>
      <c r="EC35" s="31">
        <v>0.56969999999999998</v>
      </c>
      <c r="ED35" s="31">
        <v>94993.164099999995</v>
      </c>
      <c r="EG35" s="31">
        <v>5</v>
      </c>
      <c r="EH35" s="31" t="s">
        <v>7</v>
      </c>
      <c r="EI35" s="31">
        <v>1654.1030000000001</v>
      </c>
      <c r="EJ35" s="31">
        <v>5861.4076999999997</v>
      </c>
      <c r="EK35" s="31">
        <v>186.1962</v>
      </c>
      <c r="EL35" s="31">
        <v>0.40789999999999998</v>
      </c>
      <c r="EM35" s="31">
        <v>1482712.25</v>
      </c>
      <c r="EP35" s="31">
        <v>1</v>
      </c>
      <c r="EQ35" s="31" t="s">
        <v>7</v>
      </c>
      <c r="ER35" s="31">
        <v>156.59399999999999</v>
      </c>
      <c r="ES35" s="31">
        <v>3095.7136</v>
      </c>
      <c r="ET35" s="31">
        <v>11.0289</v>
      </c>
      <c r="EU35" s="31">
        <v>0.4506</v>
      </c>
      <c r="EV35" s="31">
        <v>45808.703099999999</v>
      </c>
      <c r="EY35" s="31">
        <v>3</v>
      </c>
      <c r="EZ35" s="31" t="s">
        <v>7</v>
      </c>
      <c r="FA35" s="31">
        <v>1235.8710000000001</v>
      </c>
      <c r="FB35" s="31">
        <v>27931.152300000002</v>
      </c>
      <c r="FC35" s="31">
        <v>162.68969999999999</v>
      </c>
      <c r="FD35" s="31">
        <v>0.56230000000000002</v>
      </c>
      <c r="FE35" s="31">
        <v>5825244.5</v>
      </c>
    </row>
    <row r="36" spans="2:161" x14ac:dyDescent="0.25">
      <c r="B36" s="31">
        <v>7</v>
      </c>
      <c r="C36" s="31" t="s">
        <v>7</v>
      </c>
      <c r="D36" s="31">
        <v>1086.088</v>
      </c>
      <c r="E36" s="31">
        <v>75740.140599999999</v>
      </c>
      <c r="F36" s="31">
        <v>6.3129999999999997</v>
      </c>
      <c r="G36" s="31">
        <v>0.52780000000000005</v>
      </c>
      <c r="H36" s="31">
        <v>623050.8125</v>
      </c>
      <c r="K36" s="31">
        <v>7</v>
      </c>
      <c r="L36" s="31" t="s">
        <v>7</v>
      </c>
      <c r="M36" s="31">
        <v>1739.85</v>
      </c>
      <c r="N36" s="31">
        <v>18435.029299999998</v>
      </c>
      <c r="O36" s="31">
        <v>55.761200000000002</v>
      </c>
      <c r="P36" s="31">
        <v>0.63470000000000004</v>
      </c>
      <c r="Q36" s="31">
        <v>1282340.625</v>
      </c>
      <c r="T36" s="31">
        <v>7</v>
      </c>
      <c r="U36" s="31" t="s">
        <v>7</v>
      </c>
      <c r="V36" s="31">
        <v>1085.8230000000001</v>
      </c>
      <c r="W36" s="31">
        <v>79315.789099999995</v>
      </c>
      <c r="X36" s="31">
        <v>6.2222</v>
      </c>
      <c r="Y36" s="31">
        <v>0.62790000000000001</v>
      </c>
      <c r="Z36" s="31">
        <v>618159.625</v>
      </c>
      <c r="AC36" s="31">
        <v>4</v>
      </c>
      <c r="AD36" s="31" t="s">
        <v>7</v>
      </c>
      <c r="AE36" s="31">
        <v>1739.4259999999999</v>
      </c>
      <c r="AF36" s="31">
        <v>10930.7822</v>
      </c>
      <c r="AG36" s="31">
        <v>42.705300000000001</v>
      </c>
      <c r="AH36" s="31">
        <v>0.56169999999999998</v>
      </c>
      <c r="AI36" s="31">
        <v>599275.6875</v>
      </c>
      <c r="AL36" s="31">
        <v>2</v>
      </c>
      <c r="AM36" s="31" t="s">
        <v>7</v>
      </c>
      <c r="AN36" s="31">
        <v>281.48</v>
      </c>
      <c r="AO36" s="31">
        <v>7298.9413999999997</v>
      </c>
      <c r="AP36" s="31">
        <v>15.4526</v>
      </c>
      <c r="AQ36" s="31">
        <v>0.52039999999999997</v>
      </c>
      <c r="AR36" s="31">
        <v>147307.4688</v>
      </c>
      <c r="AU36" s="31">
        <v>4</v>
      </c>
      <c r="AV36" s="31" t="s">
        <v>7</v>
      </c>
      <c r="AW36" s="31">
        <v>1336.1310000000001</v>
      </c>
      <c r="AX36" s="31">
        <v>7037.9481999999998</v>
      </c>
      <c r="AY36" s="31">
        <v>36.571100000000001</v>
      </c>
      <c r="AZ36" s="31">
        <v>0.36330000000000001</v>
      </c>
      <c r="BA36" s="31">
        <v>356275.78129999997</v>
      </c>
      <c r="BD36" s="31">
        <v>2</v>
      </c>
      <c r="BE36" s="31" t="s">
        <v>7</v>
      </c>
      <c r="BF36" s="31">
        <v>280.76100000000002</v>
      </c>
      <c r="BG36" s="31">
        <v>4525.9823999999999</v>
      </c>
      <c r="BH36" s="31">
        <v>14.4802</v>
      </c>
      <c r="BI36" s="31">
        <v>0.46129999999999999</v>
      </c>
      <c r="BJ36" s="31">
        <v>87545.929699999993</v>
      </c>
      <c r="BM36" s="31">
        <v>3</v>
      </c>
      <c r="BN36" s="31" t="s">
        <v>7</v>
      </c>
      <c r="BO36" s="31">
        <v>1238.9190000000001</v>
      </c>
      <c r="BP36" s="31">
        <v>8912.5360999999994</v>
      </c>
      <c r="BQ36" s="31">
        <v>50.507100000000001</v>
      </c>
      <c r="BR36" s="31">
        <v>0.60819999999999996</v>
      </c>
      <c r="BS36" s="31">
        <v>567320.4375</v>
      </c>
      <c r="BV36" s="31">
        <v>4</v>
      </c>
      <c r="BW36" s="31" t="s">
        <v>7</v>
      </c>
      <c r="BX36" s="31">
        <v>1086.366</v>
      </c>
      <c r="BY36" s="31">
        <v>21103.033200000002</v>
      </c>
      <c r="BZ36" s="31">
        <v>6.7504999999999997</v>
      </c>
      <c r="CA36" s="31">
        <v>0.5796</v>
      </c>
      <c r="CB36" s="31">
        <v>181892.26560000001</v>
      </c>
      <c r="CE36" s="31">
        <v>7</v>
      </c>
      <c r="CF36" s="31" t="s">
        <v>7</v>
      </c>
      <c r="CG36" s="31">
        <v>1782.633</v>
      </c>
      <c r="CH36" s="31">
        <v>5790.9755999999998</v>
      </c>
      <c r="CI36" s="31">
        <v>216.01300000000001</v>
      </c>
      <c r="CJ36" s="31">
        <v>0.56330000000000002</v>
      </c>
      <c r="CK36" s="31">
        <v>1602923.625</v>
      </c>
      <c r="CN36" s="31">
        <v>2</v>
      </c>
      <c r="CO36" s="31" t="s">
        <v>7</v>
      </c>
      <c r="CP36" s="31">
        <v>281.47699999999998</v>
      </c>
      <c r="CQ36" s="31">
        <v>5395.9043000000001</v>
      </c>
      <c r="CR36" s="31">
        <v>18.182600000000001</v>
      </c>
      <c r="CS36" s="31">
        <v>0.5171</v>
      </c>
      <c r="CT36" s="31">
        <v>128281.07030000001</v>
      </c>
      <c r="CW36" s="31">
        <v>7</v>
      </c>
      <c r="CX36" s="31" t="s">
        <v>7</v>
      </c>
      <c r="CY36" s="31">
        <v>1744.2370000000001</v>
      </c>
      <c r="CZ36" s="31">
        <v>9377.2949000000008</v>
      </c>
      <c r="DA36" s="31">
        <v>55.9587</v>
      </c>
      <c r="DB36" s="31">
        <v>0.65810000000000002</v>
      </c>
      <c r="DC36" s="31">
        <v>647931.6875</v>
      </c>
      <c r="DF36" s="31">
        <v>4</v>
      </c>
      <c r="DG36" s="31" t="s">
        <v>7</v>
      </c>
      <c r="DH36" s="31">
        <v>769.83699999999999</v>
      </c>
      <c r="DI36" s="31">
        <v>3015.6565000000001</v>
      </c>
      <c r="DJ36" s="31">
        <v>75.637900000000002</v>
      </c>
      <c r="DK36" s="31">
        <v>0.57489999999999997</v>
      </c>
      <c r="DL36" s="31">
        <v>291041.59379999997</v>
      </c>
      <c r="DO36" s="31">
        <v>4</v>
      </c>
      <c r="DP36" s="31" t="s">
        <v>7</v>
      </c>
      <c r="DQ36" s="31">
        <v>1340.4860000000001</v>
      </c>
      <c r="DR36" s="31">
        <v>6628.1566999999995</v>
      </c>
      <c r="DS36" s="31">
        <v>57.013199999999998</v>
      </c>
      <c r="DT36" s="31">
        <v>0.40129999999999999</v>
      </c>
      <c r="DU36" s="31">
        <v>515718.28129999997</v>
      </c>
      <c r="DX36" s="31">
        <v>2</v>
      </c>
      <c r="DY36" s="31" t="s">
        <v>7</v>
      </c>
      <c r="DZ36" s="31">
        <v>281.25700000000001</v>
      </c>
      <c r="EA36" s="31">
        <v>3640.9888000000001</v>
      </c>
      <c r="EB36" s="31">
        <v>12.591100000000001</v>
      </c>
      <c r="EC36" s="31">
        <v>0.4763</v>
      </c>
      <c r="ED36" s="31">
        <v>60910.414100000002</v>
      </c>
      <c r="EP36" s="31">
        <v>2</v>
      </c>
      <c r="EQ36" s="31" t="s">
        <v>7</v>
      </c>
      <c r="ER36" s="31">
        <v>282.53399999999999</v>
      </c>
      <c r="ES36" s="31">
        <v>4896.4867999999997</v>
      </c>
      <c r="ET36" s="31">
        <v>13.307</v>
      </c>
      <c r="EU36" s="31">
        <v>0.4244</v>
      </c>
      <c r="EV36" s="31">
        <v>88269.984400000001</v>
      </c>
      <c r="EY36" s="31">
        <v>4</v>
      </c>
      <c r="EZ36" s="31" t="s">
        <v>7</v>
      </c>
      <c r="FA36" s="31">
        <v>1344.4949999999999</v>
      </c>
      <c r="FB36" s="31">
        <v>20666.531299999999</v>
      </c>
      <c r="FC36" s="31">
        <v>72.908500000000004</v>
      </c>
      <c r="FD36" s="31">
        <v>0.4945</v>
      </c>
      <c r="FE36" s="31">
        <v>1986354.75</v>
      </c>
    </row>
    <row r="37" spans="2:161" x14ac:dyDescent="0.25">
      <c r="AL37" s="31">
        <v>3</v>
      </c>
      <c r="AM37" s="31" t="s">
        <v>7</v>
      </c>
      <c r="AN37" s="31">
        <v>882.71500000000003</v>
      </c>
      <c r="AO37" s="31">
        <v>5789.1094000000003</v>
      </c>
      <c r="AP37" s="31">
        <v>44.264800000000001</v>
      </c>
      <c r="AQ37" s="31">
        <v>0.47670000000000001</v>
      </c>
      <c r="AR37" s="31">
        <v>339702.1875</v>
      </c>
      <c r="AU37" s="31">
        <v>5</v>
      </c>
      <c r="AV37" s="31" t="s">
        <v>7</v>
      </c>
      <c r="AW37" s="31">
        <v>1435.152</v>
      </c>
      <c r="AX37" s="31">
        <v>3471.9402</v>
      </c>
      <c r="AY37" s="31">
        <v>38.940100000000001</v>
      </c>
      <c r="AZ37" s="31">
        <v>0.38080000000000003</v>
      </c>
      <c r="BA37" s="31">
        <v>185929.2188</v>
      </c>
      <c r="BD37" s="31">
        <v>3</v>
      </c>
      <c r="BE37" s="31" t="s">
        <v>7</v>
      </c>
      <c r="BF37" s="31">
        <v>887.37400000000002</v>
      </c>
      <c r="BG37" s="31">
        <v>7126.6356999999998</v>
      </c>
      <c r="BH37" s="31">
        <v>46.235900000000001</v>
      </c>
      <c r="BI37" s="31">
        <v>0.51339999999999997</v>
      </c>
      <c r="BJ37" s="31">
        <v>430599.75</v>
      </c>
      <c r="BM37" s="31">
        <v>4</v>
      </c>
      <c r="BN37" s="31" t="s">
        <v>7</v>
      </c>
      <c r="BO37" s="31">
        <v>1342.338</v>
      </c>
      <c r="BP37" s="31">
        <v>8634.7440999999999</v>
      </c>
      <c r="BQ37" s="31">
        <v>61.269799999999996</v>
      </c>
      <c r="BR37" s="31">
        <v>0.55810000000000004</v>
      </c>
      <c r="BS37" s="31">
        <v>679681.0625</v>
      </c>
      <c r="CN37" s="31">
        <v>3</v>
      </c>
      <c r="CO37" s="31" t="s">
        <v>7</v>
      </c>
      <c r="CP37" s="31">
        <v>886.67499999999995</v>
      </c>
      <c r="CQ37" s="31">
        <v>7317.1508999999996</v>
      </c>
      <c r="CR37" s="31">
        <v>47.704900000000002</v>
      </c>
      <c r="CS37" s="31">
        <v>0.57179999999999997</v>
      </c>
      <c r="CT37" s="31">
        <v>446067.5</v>
      </c>
      <c r="DF37" s="31">
        <v>5</v>
      </c>
      <c r="DG37" s="31" t="s">
        <v>7</v>
      </c>
      <c r="DH37" s="31">
        <v>882.44</v>
      </c>
      <c r="DI37" s="31">
        <v>3473.2583</v>
      </c>
      <c r="DJ37" s="31">
        <v>43.1922</v>
      </c>
      <c r="DK37" s="31">
        <v>0.62190000000000001</v>
      </c>
      <c r="DL37" s="31">
        <v>188120.6563</v>
      </c>
      <c r="DO37" s="31">
        <v>5</v>
      </c>
      <c r="DP37" s="31" t="s">
        <v>7</v>
      </c>
      <c r="DQ37" s="31">
        <v>1435.4749999999999</v>
      </c>
      <c r="DR37" s="31">
        <v>8189.7367999999997</v>
      </c>
      <c r="DS37" s="31">
        <v>25.597799999999999</v>
      </c>
      <c r="DT37" s="31">
        <v>0.5</v>
      </c>
      <c r="DU37" s="31">
        <v>336094.15629999997</v>
      </c>
      <c r="DX37" s="31">
        <v>3</v>
      </c>
      <c r="DY37" s="31" t="s">
        <v>7</v>
      </c>
      <c r="DZ37" s="31">
        <v>884.22799999999995</v>
      </c>
      <c r="EA37" s="31">
        <v>3229.4472999999998</v>
      </c>
      <c r="EB37" s="31">
        <v>38.736199999999997</v>
      </c>
      <c r="EC37" s="31">
        <v>0.58120000000000005</v>
      </c>
      <c r="ED37" s="31">
        <v>159376.70310000001</v>
      </c>
      <c r="EG37" s="31" t="s">
        <v>0</v>
      </c>
      <c r="EH37" s="31" t="s">
        <v>1</v>
      </c>
      <c r="EI37" s="31" t="s">
        <v>2</v>
      </c>
      <c r="EJ37" s="31" t="s">
        <v>3</v>
      </c>
      <c r="EK37" s="31" t="s">
        <v>4</v>
      </c>
      <c r="EL37" s="31" t="s">
        <v>5</v>
      </c>
      <c r="EM37" s="31" t="s">
        <v>6</v>
      </c>
      <c r="EP37" s="31">
        <v>3</v>
      </c>
      <c r="EQ37" s="31" t="s">
        <v>7</v>
      </c>
      <c r="ER37" s="31">
        <v>654.27300000000002</v>
      </c>
      <c r="ES37" s="31">
        <v>3575.5722999999998</v>
      </c>
      <c r="ET37" s="31">
        <v>32.846800000000002</v>
      </c>
      <c r="EU37" s="31">
        <v>0.99990000000000001</v>
      </c>
      <c r="EV37" s="31">
        <v>125021.3594</v>
      </c>
      <c r="EY37" s="31">
        <v>5</v>
      </c>
      <c r="EZ37" s="31" t="s">
        <v>7</v>
      </c>
      <c r="FA37" s="31">
        <v>1428.54</v>
      </c>
      <c r="FB37" s="31">
        <v>11424.582</v>
      </c>
      <c r="FC37" s="31">
        <v>64.725399999999993</v>
      </c>
      <c r="FD37" s="31">
        <v>0.56699999999999995</v>
      </c>
      <c r="FE37" s="31">
        <v>948044.1875</v>
      </c>
    </row>
    <row r="38" spans="2:161" x14ac:dyDescent="0.25">
      <c r="B38" s="31" t="s">
        <v>0</v>
      </c>
      <c r="C38" s="31" t="s">
        <v>1</v>
      </c>
      <c r="D38" s="31" t="s">
        <v>2</v>
      </c>
      <c r="E38" s="31" t="s">
        <v>3</v>
      </c>
      <c r="F38" s="31" t="s">
        <v>4</v>
      </c>
      <c r="G38" s="31" t="s">
        <v>5</v>
      </c>
      <c r="H38" s="31" t="s">
        <v>6</v>
      </c>
      <c r="K38" s="31" t="s">
        <v>0</v>
      </c>
      <c r="L38" s="31" t="s">
        <v>1</v>
      </c>
      <c r="M38" s="31" t="s">
        <v>2</v>
      </c>
      <c r="N38" s="31" t="s">
        <v>3</v>
      </c>
      <c r="O38" s="31" t="s">
        <v>4</v>
      </c>
      <c r="P38" s="31" t="s">
        <v>5</v>
      </c>
      <c r="Q38" s="31" t="s">
        <v>6</v>
      </c>
      <c r="T38" s="31" t="s">
        <v>0</v>
      </c>
      <c r="U38" s="31" t="s">
        <v>1</v>
      </c>
      <c r="V38" s="31" t="s">
        <v>2</v>
      </c>
      <c r="W38" s="31" t="s">
        <v>3</v>
      </c>
      <c r="X38" s="31" t="s">
        <v>4</v>
      </c>
      <c r="Y38" s="31" t="s">
        <v>5</v>
      </c>
      <c r="Z38" s="31" t="s">
        <v>6</v>
      </c>
      <c r="AC38" s="31" t="s">
        <v>0</v>
      </c>
      <c r="AD38" s="31" t="s">
        <v>1</v>
      </c>
      <c r="AE38" s="31" t="s">
        <v>2</v>
      </c>
      <c r="AF38" s="31" t="s">
        <v>3</v>
      </c>
      <c r="AG38" s="31" t="s">
        <v>4</v>
      </c>
      <c r="AH38" s="31" t="s">
        <v>5</v>
      </c>
      <c r="AI38" s="31" t="s">
        <v>6</v>
      </c>
      <c r="AL38" s="31">
        <v>4</v>
      </c>
      <c r="AM38" s="31" t="s">
        <v>7</v>
      </c>
      <c r="AN38" s="31">
        <v>972.01</v>
      </c>
      <c r="AO38" s="31">
        <v>8487.5488000000005</v>
      </c>
      <c r="AP38" s="31">
        <v>40.135800000000003</v>
      </c>
      <c r="AQ38" s="31">
        <v>0.99990000000000001</v>
      </c>
      <c r="AR38" s="31">
        <v>362624.1875</v>
      </c>
      <c r="AU38" s="31">
        <v>6</v>
      </c>
      <c r="AV38" s="31" t="s">
        <v>7</v>
      </c>
      <c r="AW38" s="31">
        <v>1551.8309999999999</v>
      </c>
      <c r="AX38" s="31">
        <v>5266.8579</v>
      </c>
      <c r="AY38" s="31">
        <v>12.710699999999999</v>
      </c>
      <c r="AZ38" s="31">
        <v>0.46860000000000002</v>
      </c>
      <c r="BA38" s="31">
        <v>89221.320300000007</v>
      </c>
      <c r="BD38" s="31">
        <v>4</v>
      </c>
      <c r="BE38" s="31" t="s">
        <v>7</v>
      </c>
      <c r="BF38" s="31">
        <v>971.63499999999999</v>
      </c>
      <c r="BG38" s="31">
        <v>10419.392599999999</v>
      </c>
      <c r="BH38" s="31">
        <v>43.4377</v>
      </c>
      <c r="BI38" s="31">
        <v>1</v>
      </c>
      <c r="BJ38" s="31">
        <v>481778.6875</v>
      </c>
      <c r="BM38" s="31">
        <v>5</v>
      </c>
      <c r="BN38" s="31" t="s">
        <v>7</v>
      </c>
      <c r="BO38" s="31">
        <v>1436.202</v>
      </c>
      <c r="BP38" s="31">
        <v>9523.8456999999999</v>
      </c>
      <c r="BQ38" s="31">
        <v>21.918199999999999</v>
      </c>
      <c r="BR38" s="31">
        <v>0.2651</v>
      </c>
      <c r="BS38" s="31">
        <v>299449.6875</v>
      </c>
      <c r="BV38" s="31" t="s">
        <v>0</v>
      </c>
      <c r="BW38" s="31" t="s">
        <v>1</v>
      </c>
      <c r="BX38" s="31" t="s">
        <v>2</v>
      </c>
      <c r="BY38" s="31" t="s">
        <v>3</v>
      </c>
      <c r="BZ38" s="31" t="s">
        <v>4</v>
      </c>
      <c r="CA38" s="31" t="s">
        <v>5</v>
      </c>
      <c r="CB38" s="31" t="s">
        <v>6</v>
      </c>
      <c r="CE38" s="31" t="s">
        <v>0</v>
      </c>
      <c r="CF38" s="31" t="s">
        <v>1</v>
      </c>
      <c r="CG38" s="31" t="s">
        <v>2</v>
      </c>
      <c r="CH38" s="31" t="s">
        <v>3</v>
      </c>
      <c r="CI38" s="31" t="s">
        <v>4</v>
      </c>
      <c r="CJ38" s="31" t="s">
        <v>5</v>
      </c>
      <c r="CK38" s="31" t="s">
        <v>6</v>
      </c>
      <c r="CN38" s="31">
        <v>4</v>
      </c>
      <c r="CO38" s="31" t="s">
        <v>7</v>
      </c>
      <c r="CP38" s="31">
        <v>969.81700000000001</v>
      </c>
      <c r="CQ38" s="31">
        <v>9093.9297000000006</v>
      </c>
      <c r="CR38" s="31">
        <v>46.434600000000003</v>
      </c>
      <c r="CS38" s="31">
        <v>1</v>
      </c>
      <c r="CT38" s="31">
        <v>449502.65629999997</v>
      </c>
      <c r="CW38" s="31" t="s">
        <v>0</v>
      </c>
      <c r="CX38" s="31" t="s">
        <v>1</v>
      </c>
      <c r="CY38" s="31" t="s">
        <v>2</v>
      </c>
      <c r="CZ38" s="31" t="s">
        <v>3</v>
      </c>
      <c r="DA38" s="31" t="s">
        <v>4</v>
      </c>
      <c r="DB38" s="31" t="s">
        <v>5</v>
      </c>
      <c r="DC38" s="31" t="s">
        <v>6</v>
      </c>
      <c r="DF38" s="31">
        <v>6</v>
      </c>
      <c r="DG38" s="31" t="s">
        <v>7</v>
      </c>
      <c r="DH38" s="31">
        <v>974.75599999999997</v>
      </c>
      <c r="DI38" s="31">
        <v>4946.6035000000002</v>
      </c>
      <c r="DJ38" s="31">
        <v>47.726300000000002</v>
      </c>
      <c r="DK38" s="31">
        <v>0.75149999999999995</v>
      </c>
      <c r="DL38" s="31">
        <v>280681.375</v>
      </c>
      <c r="DO38" s="31">
        <v>6</v>
      </c>
      <c r="DP38" s="31" t="s">
        <v>7</v>
      </c>
      <c r="DQ38" s="31">
        <v>1544.0050000000001</v>
      </c>
      <c r="DR38" s="31">
        <v>12177.109399999999</v>
      </c>
      <c r="DS38" s="31">
        <v>70.789500000000004</v>
      </c>
      <c r="DT38" s="31">
        <v>0.1943</v>
      </c>
      <c r="DU38" s="31">
        <v>1265064.625</v>
      </c>
      <c r="DX38" s="31">
        <v>4</v>
      </c>
      <c r="DY38" s="31" t="s">
        <v>7</v>
      </c>
      <c r="DZ38" s="31">
        <v>973.65200000000004</v>
      </c>
      <c r="EA38" s="31">
        <v>4819.6864999999998</v>
      </c>
      <c r="EB38" s="31">
        <v>39.794400000000003</v>
      </c>
      <c r="EC38" s="31">
        <v>0.90649999999999997</v>
      </c>
      <c r="ED38" s="31">
        <v>213129.9375</v>
      </c>
      <c r="EG38" s="31">
        <v>1</v>
      </c>
      <c r="EH38" s="31" t="s">
        <v>7</v>
      </c>
      <c r="EI38" s="31">
        <v>1070.0229999999999</v>
      </c>
      <c r="EJ38" s="31">
        <v>3498.1293999999998</v>
      </c>
      <c r="EK38" s="31">
        <v>44.768900000000002</v>
      </c>
      <c r="EL38" s="31">
        <v>0.88039999999999996</v>
      </c>
      <c r="EM38" s="31">
        <v>176141.35939999999</v>
      </c>
      <c r="EP38" s="31">
        <v>4</v>
      </c>
      <c r="EQ38" s="31" t="s">
        <v>7</v>
      </c>
      <c r="ER38" s="31">
        <v>762.39400000000001</v>
      </c>
      <c r="ES38" s="31">
        <v>3467.3939999999998</v>
      </c>
      <c r="ET38" s="31">
        <v>54.897599999999997</v>
      </c>
      <c r="EU38" s="31">
        <v>0.89480000000000004</v>
      </c>
      <c r="EV38" s="31">
        <v>212587.04689999999</v>
      </c>
      <c r="EY38" s="31">
        <v>6</v>
      </c>
      <c r="EZ38" s="31" t="s">
        <v>7</v>
      </c>
      <c r="FA38" s="31">
        <v>1649.9090000000001</v>
      </c>
      <c r="FB38" s="31">
        <v>32111.238300000001</v>
      </c>
      <c r="FC38" s="31">
        <v>88.277299999999997</v>
      </c>
      <c r="FD38" s="31">
        <v>0.56089999999999995</v>
      </c>
      <c r="FE38" s="31">
        <v>3641209.75</v>
      </c>
    </row>
    <row r="39" spans="2:161" x14ac:dyDescent="0.25">
      <c r="B39" s="31">
        <v>1</v>
      </c>
      <c r="C39" s="31" t="s">
        <v>7</v>
      </c>
      <c r="D39" s="31">
        <v>144.04</v>
      </c>
      <c r="E39" s="31">
        <v>6584.0391</v>
      </c>
      <c r="F39" s="31">
        <v>18.223700000000001</v>
      </c>
      <c r="G39" s="31">
        <v>0.51329999999999998</v>
      </c>
      <c r="H39" s="31">
        <v>157095.9375</v>
      </c>
      <c r="K39" s="31">
        <v>1</v>
      </c>
      <c r="L39" s="31" t="s">
        <v>7</v>
      </c>
      <c r="M39" s="31">
        <v>1074.615</v>
      </c>
      <c r="N39" s="31">
        <v>9166.1425999999992</v>
      </c>
      <c r="O39" s="31">
        <v>37.378399999999999</v>
      </c>
      <c r="P39" s="31">
        <v>0.60429999999999995</v>
      </c>
      <c r="Q39" s="31">
        <v>432864.9375</v>
      </c>
      <c r="T39" s="31">
        <v>1</v>
      </c>
      <c r="U39" s="31" t="s">
        <v>7</v>
      </c>
      <c r="V39" s="31">
        <v>155.02600000000001</v>
      </c>
      <c r="W39" s="31">
        <v>4091.5392999999999</v>
      </c>
      <c r="X39" s="31">
        <v>6.7079000000000004</v>
      </c>
      <c r="Y39" s="31">
        <v>0.5343</v>
      </c>
      <c r="Z39" s="31">
        <v>35675.078099999999</v>
      </c>
      <c r="AC39" s="31">
        <v>1</v>
      </c>
      <c r="AD39" s="31" t="s">
        <v>7</v>
      </c>
      <c r="AE39" s="31">
        <v>1072.181</v>
      </c>
      <c r="AF39" s="31">
        <v>12019.0996</v>
      </c>
      <c r="AG39" s="31">
        <v>44.756300000000003</v>
      </c>
      <c r="AH39" s="31">
        <v>0.32290000000000002</v>
      </c>
      <c r="AI39" s="31">
        <v>754739.75</v>
      </c>
      <c r="AL39" s="31">
        <v>5</v>
      </c>
      <c r="AM39" s="31" t="s">
        <v>7</v>
      </c>
      <c r="AN39" s="31">
        <v>1075.4670000000001</v>
      </c>
      <c r="AO39" s="31">
        <v>7254.3900999999996</v>
      </c>
      <c r="AP39" s="31">
        <v>40.438800000000001</v>
      </c>
      <c r="AQ39" s="31">
        <v>0.88039999999999996</v>
      </c>
      <c r="AR39" s="31">
        <v>329806.53129999997</v>
      </c>
      <c r="AU39" s="31">
        <v>7</v>
      </c>
      <c r="AV39" s="31" t="s">
        <v>7</v>
      </c>
      <c r="AW39" s="31">
        <v>1624.546</v>
      </c>
      <c r="AX39" s="31">
        <v>9208.7939000000006</v>
      </c>
      <c r="AY39" s="31">
        <v>79.957400000000007</v>
      </c>
      <c r="AZ39" s="31">
        <v>0.50009999999999999</v>
      </c>
      <c r="BA39" s="31">
        <v>966806.8125</v>
      </c>
      <c r="BD39" s="31">
        <v>5</v>
      </c>
      <c r="BE39" s="31" t="s">
        <v>7</v>
      </c>
      <c r="BF39" s="31">
        <v>1069.8309999999999</v>
      </c>
      <c r="BG39" s="31">
        <v>6990.3770000000004</v>
      </c>
      <c r="BH39" s="31">
        <v>42.326900000000002</v>
      </c>
      <c r="BI39" s="31">
        <v>0.94810000000000005</v>
      </c>
      <c r="BJ39" s="31">
        <v>322611.5</v>
      </c>
      <c r="BM39" s="31">
        <v>6</v>
      </c>
      <c r="BN39" s="31" t="s">
        <v>7</v>
      </c>
      <c r="BO39" s="31">
        <v>1543.4690000000001</v>
      </c>
      <c r="BP39" s="31">
        <v>5699.5068000000001</v>
      </c>
      <c r="BQ39" s="31">
        <v>47.0075</v>
      </c>
      <c r="BR39" s="31">
        <v>0.55449999999999999</v>
      </c>
      <c r="BS39" s="31">
        <v>344908.65629999997</v>
      </c>
      <c r="BV39" s="31">
        <v>1</v>
      </c>
      <c r="BW39" s="31" t="s">
        <v>7</v>
      </c>
      <c r="BX39" s="31">
        <v>882.00300000000004</v>
      </c>
      <c r="BY39" s="31">
        <v>6164.0762000000004</v>
      </c>
      <c r="BZ39" s="31">
        <v>39.3232</v>
      </c>
      <c r="CA39" s="31">
        <v>0.37819999999999998</v>
      </c>
      <c r="CB39" s="31">
        <v>333292.84379999997</v>
      </c>
      <c r="CE39" s="31">
        <v>1</v>
      </c>
      <c r="CF39" s="31" t="s">
        <v>7</v>
      </c>
      <c r="CG39" s="31">
        <v>1070.441</v>
      </c>
      <c r="CH39" s="31">
        <v>11593.541999999999</v>
      </c>
      <c r="CI39" s="31">
        <v>47.311999999999998</v>
      </c>
      <c r="CJ39" s="31">
        <v>0.86250000000000004</v>
      </c>
      <c r="CK39" s="31">
        <v>621862.125</v>
      </c>
      <c r="CN39" s="31">
        <v>5</v>
      </c>
      <c r="CO39" s="31" t="s">
        <v>7</v>
      </c>
      <c r="CP39" s="31">
        <v>1064.82</v>
      </c>
      <c r="CQ39" s="31">
        <v>4734.6777000000002</v>
      </c>
      <c r="CR39" s="31">
        <v>23.857800000000001</v>
      </c>
      <c r="CS39" s="31">
        <v>0.73070000000000002</v>
      </c>
      <c r="CT39" s="31">
        <v>135521.4063</v>
      </c>
      <c r="CW39" s="31">
        <v>1</v>
      </c>
      <c r="CX39" s="31" t="s">
        <v>7</v>
      </c>
      <c r="CY39" s="31">
        <v>1064.3530000000001</v>
      </c>
      <c r="CZ39" s="31">
        <v>5183.3325000000004</v>
      </c>
      <c r="DA39" s="31">
        <v>25.552299999999999</v>
      </c>
      <c r="DB39" s="31">
        <v>0.6603</v>
      </c>
      <c r="DC39" s="31">
        <v>163597.9375</v>
      </c>
      <c r="DF39" s="31">
        <v>7</v>
      </c>
      <c r="DG39" s="31" t="s">
        <v>7</v>
      </c>
      <c r="DH39" s="31">
        <v>1077.3219999999999</v>
      </c>
      <c r="DI39" s="31">
        <v>7378.4242999999997</v>
      </c>
      <c r="DJ39" s="31">
        <v>65.188800000000001</v>
      </c>
      <c r="DK39" s="31">
        <v>0.68589999999999995</v>
      </c>
      <c r="DL39" s="31">
        <v>587323.3125</v>
      </c>
      <c r="DO39" s="31">
        <v>7</v>
      </c>
      <c r="DP39" s="31" t="s">
        <v>7</v>
      </c>
      <c r="DQ39" s="31">
        <v>1638.8489999999999</v>
      </c>
      <c r="DR39" s="31">
        <v>36479.675799999997</v>
      </c>
      <c r="DS39" s="31">
        <v>93.523499999999999</v>
      </c>
      <c r="DT39" s="31">
        <v>1</v>
      </c>
      <c r="DU39" s="31">
        <v>3631656</v>
      </c>
      <c r="DX39" s="31">
        <v>5</v>
      </c>
      <c r="DY39" s="31" t="s">
        <v>7</v>
      </c>
      <c r="DZ39" s="31">
        <v>1071.675</v>
      </c>
      <c r="EA39" s="31">
        <v>3728.4358000000002</v>
      </c>
      <c r="EB39" s="31">
        <v>46.457999999999998</v>
      </c>
      <c r="EC39" s="31">
        <v>0.98509999999999998</v>
      </c>
      <c r="ED39" s="31">
        <v>185671.8438</v>
      </c>
      <c r="EG39" s="31">
        <v>2</v>
      </c>
      <c r="EH39" s="31" t="s">
        <v>7</v>
      </c>
      <c r="EI39" s="31">
        <v>1085.9949999999999</v>
      </c>
      <c r="EJ39" s="31">
        <v>22939.574199999999</v>
      </c>
      <c r="EK39" s="31">
        <v>6.1479999999999997</v>
      </c>
      <c r="EL39" s="31">
        <v>0.39729999999999999</v>
      </c>
      <c r="EM39" s="31">
        <v>193130.875</v>
      </c>
      <c r="EP39" s="31">
        <v>5</v>
      </c>
      <c r="EQ39" s="31" t="s">
        <v>7</v>
      </c>
      <c r="ER39" s="31">
        <v>883.66200000000003</v>
      </c>
      <c r="ES39" s="31">
        <v>3943.7042999999999</v>
      </c>
      <c r="ET39" s="31">
        <v>43.159700000000001</v>
      </c>
      <c r="EU39" s="31">
        <v>0.82450000000000001</v>
      </c>
      <c r="EV39" s="31">
        <v>196103.7188</v>
      </c>
      <c r="EY39" s="31">
        <v>7</v>
      </c>
      <c r="EZ39" s="31" t="s">
        <v>7</v>
      </c>
      <c r="FA39" s="31">
        <v>1742.104</v>
      </c>
      <c r="FB39" s="31">
        <v>41586.960899999998</v>
      </c>
      <c r="FC39" s="31">
        <v>81.082999999999998</v>
      </c>
      <c r="FD39" s="31">
        <v>0.71140000000000003</v>
      </c>
      <c r="FE39" s="31">
        <v>4077407</v>
      </c>
    </row>
    <row r="40" spans="2:161" x14ac:dyDescent="0.25">
      <c r="B40" s="31">
        <v>2</v>
      </c>
      <c r="C40" s="31" t="s">
        <v>7</v>
      </c>
      <c r="D40" s="31">
        <v>251.24799999999999</v>
      </c>
      <c r="E40" s="31">
        <v>3891.9369999999999</v>
      </c>
      <c r="F40" s="31">
        <v>46.437800000000003</v>
      </c>
      <c r="G40" s="31">
        <v>0.52980000000000005</v>
      </c>
      <c r="H40" s="31">
        <v>234697.8438</v>
      </c>
      <c r="K40" s="31">
        <v>2</v>
      </c>
      <c r="L40" s="31" t="s">
        <v>7</v>
      </c>
      <c r="M40" s="31">
        <v>1086.0630000000001</v>
      </c>
      <c r="N40" s="31">
        <v>75207.320300000007</v>
      </c>
      <c r="O40" s="31">
        <v>6.2819000000000003</v>
      </c>
      <c r="P40" s="31">
        <v>0.53869999999999996</v>
      </c>
      <c r="Q40" s="31">
        <v>613126.5625</v>
      </c>
      <c r="T40" s="31">
        <v>2</v>
      </c>
      <c r="U40" s="31" t="s">
        <v>7</v>
      </c>
      <c r="V40" s="31">
        <v>254.08500000000001</v>
      </c>
      <c r="W40" s="31">
        <v>4107.4584999999997</v>
      </c>
      <c r="X40" s="31">
        <v>66.976100000000002</v>
      </c>
      <c r="Y40" s="31">
        <v>0.70650000000000002</v>
      </c>
      <c r="Z40" s="31">
        <v>333010.75</v>
      </c>
      <c r="AC40" s="31">
        <v>2</v>
      </c>
      <c r="AD40" s="31" t="s">
        <v>7</v>
      </c>
      <c r="AE40" s="31">
        <v>1085.806</v>
      </c>
      <c r="AF40" s="31">
        <v>79518.984400000001</v>
      </c>
      <c r="AG40" s="31">
        <v>6.2717999999999998</v>
      </c>
      <c r="AH40" s="31">
        <v>0.64880000000000004</v>
      </c>
      <c r="AI40" s="31">
        <v>619398.3125</v>
      </c>
      <c r="AL40" s="31">
        <v>6</v>
      </c>
      <c r="AM40" s="31" t="s">
        <v>7</v>
      </c>
      <c r="AN40" s="31">
        <v>1086.3869999999999</v>
      </c>
      <c r="AO40" s="31">
        <v>38533.839800000002</v>
      </c>
      <c r="AP40" s="31">
        <v>6.1105999999999998</v>
      </c>
      <c r="AQ40" s="31">
        <v>0.65849999999999997</v>
      </c>
      <c r="AR40" s="31">
        <v>291278.53129999997</v>
      </c>
      <c r="AU40" s="31">
        <v>8</v>
      </c>
      <c r="AV40" s="31" t="s">
        <v>7</v>
      </c>
      <c r="AW40" s="31">
        <v>1733.682</v>
      </c>
      <c r="AX40" s="31">
        <v>6292.6758</v>
      </c>
      <c r="AY40" s="31">
        <v>79.977599999999995</v>
      </c>
      <c r="AZ40" s="31">
        <v>0.5</v>
      </c>
      <c r="BA40" s="31">
        <v>660827.3125</v>
      </c>
      <c r="BD40" s="31">
        <v>6</v>
      </c>
      <c r="BE40" s="31" t="s">
        <v>7</v>
      </c>
      <c r="BF40" s="31">
        <v>1085.5940000000001</v>
      </c>
      <c r="BG40" s="31">
        <v>34051.6875</v>
      </c>
      <c r="BH40" s="31">
        <v>7.1436000000000002</v>
      </c>
      <c r="BI40" s="31">
        <v>0.41489999999999999</v>
      </c>
      <c r="BJ40" s="31">
        <v>330806.09379999997</v>
      </c>
      <c r="BM40" s="31">
        <v>7</v>
      </c>
      <c r="BN40" s="31" t="s">
        <v>7</v>
      </c>
      <c r="BO40" s="31">
        <v>1633.5889999999999</v>
      </c>
      <c r="BP40" s="31">
        <v>16143.300800000001</v>
      </c>
      <c r="BQ40" s="31">
        <v>69.977099999999993</v>
      </c>
      <c r="BR40" s="31">
        <v>1</v>
      </c>
      <c r="BS40" s="31">
        <v>1202509.375</v>
      </c>
      <c r="BV40" s="31">
        <v>2</v>
      </c>
      <c r="BW40" s="31" t="s">
        <v>7</v>
      </c>
      <c r="BX40" s="31">
        <v>975.17200000000003</v>
      </c>
      <c r="BY40" s="31">
        <v>7937.2943999999998</v>
      </c>
      <c r="BZ40" s="31">
        <v>42.355699999999999</v>
      </c>
      <c r="CA40" s="31">
        <v>0.97199999999999998</v>
      </c>
      <c r="CB40" s="31">
        <v>362565.625</v>
      </c>
      <c r="CE40" s="31">
        <v>2</v>
      </c>
      <c r="CF40" s="31" t="s">
        <v>7</v>
      </c>
      <c r="CG40" s="31">
        <v>1086.364</v>
      </c>
      <c r="CH40" s="31">
        <v>21264.039100000002</v>
      </c>
      <c r="CI40" s="31">
        <v>6.6779999999999999</v>
      </c>
      <c r="CJ40" s="31">
        <v>0.51490000000000002</v>
      </c>
      <c r="CK40" s="31">
        <v>186005.75</v>
      </c>
      <c r="CN40" s="31">
        <v>6</v>
      </c>
      <c r="CO40" s="31" t="s">
        <v>7</v>
      </c>
      <c r="CP40" s="31">
        <v>1086.1079999999999</v>
      </c>
      <c r="CQ40" s="31">
        <v>27371.4473</v>
      </c>
      <c r="CR40" s="31">
        <v>6.7355999999999998</v>
      </c>
      <c r="CS40" s="31">
        <v>0.49609999999999999</v>
      </c>
      <c r="CT40" s="31">
        <v>243184.98439999999</v>
      </c>
      <c r="CW40" s="31">
        <v>2</v>
      </c>
      <c r="CX40" s="31" t="s">
        <v>7</v>
      </c>
      <c r="CY40" s="31">
        <v>1086.1099999999999</v>
      </c>
      <c r="CZ40" s="31">
        <v>27676.5645</v>
      </c>
      <c r="DA40" s="31">
        <v>6.7874999999999996</v>
      </c>
      <c r="DB40" s="31">
        <v>0.41589999999999999</v>
      </c>
      <c r="DC40" s="31">
        <v>255413.8438</v>
      </c>
      <c r="DF40" s="31">
        <v>8</v>
      </c>
      <c r="DG40" s="31" t="s">
        <v>7</v>
      </c>
      <c r="DH40" s="31">
        <v>1086.5350000000001</v>
      </c>
      <c r="DI40" s="31">
        <v>36255.820299999999</v>
      </c>
      <c r="DJ40" s="31">
        <v>7.0444000000000004</v>
      </c>
      <c r="DK40" s="31">
        <v>0.62470000000000003</v>
      </c>
      <c r="DL40" s="31">
        <v>320320.125</v>
      </c>
      <c r="DO40" s="31">
        <v>8</v>
      </c>
      <c r="DP40" s="31" t="s">
        <v>7</v>
      </c>
      <c r="DQ40" s="31">
        <v>1738.056</v>
      </c>
      <c r="DR40" s="31">
        <v>47259.953099999999</v>
      </c>
      <c r="DS40" s="31">
        <v>109.623</v>
      </c>
      <c r="DT40" s="31">
        <v>0.69769999999999999</v>
      </c>
      <c r="DU40" s="31">
        <v>6293020.5</v>
      </c>
      <c r="DX40" s="31">
        <v>6</v>
      </c>
      <c r="DY40" s="31" t="s">
        <v>7</v>
      </c>
      <c r="DZ40" s="31">
        <v>1085.989</v>
      </c>
      <c r="EA40" s="31">
        <v>22697.474600000001</v>
      </c>
      <c r="EB40" s="31">
        <v>6.0525000000000002</v>
      </c>
      <c r="EC40" s="31">
        <v>0.41660000000000003</v>
      </c>
      <c r="ED40" s="31">
        <v>186737.625</v>
      </c>
      <c r="EG40" s="31">
        <v>3</v>
      </c>
      <c r="EH40" s="31" t="s">
        <v>7</v>
      </c>
      <c r="EI40" s="31">
        <v>1236.346</v>
      </c>
      <c r="EJ40" s="31">
        <v>2638.3818000000001</v>
      </c>
      <c r="EK40" s="31">
        <v>55.7532</v>
      </c>
      <c r="EL40" s="31">
        <v>0.60140000000000005</v>
      </c>
      <c r="EM40" s="31">
        <v>186090.5313</v>
      </c>
      <c r="EP40" s="31">
        <v>6</v>
      </c>
      <c r="EQ40" s="31" t="s">
        <v>7</v>
      </c>
      <c r="ER40" s="31">
        <v>978.279</v>
      </c>
      <c r="ES40" s="31">
        <v>5606.1709000000001</v>
      </c>
      <c r="ET40" s="31">
        <v>51.810200000000002</v>
      </c>
      <c r="EU40" s="31">
        <v>0.88060000000000005</v>
      </c>
      <c r="EV40" s="31">
        <v>326456.59379999997</v>
      </c>
      <c r="EY40" s="31">
        <v>8</v>
      </c>
      <c r="EZ40" s="31" t="s">
        <v>7</v>
      </c>
      <c r="FA40" s="31">
        <v>1814.3489999999999</v>
      </c>
      <c r="FB40" s="31">
        <v>9929.0321999999996</v>
      </c>
      <c r="FC40" s="31">
        <v>49.507100000000001</v>
      </c>
      <c r="FD40" s="31">
        <v>0.57289999999999996</v>
      </c>
      <c r="FE40" s="31">
        <v>628932.625</v>
      </c>
    </row>
    <row r="41" spans="2:161" x14ac:dyDescent="0.25">
      <c r="B41" s="31">
        <v>3</v>
      </c>
      <c r="C41" s="31" t="s">
        <v>7</v>
      </c>
      <c r="D41" s="31">
        <v>281.27600000000001</v>
      </c>
      <c r="E41" s="31">
        <v>13522.9424</v>
      </c>
      <c r="F41" s="31">
        <v>16.621400000000001</v>
      </c>
      <c r="G41" s="31">
        <v>0.51080000000000003</v>
      </c>
      <c r="H41" s="31">
        <v>294604.1875</v>
      </c>
      <c r="K41" s="31">
        <v>3</v>
      </c>
      <c r="L41" s="31" t="s">
        <v>7</v>
      </c>
      <c r="M41" s="31">
        <v>1239.184</v>
      </c>
      <c r="N41" s="31">
        <v>9621.9063000000006</v>
      </c>
      <c r="O41" s="31">
        <v>53.942399999999999</v>
      </c>
      <c r="P41" s="31">
        <v>0.53610000000000002</v>
      </c>
      <c r="Q41" s="31">
        <v>673174.6875</v>
      </c>
      <c r="T41" s="31">
        <v>3</v>
      </c>
      <c r="U41" s="31" t="s">
        <v>7</v>
      </c>
      <c r="V41" s="31">
        <v>280.983</v>
      </c>
      <c r="W41" s="31">
        <v>14060.9141</v>
      </c>
      <c r="X41" s="31">
        <v>15.5564</v>
      </c>
      <c r="Y41" s="31">
        <v>0.50060000000000004</v>
      </c>
      <c r="Z41" s="31">
        <v>287928.46879999997</v>
      </c>
      <c r="AC41" s="31">
        <v>3</v>
      </c>
      <c r="AD41" s="31" t="s">
        <v>7</v>
      </c>
      <c r="AE41" s="31">
        <v>1626.492</v>
      </c>
      <c r="AF41" s="31">
        <v>17058.0625</v>
      </c>
      <c r="AG41" s="31">
        <v>63.923999999999999</v>
      </c>
      <c r="AH41" s="31">
        <v>8.4400000000000003E-2</v>
      </c>
      <c r="AI41" s="31">
        <v>1657323.625</v>
      </c>
      <c r="BM41" s="31">
        <v>8</v>
      </c>
      <c r="BN41" s="31" t="s">
        <v>7</v>
      </c>
      <c r="BO41" s="31">
        <v>1736.078</v>
      </c>
      <c r="BP41" s="31">
        <v>14827.304700000001</v>
      </c>
      <c r="BQ41" s="31">
        <v>55.444200000000002</v>
      </c>
      <c r="BR41" s="31">
        <v>0.84789999999999999</v>
      </c>
      <c r="BS41" s="31">
        <v>937509.375</v>
      </c>
      <c r="BV41" s="31">
        <v>3</v>
      </c>
      <c r="BW41" s="31" t="s">
        <v>7</v>
      </c>
      <c r="BX41" s="31">
        <v>1070.8699999999999</v>
      </c>
      <c r="BY41" s="31">
        <v>11863.1621</v>
      </c>
      <c r="BZ41" s="31">
        <v>47.226799999999997</v>
      </c>
      <c r="CA41" s="31">
        <v>0.77610000000000001</v>
      </c>
      <c r="CB41" s="31">
        <v>658837.9375</v>
      </c>
      <c r="CE41" s="31">
        <v>3</v>
      </c>
      <c r="CF41" s="31" t="s">
        <v>7</v>
      </c>
      <c r="CG41" s="31">
        <v>1230.808</v>
      </c>
      <c r="CH41" s="31">
        <v>10864.1055</v>
      </c>
      <c r="CI41" s="31">
        <v>82.415599999999998</v>
      </c>
      <c r="CJ41" s="31">
        <v>1</v>
      </c>
      <c r="CK41" s="31">
        <v>953107.5</v>
      </c>
      <c r="CW41" s="31">
        <v>3</v>
      </c>
      <c r="CX41" s="31" t="s">
        <v>7</v>
      </c>
      <c r="CY41" s="31">
        <v>1238.8119999999999</v>
      </c>
      <c r="CZ41" s="31">
        <v>5232.7602999999999</v>
      </c>
      <c r="DA41" s="31">
        <v>39.360999999999997</v>
      </c>
      <c r="DB41" s="31">
        <v>0.59460000000000002</v>
      </c>
      <c r="DC41" s="31">
        <v>261044.1875</v>
      </c>
      <c r="EG41" s="31">
        <v>4</v>
      </c>
      <c r="EH41" s="31" t="s">
        <v>7</v>
      </c>
      <c r="EI41" s="31">
        <v>1336.403</v>
      </c>
      <c r="EJ41" s="31">
        <v>5561.8266999999996</v>
      </c>
      <c r="EK41" s="31">
        <v>7.3335999999999997</v>
      </c>
      <c r="EL41" s="31">
        <v>0.27610000000000001</v>
      </c>
      <c r="EM41" s="31">
        <v>58352.851600000002</v>
      </c>
    </row>
    <row r="42" spans="2:161" x14ac:dyDescent="0.25">
      <c r="B42" s="31">
        <v>4</v>
      </c>
      <c r="C42" s="31" t="s">
        <v>7</v>
      </c>
      <c r="D42" s="31">
        <v>882.96500000000003</v>
      </c>
      <c r="E42" s="31">
        <v>7837.0663999999997</v>
      </c>
      <c r="F42" s="31">
        <v>29.248699999999999</v>
      </c>
      <c r="G42" s="31">
        <v>0.55110000000000003</v>
      </c>
      <c r="H42" s="31">
        <v>295572.15629999997</v>
      </c>
      <c r="K42" s="31">
        <v>4</v>
      </c>
      <c r="L42" s="31" t="s">
        <v>7</v>
      </c>
      <c r="M42" s="31">
        <v>1336.451</v>
      </c>
      <c r="N42" s="31">
        <v>9518.6641</v>
      </c>
      <c r="O42" s="31">
        <v>46.167999999999999</v>
      </c>
      <c r="P42" s="31">
        <v>0.4269</v>
      </c>
      <c r="Q42" s="31">
        <v>594193.4375</v>
      </c>
      <c r="T42" s="31">
        <v>4</v>
      </c>
      <c r="U42" s="31" t="s">
        <v>7</v>
      </c>
      <c r="V42" s="31">
        <v>885.13400000000001</v>
      </c>
      <c r="W42" s="31">
        <v>8137.8046999999997</v>
      </c>
      <c r="X42" s="31">
        <v>37.665599999999998</v>
      </c>
      <c r="Y42" s="31">
        <v>0.54010000000000002</v>
      </c>
      <c r="Z42" s="31">
        <v>396966.53129999997</v>
      </c>
      <c r="AC42" s="31">
        <v>4</v>
      </c>
      <c r="AD42" s="31" t="s">
        <v>7</v>
      </c>
      <c r="AE42" s="31">
        <v>1739.3610000000001</v>
      </c>
      <c r="AF42" s="31">
        <v>10994.026400000001</v>
      </c>
      <c r="AG42" s="31">
        <v>42.583799999999997</v>
      </c>
      <c r="AH42" s="31">
        <v>0.54149999999999998</v>
      </c>
      <c r="AI42" s="31">
        <v>605745.6875</v>
      </c>
      <c r="AL42" s="31" t="s">
        <v>0</v>
      </c>
      <c r="AM42" s="31" t="s">
        <v>1</v>
      </c>
      <c r="AN42" s="31" t="s">
        <v>2</v>
      </c>
      <c r="AO42" s="31" t="s">
        <v>3</v>
      </c>
      <c r="AP42" s="31" t="s">
        <v>4</v>
      </c>
      <c r="AQ42" s="31" t="s">
        <v>5</v>
      </c>
      <c r="AR42" s="31" t="s">
        <v>6</v>
      </c>
      <c r="AU42" s="31" t="s">
        <v>0</v>
      </c>
      <c r="AV42" s="31" t="s">
        <v>1</v>
      </c>
      <c r="AW42" s="31" t="s">
        <v>2</v>
      </c>
      <c r="AX42" s="31" t="s">
        <v>3</v>
      </c>
      <c r="AY42" s="31" t="s">
        <v>4</v>
      </c>
      <c r="AZ42" s="31" t="s">
        <v>5</v>
      </c>
      <c r="BA42" s="31" t="s">
        <v>6</v>
      </c>
      <c r="BD42" s="31" t="s">
        <v>0</v>
      </c>
      <c r="BE42" s="31" t="s">
        <v>1</v>
      </c>
      <c r="BF42" s="31" t="s">
        <v>2</v>
      </c>
      <c r="BG42" s="31" t="s">
        <v>3</v>
      </c>
      <c r="BH42" s="31" t="s">
        <v>4</v>
      </c>
      <c r="BI42" s="31" t="s">
        <v>5</v>
      </c>
      <c r="BJ42" s="31" t="s">
        <v>6</v>
      </c>
      <c r="BV42" s="31">
        <v>4</v>
      </c>
      <c r="BW42" s="31" t="s">
        <v>7</v>
      </c>
      <c r="BX42" s="31">
        <v>1086.386</v>
      </c>
      <c r="BY42" s="31">
        <v>20992.4395</v>
      </c>
      <c r="BZ42" s="31">
        <v>6.7305000000000001</v>
      </c>
      <c r="CA42" s="31">
        <v>0.59379999999999999</v>
      </c>
      <c r="CB42" s="31">
        <v>179391.9063</v>
      </c>
      <c r="CE42" s="31">
        <v>4</v>
      </c>
      <c r="CF42" s="31" t="s">
        <v>7</v>
      </c>
      <c r="CG42" s="31">
        <v>1338.0730000000001</v>
      </c>
      <c r="CH42" s="31">
        <v>13117.4473</v>
      </c>
      <c r="CI42" s="31">
        <v>42.097900000000003</v>
      </c>
      <c r="CJ42" s="31">
        <v>0.34570000000000001</v>
      </c>
      <c r="CK42" s="31">
        <v>769938.9375</v>
      </c>
      <c r="CN42" s="31" t="s">
        <v>0</v>
      </c>
      <c r="CO42" s="31" t="s">
        <v>1</v>
      </c>
      <c r="CP42" s="31" t="s">
        <v>2</v>
      </c>
      <c r="CQ42" s="31" t="s">
        <v>3</v>
      </c>
      <c r="CR42" s="31" t="s">
        <v>4</v>
      </c>
      <c r="CS42" s="31" t="s">
        <v>5</v>
      </c>
      <c r="CT42" s="31" t="s">
        <v>6</v>
      </c>
      <c r="CW42" s="31">
        <v>4</v>
      </c>
      <c r="CX42" s="31" t="s">
        <v>7</v>
      </c>
      <c r="CY42" s="31">
        <v>1347.4380000000001</v>
      </c>
      <c r="CZ42" s="31">
        <v>6370.3062</v>
      </c>
      <c r="DA42" s="31">
        <v>45.174199999999999</v>
      </c>
      <c r="DB42" s="31">
        <v>0.63390000000000002</v>
      </c>
      <c r="DC42" s="31">
        <v>358977.5625</v>
      </c>
      <c r="DF42" s="31" t="s">
        <v>0</v>
      </c>
      <c r="DG42" s="31" t="s">
        <v>1</v>
      </c>
      <c r="DH42" s="31" t="s">
        <v>2</v>
      </c>
      <c r="DI42" s="31" t="s">
        <v>3</v>
      </c>
      <c r="DJ42" s="31" t="s">
        <v>4</v>
      </c>
      <c r="DK42" s="31" t="s">
        <v>5</v>
      </c>
      <c r="DL42" s="31" t="s">
        <v>6</v>
      </c>
      <c r="DO42" s="31" t="s">
        <v>0</v>
      </c>
      <c r="DP42" s="31" t="s">
        <v>1</v>
      </c>
      <c r="DQ42" s="31" t="s">
        <v>2</v>
      </c>
      <c r="DR42" s="31" t="s">
        <v>3</v>
      </c>
      <c r="DS42" s="31" t="s">
        <v>4</v>
      </c>
      <c r="DT42" s="31" t="s">
        <v>5</v>
      </c>
      <c r="DU42" s="31" t="s">
        <v>6</v>
      </c>
      <c r="DX42" s="31" t="s">
        <v>0</v>
      </c>
      <c r="DY42" s="31" t="s">
        <v>1</v>
      </c>
      <c r="DZ42" s="31" t="s">
        <v>2</v>
      </c>
      <c r="EA42" s="31" t="s">
        <v>3</v>
      </c>
      <c r="EB42" s="31" t="s">
        <v>4</v>
      </c>
      <c r="EC42" s="31" t="s">
        <v>5</v>
      </c>
      <c r="ED42" s="31" t="s">
        <v>6</v>
      </c>
      <c r="EG42" s="31">
        <v>5</v>
      </c>
      <c r="EH42" s="31" t="s">
        <v>7</v>
      </c>
      <c r="EI42" s="31">
        <v>1652.0229999999999</v>
      </c>
      <c r="EJ42" s="31">
        <v>5955.5698000000002</v>
      </c>
      <c r="EK42" s="31">
        <v>179.77760000000001</v>
      </c>
      <c r="EL42" s="31">
        <v>0.1105</v>
      </c>
      <c r="EM42" s="31">
        <v>1612800.5</v>
      </c>
      <c r="EP42" s="31" t="s">
        <v>0</v>
      </c>
      <c r="EQ42" s="31" t="s">
        <v>1</v>
      </c>
      <c r="ER42" s="31" t="s">
        <v>2</v>
      </c>
      <c r="ES42" s="31" t="s">
        <v>3</v>
      </c>
      <c r="ET42" s="31" t="s">
        <v>4</v>
      </c>
      <c r="EU42" s="31" t="s">
        <v>5</v>
      </c>
      <c r="EV42" s="31" t="s">
        <v>6</v>
      </c>
      <c r="EY42" s="31" t="s">
        <v>0</v>
      </c>
      <c r="EZ42" s="31" t="s">
        <v>1</v>
      </c>
      <c r="FA42" s="31" t="s">
        <v>2</v>
      </c>
      <c r="FB42" s="31" t="s">
        <v>3</v>
      </c>
      <c r="FC42" s="31" t="s">
        <v>4</v>
      </c>
      <c r="FD42" s="31" t="s">
        <v>5</v>
      </c>
      <c r="FE42" s="31" t="s">
        <v>6</v>
      </c>
    </row>
    <row r="43" spans="2:161" x14ac:dyDescent="0.25">
      <c r="B43" s="31">
        <v>5</v>
      </c>
      <c r="C43" s="31" t="s">
        <v>7</v>
      </c>
      <c r="D43" s="31">
        <v>971.26800000000003</v>
      </c>
      <c r="E43" s="31">
        <v>11189.834000000001</v>
      </c>
      <c r="F43" s="31">
        <v>38.486499999999999</v>
      </c>
      <c r="G43" s="31">
        <v>0.67659999999999998</v>
      </c>
      <c r="H43" s="31">
        <v>527983.125</v>
      </c>
      <c r="K43" s="31">
        <v>5</v>
      </c>
      <c r="L43" s="31" t="s">
        <v>7</v>
      </c>
      <c r="M43" s="31">
        <v>1432.8389999999999</v>
      </c>
      <c r="N43" s="31">
        <v>10815.0244</v>
      </c>
      <c r="O43" s="31">
        <v>26.310600000000001</v>
      </c>
      <c r="P43" s="31">
        <v>0.51170000000000004</v>
      </c>
      <c r="Q43" s="31">
        <v>372890.125</v>
      </c>
      <c r="T43" s="31">
        <v>5</v>
      </c>
      <c r="U43" s="31" t="s">
        <v>7</v>
      </c>
      <c r="V43" s="31">
        <v>972.83299999999997</v>
      </c>
      <c r="W43" s="31">
        <v>11351.981400000001</v>
      </c>
      <c r="X43" s="31">
        <v>41.679200000000002</v>
      </c>
      <c r="Y43" s="31">
        <v>0.68979999999999997</v>
      </c>
      <c r="Z43" s="31">
        <v>577157.375</v>
      </c>
      <c r="AL43" s="31">
        <v>1</v>
      </c>
      <c r="AM43" s="31" t="s">
        <v>7</v>
      </c>
      <c r="AN43" s="31">
        <v>258.02199999999999</v>
      </c>
      <c r="AO43" s="31">
        <v>2409.1460000000002</v>
      </c>
      <c r="AP43" s="31">
        <v>50.839500000000001</v>
      </c>
      <c r="AQ43" s="31">
        <v>0.53169999999999995</v>
      </c>
      <c r="AR43" s="31">
        <v>158932.9375</v>
      </c>
      <c r="AU43" s="31">
        <v>1</v>
      </c>
      <c r="AV43" s="31" t="s">
        <v>7</v>
      </c>
      <c r="AW43" s="31">
        <v>1076.154</v>
      </c>
      <c r="AX43" s="31">
        <v>7779.8739999999998</v>
      </c>
      <c r="AY43" s="31">
        <v>41.666899999999998</v>
      </c>
      <c r="AZ43" s="31">
        <v>0.92989999999999995</v>
      </c>
      <c r="BA43" s="31">
        <v>356437.78129999997</v>
      </c>
      <c r="BD43" s="31">
        <v>1</v>
      </c>
      <c r="BE43" s="31" t="s">
        <v>7</v>
      </c>
      <c r="BF43" s="31">
        <v>155.67400000000001</v>
      </c>
      <c r="BG43" s="31">
        <v>2541.9573</v>
      </c>
      <c r="BH43" s="31">
        <v>5.5846999999999998</v>
      </c>
      <c r="BI43" s="31">
        <v>0.52549999999999997</v>
      </c>
      <c r="BJ43" s="31">
        <v>18515.525399999999</v>
      </c>
      <c r="BM43" s="31" t="s">
        <v>0</v>
      </c>
      <c r="BN43" s="31" t="s">
        <v>1</v>
      </c>
      <c r="BO43" s="31" t="s">
        <v>2</v>
      </c>
      <c r="BP43" s="31" t="s">
        <v>3</v>
      </c>
      <c r="BQ43" s="31" t="s">
        <v>4</v>
      </c>
      <c r="BR43" s="31" t="s">
        <v>5</v>
      </c>
      <c r="BS43" s="31" t="s">
        <v>6</v>
      </c>
      <c r="CE43" s="31">
        <v>5</v>
      </c>
      <c r="CF43" s="31" t="s">
        <v>7</v>
      </c>
      <c r="CG43" s="31">
        <v>1426.9280000000001</v>
      </c>
      <c r="CH43" s="31">
        <v>4854.2494999999999</v>
      </c>
      <c r="CI43" s="31">
        <v>84.694000000000003</v>
      </c>
      <c r="CJ43" s="31">
        <v>0.46060000000000001</v>
      </c>
      <c r="CK43" s="31">
        <v>548910.75</v>
      </c>
      <c r="CN43" s="31">
        <v>1</v>
      </c>
      <c r="CO43" s="31" t="s">
        <v>7</v>
      </c>
      <c r="CP43" s="31">
        <v>245.489</v>
      </c>
      <c r="CQ43" s="31">
        <v>2037.2628999999999</v>
      </c>
      <c r="CR43" s="31">
        <v>50.405799999999999</v>
      </c>
      <c r="CS43" s="31">
        <v>0.55979999999999996</v>
      </c>
      <c r="CT43" s="31">
        <v>131817.10939999999</v>
      </c>
      <c r="CW43" s="31">
        <v>5</v>
      </c>
      <c r="CX43" s="31" t="s">
        <v>7</v>
      </c>
      <c r="CY43" s="31">
        <v>1434.3230000000001</v>
      </c>
      <c r="CZ43" s="31">
        <v>7808.7056000000002</v>
      </c>
      <c r="DA43" s="31">
        <v>26.852</v>
      </c>
      <c r="DB43" s="31">
        <v>0.48509999999999998</v>
      </c>
      <c r="DC43" s="31">
        <v>277438.03129999997</v>
      </c>
      <c r="DF43" s="31">
        <v>1</v>
      </c>
      <c r="DG43" s="31" t="s">
        <v>7</v>
      </c>
      <c r="DH43" s="31">
        <v>157.005</v>
      </c>
      <c r="DI43" s="31">
        <v>2157.1069000000002</v>
      </c>
      <c r="DJ43" s="31">
        <v>7.7557</v>
      </c>
      <c r="DK43" s="31">
        <v>0.52170000000000005</v>
      </c>
      <c r="DL43" s="31">
        <v>21853.0645</v>
      </c>
      <c r="DO43" s="31">
        <v>1</v>
      </c>
      <c r="DP43" s="31" t="s">
        <v>7</v>
      </c>
      <c r="DQ43" s="31">
        <v>1073.788</v>
      </c>
      <c r="DR43" s="31">
        <v>5698.0981000000002</v>
      </c>
      <c r="DS43" s="31">
        <v>55.060499999999998</v>
      </c>
      <c r="DT43" s="31">
        <v>0.91569999999999996</v>
      </c>
      <c r="DU43" s="31">
        <v>347241.21879999997</v>
      </c>
      <c r="DX43" s="31">
        <v>1</v>
      </c>
      <c r="DY43" s="31" t="s">
        <v>7</v>
      </c>
      <c r="DZ43" s="31">
        <v>254.429</v>
      </c>
      <c r="EA43" s="31">
        <v>1337.8014000000001</v>
      </c>
      <c r="EB43" s="31">
        <v>55.565300000000001</v>
      </c>
      <c r="EC43" s="31">
        <v>0.57099999999999995</v>
      </c>
      <c r="ED43" s="31">
        <v>95000.179699999993</v>
      </c>
      <c r="EP43" s="31">
        <v>1</v>
      </c>
      <c r="EQ43" s="31" t="s">
        <v>7</v>
      </c>
      <c r="ER43" s="31">
        <v>156.596</v>
      </c>
      <c r="ES43" s="31">
        <v>3095.4819000000002</v>
      </c>
      <c r="ET43" s="31">
        <v>11.03</v>
      </c>
      <c r="EU43" s="31">
        <v>0.45040000000000002</v>
      </c>
      <c r="EV43" s="31">
        <v>45811.753900000003</v>
      </c>
      <c r="EY43" s="31">
        <v>1</v>
      </c>
      <c r="EZ43" s="31" t="s">
        <v>7</v>
      </c>
      <c r="FA43" s="31">
        <v>1076.779</v>
      </c>
      <c r="FB43" s="31">
        <v>9656.0810999999994</v>
      </c>
      <c r="FC43" s="31">
        <v>51.5137</v>
      </c>
      <c r="FD43" s="31">
        <v>0.59470000000000001</v>
      </c>
      <c r="FE43" s="31">
        <v>630952.1875</v>
      </c>
    </row>
    <row r="44" spans="2:161" x14ac:dyDescent="0.25">
      <c r="B44" s="31">
        <v>6</v>
      </c>
      <c r="C44" s="31" t="s">
        <v>7</v>
      </c>
      <c r="D44" s="31">
        <v>1074.8720000000001</v>
      </c>
      <c r="E44" s="31">
        <v>8004.3978999999999</v>
      </c>
      <c r="F44" s="31">
        <v>29.915900000000001</v>
      </c>
      <c r="G44" s="31">
        <v>0.5887</v>
      </c>
      <c r="H44" s="31">
        <v>304235.6875</v>
      </c>
      <c r="K44" s="31">
        <v>6</v>
      </c>
      <c r="L44" s="31" t="s">
        <v>7</v>
      </c>
      <c r="M44" s="31">
        <v>1627.5719999999999</v>
      </c>
      <c r="N44" s="31">
        <v>19601.027300000002</v>
      </c>
      <c r="O44" s="31">
        <v>96.843999999999994</v>
      </c>
      <c r="P44" s="31">
        <v>0.21190000000000001</v>
      </c>
      <c r="Q44" s="31">
        <v>2764286.25</v>
      </c>
      <c r="T44" s="31">
        <v>6</v>
      </c>
      <c r="U44" s="31" t="s">
        <v>7</v>
      </c>
      <c r="V44" s="31">
        <v>1073.431</v>
      </c>
      <c r="W44" s="31">
        <v>12018.8809</v>
      </c>
      <c r="X44" s="31">
        <v>44.287700000000001</v>
      </c>
      <c r="Y44" s="31">
        <v>1</v>
      </c>
      <c r="Z44" s="31">
        <v>566612.1875</v>
      </c>
      <c r="AC44" s="31" t="s">
        <v>0</v>
      </c>
      <c r="AD44" s="31" t="s">
        <v>1</v>
      </c>
      <c r="AE44" s="31" t="s">
        <v>2</v>
      </c>
      <c r="AF44" s="31" t="s">
        <v>3</v>
      </c>
      <c r="AG44" s="31" t="s">
        <v>4</v>
      </c>
      <c r="AH44" s="31" t="s">
        <v>5</v>
      </c>
      <c r="AI44" s="31" t="s">
        <v>6</v>
      </c>
      <c r="AL44" s="31">
        <v>2</v>
      </c>
      <c r="AM44" s="31" t="s">
        <v>7</v>
      </c>
      <c r="AN44" s="31">
        <v>281.45299999999997</v>
      </c>
      <c r="AO44" s="31">
        <v>7358.8525</v>
      </c>
      <c r="AP44" s="31">
        <v>15.548299999999999</v>
      </c>
      <c r="AQ44" s="31">
        <v>0.50760000000000005</v>
      </c>
      <c r="AR44" s="31">
        <v>150176.29689999999</v>
      </c>
      <c r="AU44" s="31">
        <v>2</v>
      </c>
      <c r="AV44" s="31" t="s">
        <v>7</v>
      </c>
      <c r="AW44" s="31">
        <v>1086.374</v>
      </c>
      <c r="AX44" s="31">
        <v>37727.570299999999</v>
      </c>
      <c r="AY44" s="31">
        <v>6.1269999999999998</v>
      </c>
      <c r="AZ44" s="31">
        <v>0.79820000000000002</v>
      </c>
      <c r="BA44" s="31">
        <v>269635.28129999997</v>
      </c>
      <c r="BD44" s="31">
        <v>2</v>
      </c>
      <c r="BE44" s="31" t="s">
        <v>7</v>
      </c>
      <c r="BF44" s="31">
        <v>280.76100000000002</v>
      </c>
      <c r="BG44" s="31">
        <v>4525.9823999999999</v>
      </c>
      <c r="BH44" s="31">
        <v>14.4802</v>
      </c>
      <c r="BI44" s="31">
        <v>0.46129999999999999</v>
      </c>
      <c r="BJ44" s="31">
        <v>87545.929699999993</v>
      </c>
      <c r="BM44" s="31">
        <v>1</v>
      </c>
      <c r="BN44" s="31" t="s">
        <v>7</v>
      </c>
      <c r="BO44" s="31">
        <v>1069.2339999999999</v>
      </c>
      <c r="BP44" s="31">
        <v>7218.6724000000004</v>
      </c>
      <c r="BQ44" s="31">
        <v>42.306399999999996</v>
      </c>
      <c r="BR44" s="31">
        <v>0.77710000000000001</v>
      </c>
      <c r="BS44" s="31">
        <v>359174.65629999997</v>
      </c>
      <c r="BV44" s="31" t="s">
        <v>0</v>
      </c>
      <c r="BW44" s="31" t="s">
        <v>1</v>
      </c>
      <c r="BX44" s="31" t="s">
        <v>2</v>
      </c>
      <c r="BY44" s="31" t="s">
        <v>3</v>
      </c>
      <c r="BZ44" s="31" t="s">
        <v>4</v>
      </c>
      <c r="CA44" s="31" t="s">
        <v>5</v>
      </c>
      <c r="CB44" s="31" t="s">
        <v>6</v>
      </c>
      <c r="CE44" s="31">
        <v>6</v>
      </c>
      <c r="CF44" s="31" t="s">
        <v>7</v>
      </c>
      <c r="CG44" s="31">
        <v>1634.529</v>
      </c>
      <c r="CH44" s="31">
        <v>17053.140599999999</v>
      </c>
      <c r="CI44" s="31">
        <v>71.143600000000006</v>
      </c>
      <c r="CJ44" s="31">
        <v>0.39100000000000001</v>
      </c>
      <c r="CK44" s="31">
        <v>1662726.25</v>
      </c>
      <c r="CN44" s="31">
        <v>2</v>
      </c>
      <c r="CO44" s="31" t="s">
        <v>7</v>
      </c>
      <c r="CP44" s="31">
        <v>281.529</v>
      </c>
      <c r="CQ44" s="31">
        <v>5383.2266</v>
      </c>
      <c r="CR44" s="31">
        <v>18.059999999999999</v>
      </c>
      <c r="CS44" s="31">
        <v>0.51690000000000003</v>
      </c>
      <c r="CT44" s="31">
        <v>127125.7656</v>
      </c>
      <c r="CW44" s="31">
        <v>6</v>
      </c>
      <c r="CX44" s="31" t="s">
        <v>7</v>
      </c>
      <c r="CY44" s="31">
        <v>1630.4939999999999</v>
      </c>
      <c r="CZ44" s="31">
        <v>10014.983399999999</v>
      </c>
      <c r="DA44" s="31">
        <v>60.184699999999999</v>
      </c>
      <c r="DB44" s="31">
        <v>0.4632</v>
      </c>
      <c r="DC44" s="31">
        <v>802557.5625</v>
      </c>
      <c r="DF44" s="31">
        <v>2</v>
      </c>
      <c r="DG44" s="31" t="s">
        <v>7</v>
      </c>
      <c r="DH44" s="31">
        <v>282.81700000000001</v>
      </c>
      <c r="DI44" s="31">
        <v>6554.2388000000001</v>
      </c>
      <c r="DJ44" s="31">
        <v>14.6508</v>
      </c>
      <c r="DK44" s="31">
        <v>0.50139999999999996</v>
      </c>
      <c r="DL44" s="31">
        <v>126375.36719999999</v>
      </c>
      <c r="DO44" s="31">
        <v>2</v>
      </c>
      <c r="DP44" s="31" t="s">
        <v>7</v>
      </c>
      <c r="DQ44" s="31">
        <v>1086.5419999999999</v>
      </c>
      <c r="DR44" s="31">
        <v>37078.625</v>
      </c>
      <c r="DS44" s="31">
        <v>7.0934999999999997</v>
      </c>
      <c r="DT44" s="31">
        <v>0.5141</v>
      </c>
      <c r="DU44" s="31">
        <v>344607.3125</v>
      </c>
      <c r="DX44" s="31">
        <v>2</v>
      </c>
      <c r="DY44" s="31" t="s">
        <v>7</v>
      </c>
      <c r="DZ44" s="31">
        <v>281.25700000000001</v>
      </c>
      <c r="EA44" s="31">
        <v>3640.8993999999998</v>
      </c>
      <c r="EB44" s="31">
        <v>12.5877</v>
      </c>
      <c r="EC44" s="31">
        <v>0.47589999999999999</v>
      </c>
      <c r="ED44" s="31">
        <v>60901.570299999999</v>
      </c>
      <c r="EG44" s="31" t="s">
        <v>0</v>
      </c>
      <c r="EH44" s="31" t="s">
        <v>1</v>
      </c>
      <c r="EI44" s="31" t="s">
        <v>2</v>
      </c>
      <c r="EJ44" s="31" t="s">
        <v>3</v>
      </c>
      <c r="EK44" s="31" t="s">
        <v>4</v>
      </c>
      <c r="EL44" s="31" t="s">
        <v>5</v>
      </c>
      <c r="EM44" s="31" t="s">
        <v>6</v>
      </c>
      <c r="EP44" s="31">
        <v>2</v>
      </c>
      <c r="EQ44" s="31" t="s">
        <v>7</v>
      </c>
      <c r="ER44" s="31">
        <v>282.53500000000003</v>
      </c>
      <c r="ES44" s="31">
        <v>4894.3545000000004</v>
      </c>
      <c r="ET44" s="31">
        <v>13.318099999999999</v>
      </c>
      <c r="EU44" s="31">
        <v>0.4244</v>
      </c>
      <c r="EV44" s="31">
        <v>88304.5625</v>
      </c>
      <c r="EY44" s="31">
        <v>2</v>
      </c>
      <c r="EZ44" s="31" t="s">
        <v>7</v>
      </c>
      <c r="FA44" s="31">
        <v>1086.396</v>
      </c>
      <c r="FB44" s="31">
        <v>36125.652300000002</v>
      </c>
      <c r="FC44" s="31">
        <v>6.8465999999999996</v>
      </c>
      <c r="FD44" s="31">
        <v>0.54020000000000001</v>
      </c>
      <c r="FE44" s="31">
        <v>320803.84379999997</v>
      </c>
    </row>
    <row r="45" spans="2:161" x14ac:dyDescent="0.25">
      <c r="B45" s="31">
        <v>7</v>
      </c>
      <c r="C45" s="31" t="s">
        <v>7</v>
      </c>
      <c r="D45" s="31">
        <v>1086.087</v>
      </c>
      <c r="E45" s="31">
        <v>75618.328099999999</v>
      </c>
      <c r="F45" s="31">
        <v>6.3072999999999997</v>
      </c>
      <c r="G45" s="31">
        <v>0.53369999999999995</v>
      </c>
      <c r="H45" s="31">
        <v>620062.0625</v>
      </c>
      <c r="K45" s="31">
        <v>7</v>
      </c>
      <c r="L45" s="31" t="s">
        <v>7</v>
      </c>
      <c r="M45" s="31">
        <v>1739.8620000000001</v>
      </c>
      <c r="N45" s="31">
        <v>18389.331999999999</v>
      </c>
      <c r="O45" s="31">
        <v>55.746200000000002</v>
      </c>
      <c r="P45" s="31">
        <v>0.64610000000000001</v>
      </c>
      <c r="Q45" s="31">
        <v>1272971.625</v>
      </c>
      <c r="T45" s="31">
        <v>7</v>
      </c>
      <c r="U45" s="31" t="s">
        <v>7</v>
      </c>
      <c r="V45" s="31">
        <v>1085.8140000000001</v>
      </c>
      <c r="W45" s="31">
        <v>78553.546900000001</v>
      </c>
      <c r="X45" s="31">
        <v>6.2096999999999998</v>
      </c>
      <c r="Y45" s="31">
        <v>0.67889999999999995</v>
      </c>
      <c r="Z45" s="31">
        <v>598428.5</v>
      </c>
      <c r="AC45" s="31">
        <v>1</v>
      </c>
      <c r="AD45" s="31" t="s">
        <v>7</v>
      </c>
      <c r="AE45" s="31">
        <v>1072.2280000000001</v>
      </c>
      <c r="AF45" s="31">
        <v>12047.0947</v>
      </c>
      <c r="AG45" s="31">
        <v>44.683799999999998</v>
      </c>
      <c r="AH45" s="31">
        <v>0.31659999999999999</v>
      </c>
      <c r="AI45" s="31">
        <v>757007.0625</v>
      </c>
      <c r="AL45" s="31">
        <v>3</v>
      </c>
      <c r="AM45" s="31" t="s">
        <v>7</v>
      </c>
      <c r="AN45" s="31">
        <v>882.72900000000004</v>
      </c>
      <c r="AO45" s="31">
        <v>5784.8257000000003</v>
      </c>
      <c r="AP45" s="31">
        <v>44.383299999999998</v>
      </c>
      <c r="AQ45" s="31">
        <v>0.48349999999999999</v>
      </c>
      <c r="AR45" s="31">
        <v>339472.03129999997</v>
      </c>
      <c r="AU45" s="31">
        <v>3</v>
      </c>
      <c r="AV45" s="31" t="s">
        <v>7</v>
      </c>
      <c r="AW45" s="31">
        <v>1239.5709999999999</v>
      </c>
      <c r="AX45" s="31">
        <v>7026.6201000000001</v>
      </c>
      <c r="AY45" s="31">
        <v>46.340299999999999</v>
      </c>
      <c r="AZ45" s="31">
        <v>0.67969999999999997</v>
      </c>
      <c r="BA45" s="31">
        <v>398800.59379999997</v>
      </c>
      <c r="BD45" s="31">
        <v>3</v>
      </c>
      <c r="BE45" s="31" t="s">
        <v>7</v>
      </c>
      <c r="BF45" s="31">
        <v>887.375</v>
      </c>
      <c r="BG45" s="31">
        <v>7126.6415999999999</v>
      </c>
      <c r="BH45" s="31">
        <v>46.235900000000001</v>
      </c>
      <c r="BI45" s="31">
        <v>0.51339999999999997</v>
      </c>
      <c r="BJ45" s="31">
        <v>430600.15629999997</v>
      </c>
      <c r="BM45" s="31">
        <v>2</v>
      </c>
      <c r="BN45" s="31" t="s">
        <v>7</v>
      </c>
      <c r="BO45" s="31">
        <v>1085.569</v>
      </c>
      <c r="BP45" s="31">
        <v>33987.464800000002</v>
      </c>
      <c r="BQ45" s="31">
        <v>7.2873999999999999</v>
      </c>
      <c r="BR45" s="31">
        <v>0.48060000000000003</v>
      </c>
      <c r="BS45" s="31">
        <v>328659</v>
      </c>
      <c r="BV45" s="31">
        <v>1</v>
      </c>
      <c r="BW45" s="31" t="s">
        <v>7</v>
      </c>
      <c r="BX45" s="31">
        <v>882.02499999999998</v>
      </c>
      <c r="BY45" s="31">
        <v>6171.1895000000004</v>
      </c>
      <c r="BZ45" s="31">
        <v>39.515999999999998</v>
      </c>
      <c r="CA45" s="31">
        <v>0.36499999999999999</v>
      </c>
      <c r="CB45" s="31">
        <v>336919.21879999997</v>
      </c>
      <c r="CE45" s="31">
        <v>7</v>
      </c>
      <c r="CF45" s="31" t="s">
        <v>7</v>
      </c>
      <c r="CG45" s="31">
        <v>1790.1389999999999</v>
      </c>
      <c r="CH45" s="31">
        <v>5690.2426999999998</v>
      </c>
      <c r="CI45" s="31">
        <v>177.56059999999999</v>
      </c>
      <c r="CJ45" s="31">
        <v>0.58260000000000001</v>
      </c>
      <c r="CK45" s="31">
        <v>1284987.5</v>
      </c>
      <c r="CN45" s="31">
        <v>3</v>
      </c>
      <c r="CO45" s="31" t="s">
        <v>7</v>
      </c>
      <c r="CP45" s="31">
        <v>886.64</v>
      </c>
      <c r="CQ45" s="31">
        <v>7317.8999000000003</v>
      </c>
      <c r="CR45" s="31">
        <v>47.709800000000001</v>
      </c>
      <c r="CS45" s="31">
        <v>0.57179999999999997</v>
      </c>
      <c r="CT45" s="31">
        <v>446160.78129999997</v>
      </c>
      <c r="CW45" s="31">
        <v>7</v>
      </c>
      <c r="CX45" s="31" t="s">
        <v>7</v>
      </c>
      <c r="CY45" s="31">
        <v>1744.23</v>
      </c>
      <c r="CZ45" s="31">
        <v>9363.7031000000006</v>
      </c>
      <c r="DA45" s="31">
        <v>56.050400000000003</v>
      </c>
      <c r="DB45" s="31">
        <v>0.6885</v>
      </c>
      <c r="DC45" s="31">
        <v>640091.0625</v>
      </c>
      <c r="DF45" s="31">
        <v>3</v>
      </c>
      <c r="DG45" s="31" t="s">
        <v>7</v>
      </c>
      <c r="DH45" s="31">
        <v>652.37300000000005</v>
      </c>
      <c r="DI45" s="31">
        <v>3121.9382000000001</v>
      </c>
      <c r="DJ45" s="31">
        <v>35.084699999999998</v>
      </c>
      <c r="DK45" s="31">
        <v>0.55489999999999995</v>
      </c>
      <c r="DL45" s="31">
        <v>141080.9063</v>
      </c>
      <c r="DO45" s="31">
        <v>3</v>
      </c>
      <c r="DP45" s="31" t="s">
        <v>7</v>
      </c>
      <c r="DQ45" s="31">
        <v>1235.2550000000001</v>
      </c>
      <c r="DR45" s="31">
        <v>8505.7432000000008</v>
      </c>
      <c r="DS45" s="31">
        <v>87.249099999999999</v>
      </c>
      <c r="DT45" s="31">
        <v>0.53469999999999995</v>
      </c>
      <c r="DU45" s="31">
        <v>962200.4375</v>
      </c>
      <c r="DX45" s="31">
        <v>3</v>
      </c>
      <c r="DY45" s="31" t="s">
        <v>7</v>
      </c>
      <c r="DZ45" s="31">
        <v>884.24199999999996</v>
      </c>
      <c r="EA45" s="31">
        <v>3231.4915000000001</v>
      </c>
      <c r="EB45" s="31">
        <v>38.7971</v>
      </c>
      <c r="EC45" s="31">
        <v>0.58179999999999998</v>
      </c>
      <c r="ED45" s="31">
        <v>159693</v>
      </c>
      <c r="EG45" s="31">
        <v>1</v>
      </c>
      <c r="EH45" s="31" t="s">
        <v>7</v>
      </c>
      <c r="EI45" s="31">
        <v>1069.6400000000001</v>
      </c>
      <c r="EJ45" s="31">
        <v>3498.4342999999999</v>
      </c>
      <c r="EK45" s="31">
        <v>43.002899999999997</v>
      </c>
      <c r="EL45" s="31">
        <v>0.7127</v>
      </c>
      <c r="EM45" s="31">
        <v>181932.5938</v>
      </c>
      <c r="EP45" s="31">
        <v>3</v>
      </c>
      <c r="EQ45" s="31" t="s">
        <v>7</v>
      </c>
      <c r="ER45" s="31">
        <v>654.28</v>
      </c>
      <c r="ES45" s="31">
        <v>3574.1352999999999</v>
      </c>
      <c r="ET45" s="31">
        <v>32.857700000000001</v>
      </c>
      <c r="EU45" s="31">
        <v>1</v>
      </c>
      <c r="EV45" s="31">
        <v>125010.6719</v>
      </c>
      <c r="EY45" s="31">
        <v>3</v>
      </c>
      <c r="EZ45" s="31" t="s">
        <v>7</v>
      </c>
      <c r="FA45" s="31">
        <v>1236.33</v>
      </c>
      <c r="FB45" s="31">
        <v>28067.425800000001</v>
      </c>
      <c r="FC45" s="31">
        <v>163.46770000000001</v>
      </c>
      <c r="FD45" s="31">
        <v>0.57940000000000003</v>
      </c>
      <c r="FE45" s="31">
        <v>5842715.5</v>
      </c>
    </row>
    <row r="46" spans="2:161" x14ac:dyDescent="0.25">
      <c r="AC46" s="31">
        <v>2</v>
      </c>
      <c r="AD46" s="31" t="s">
        <v>7</v>
      </c>
      <c r="AE46" s="31">
        <v>1085.806</v>
      </c>
      <c r="AF46" s="31">
        <v>79477.398400000005</v>
      </c>
      <c r="AG46" s="31">
        <v>6.2723000000000004</v>
      </c>
      <c r="AH46" s="31">
        <v>0.65259999999999996</v>
      </c>
      <c r="AI46" s="31">
        <v>618169.3125</v>
      </c>
      <c r="AL46" s="31">
        <v>4</v>
      </c>
      <c r="AM46" s="31" t="s">
        <v>7</v>
      </c>
      <c r="AN46" s="31">
        <v>972.01300000000003</v>
      </c>
      <c r="AO46" s="31">
        <v>8493.4784999999993</v>
      </c>
      <c r="AP46" s="31">
        <v>40.202199999999998</v>
      </c>
      <c r="AQ46" s="31">
        <v>1</v>
      </c>
      <c r="AR46" s="31">
        <v>363471.5</v>
      </c>
      <c r="AU46" s="31">
        <v>4</v>
      </c>
      <c r="AV46" s="31" t="s">
        <v>7</v>
      </c>
      <c r="AW46" s="31">
        <v>1336.0039999999999</v>
      </c>
      <c r="AX46" s="31">
        <v>8121.3379000000004</v>
      </c>
      <c r="AY46" s="31">
        <v>34.0075</v>
      </c>
      <c r="AZ46" s="31">
        <v>0.17499999999999999</v>
      </c>
      <c r="BA46" s="31">
        <v>408377.34379999997</v>
      </c>
      <c r="BD46" s="31">
        <v>4</v>
      </c>
      <c r="BE46" s="31" t="s">
        <v>7</v>
      </c>
      <c r="BF46" s="31">
        <v>971.63499999999999</v>
      </c>
      <c r="BG46" s="31">
        <v>10419.3838</v>
      </c>
      <c r="BH46" s="31">
        <v>43.4377</v>
      </c>
      <c r="BI46" s="31">
        <v>1</v>
      </c>
      <c r="BJ46" s="31">
        <v>481778.28129999997</v>
      </c>
      <c r="BM46" s="31">
        <v>3</v>
      </c>
      <c r="BN46" s="31" t="s">
        <v>7</v>
      </c>
      <c r="BO46" s="31">
        <v>1238.866</v>
      </c>
      <c r="BP46" s="31">
        <v>8856.9766</v>
      </c>
      <c r="BQ46" s="31">
        <v>50.703600000000002</v>
      </c>
      <c r="BR46" s="31">
        <v>0.66449999999999998</v>
      </c>
      <c r="BS46" s="31">
        <v>553341.5625</v>
      </c>
      <c r="BV46" s="31">
        <v>2</v>
      </c>
      <c r="BW46" s="31" t="s">
        <v>7</v>
      </c>
      <c r="BX46" s="31">
        <v>975.20699999999999</v>
      </c>
      <c r="BY46" s="31">
        <v>7934.5244000000002</v>
      </c>
      <c r="BZ46" s="31">
        <v>42.456000000000003</v>
      </c>
      <c r="CA46" s="31">
        <v>1</v>
      </c>
      <c r="CB46" s="31">
        <v>358590.625</v>
      </c>
      <c r="CN46" s="31">
        <v>4</v>
      </c>
      <c r="CO46" s="31" t="s">
        <v>7</v>
      </c>
      <c r="CP46" s="31">
        <v>969.822</v>
      </c>
      <c r="CQ46" s="31">
        <v>9100.4442999999992</v>
      </c>
      <c r="CR46" s="31">
        <v>46.377899999999997</v>
      </c>
      <c r="CS46" s="31">
        <v>1</v>
      </c>
      <c r="CT46" s="31">
        <v>449271.25</v>
      </c>
      <c r="DF46" s="31">
        <v>4</v>
      </c>
      <c r="DG46" s="31" t="s">
        <v>7</v>
      </c>
      <c r="DH46" s="31">
        <v>769.86099999999999</v>
      </c>
      <c r="DI46" s="31">
        <v>3016.7273</v>
      </c>
      <c r="DJ46" s="31">
        <v>75.772300000000001</v>
      </c>
      <c r="DK46" s="31">
        <v>0.57609999999999995</v>
      </c>
      <c r="DL46" s="31">
        <v>291526.6875</v>
      </c>
      <c r="DO46" s="31">
        <v>4</v>
      </c>
      <c r="DP46" s="31" t="s">
        <v>7</v>
      </c>
      <c r="DQ46" s="31">
        <v>1340.5609999999999</v>
      </c>
      <c r="DR46" s="31">
        <v>6591.7344000000003</v>
      </c>
      <c r="DS46" s="31">
        <v>57.361699999999999</v>
      </c>
      <c r="DT46" s="31">
        <v>0.36120000000000002</v>
      </c>
      <c r="DU46" s="31">
        <v>523591.125</v>
      </c>
      <c r="DX46" s="31">
        <v>4</v>
      </c>
      <c r="DY46" s="31" t="s">
        <v>7</v>
      </c>
      <c r="DZ46" s="31">
        <v>973.66099999999994</v>
      </c>
      <c r="EA46" s="31">
        <v>4820.1352999999999</v>
      </c>
      <c r="EB46" s="31">
        <v>39.866799999999998</v>
      </c>
      <c r="EC46" s="31">
        <v>0.91510000000000002</v>
      </c>
      <c r="ED46" s="31">
        <v>212709.625</v>
      </c>
      <c r="EG46" s="31">
        <v>2</v>
      </c>
      <c r="EH46" s="31" t="s">
        <v>7</v>
      </c>
      <c r="EI46" s="31">
        <v>1085.9880000000001</v>
      </c>
      <c r="EJ46" s="31">
        <v>23091.480500000001</v>
      </c>
      <c r="EK46" s="31">
        <v>6.1844999999999999</v>
      </c>
      <c r="EL46" s="31">
        <v>0.377</v>
      </c>
      <c r="EM46" s="31">
        <v>197027.5313</v>
      </c>
      <c r="EP46" s="31">
        <v>4</v>
      </c>
      <c r="EQ46" s="31" t="s">
        <v>7</v>
      </c>
      <c r="ER46" s="31">
        <v>762.39200000000005</v>
      </c>
      <c r="ES46" s="31">
        <v>3465.3584000000001</v>
      </c>
      <c r="ET46" s="31">
        <v>54.9343</v>
      </c>
      <c r="EU46" s="31">
        <v>0.89300000000000002</v>
      </c>
      <c r="EV46" s="31">
        <v>212776.5</v>
      </c>
      <c r="EY46" s="31">
        <v>4</v>
      </c>
      <c r="EZ46" s="31" t="s">
        <v>7</v>
      </c>
      <c r="FA46" s="31">
        <v>1344.7159999999999</v>
      </c>
      <c r="FB46" s="31">
        <v>20424.271499999999</v>
      </c>
      <c r="FC46" s="31">
        <v>72.5321</v>
      </c>
      <c r="FD46" s="31">
        <v>0.55979999999999996</v>
      </c>
      <c r="FE46" s="31">
        <v>1904384.5</v>
      </c>
    </row>
    <row r="47" spans="2:161" x14ac:dyDescent="0.25">
      <c r="B47" s="31" t="s">
        <v>0</v>
      </c>
      <c r="C47" s="31" t="s">
        <v>1</v>
      </c>
      <c r="D47" s="31" t="s">
        <v>2</v>
      </c>
      <c r="E47" s="31" t="s">
        <v>3</v>
      </c>
      <c r="F47" s="31" t="s">
        <v>4</v>
      </c>
      <c r="G47" s="31" t="s">
        <v>5</v>
      </c>
      <c r="H47" s="31" t="s">
        <v>6</v>
      </c>
      <c r="K47" s="31" t="s">
        <v>0</v>
      </c>
      <c r="L47" s="31" t="s">
        <v>1</v>
      </c>
      <c r="M47" s="31" t="s">
        <v>2</v>
      </c>
      <c r="N47" s="31" t="s">
        <v>3</v>
      </c>
      <c r="O47" s="31" t="s">
        <v>4</v>
      </c>
      <c r="P47" s="31" t="s">
        <v>5</v>
      </c>
      <c r="Q47" s="31" t="s">
        <v>6</v>
      </c>
      <c r="T47" s="31" t="s">
        <v>0</v>
      </c>
      <c r="U47" s="31" t="s">
        <v>1</v>
      </c>
      <c r="V47" s="31" t="s">
        <v>2</v>
      </c>
      <c r="W47" s="31" t="s">
        <v>3</v>
      </c>
      <c r="X47" s="31" t="s">
        <v>4</v>
      </c>
      <c r="Y47" s="31" t="s">
        <v>5</v>
      </c>
      <c r="Z47" s="31" t="s">
        <v>6</v>
      </c>
      <c r="AC47" s="31">
        <v>3</v>
      </c>
      <c r="AD47" s="31" t="s">
        <v>7</v>
      </c>
      <c r="AE47" s="31">
        <v>1626.5119999999999</v>
      </c>
      <c r="AF47" s="31">
        <v>16972.4355</v>
      </c>
      <c r="AG47" s="31">
        <v>64.594200000000001</v>
      </c>
      <c r="AH47" s="31">
        <v>7.7100000000000002E-2</v>
      </c>
      <c r="AI47" s="31">
        <v>1670271.875</v>
      </c>
      <c r="AL47" s="31">
        <v>5</v>
      </c>
      <c r="AM47" s="31" t="s">
        <v>7</v>
      </c>
      <c r="AN47" s="31">
        <v>1075.6510000000001</v>
      </c>
      <c r="AO47" s="31">
        <v>7316.0316999999995</v>
      </c>
      <c r="AP47" s="31">
        <v>40.604100000000003</v>
      </c>
      <c r="AQ47" s="31">
        <v>0.90629999999999999</v>
      </c>
      <c r="AR47" s="31">
        <v>330110.84379999997</v>
      </c>
      <c r="AU47" s="31">
        <v>5</v>
      </c>
      <c r="AV47" s="31" t="s">
        <v>7</v>
      </c>
      <c r="AW47" s="31">
        <v>1435.3520000000001</v>
      </c>
      <c r="AX47" s="31">
        <v>3846.5585999999998</v>
      </c>
      <c r="AY47" s="31">
        <v>38.000399999999999</v>
      </c>
      <c r="AZ47" s="31">
        <v>0.47749999999999998</v>
      </c>
      <c r="BA47" s="31">
        <v>193896.10939999999</v>
      </c>
      <c r="BD47" s="31">
        <v>5</v>
      </c>
      <c r="BE47" s="31" t="s">
        <v>7</v>
      </c>
      <c r="BF47" s="31">
        <v>1069.8309999999999</v>
      </c>
      <c r="BG47" s="31">
        <v>6990.375</v>
      </c>
      <c r="BH47" s="31">
        <v>42.326900000000002</v>
      </c>
      <c r="BI47" s="31">
        <v>0.94810000000000005</v>
      </c>
      <c r="BJ47" s="31">
        <v>322611.46879999997</v>
      </c>
      <c r="BM47" s="31">
        <v>4</v>
      </c>
      <c r="BN47" s="31" t="s">
        <v>7</v>
      </c>
      <c r="BO47" s="31">
        <v>1342.306</v>
      </c>
      <c r="BP47" s="31">
        <v>8628.9647999999997</v>
      </c>
      <c r="BQ47" s="31">
        <v>61.620399999999997</v>
      </c>
      <c r="BR47" s="31">
        <v>0.54120000000000001</v>
      </c>
      <c r="BS47" s="31">
        <v>687568.8125</v>
      </c>
      <c r="BV47" s="31">
        <v>3</v>
      </c>
      <c r="BW47" s="31" t="s">
        <v>7</v>
      </c>
      <c r="BX47" s="31">
        <v>1070.885</v>
      </c>
      <c r="BY47" s="31">
        <v>11870.401400000001</v>
      </c>
      <c r="BZ47" s="31">
        <v>47.378300000000003</v>
      </c>
      <c r="CA47" s="31">
        <v>0.78920000000000001</v>
      </c>
      <c r="CB47" s="31">
        <v>657679.8125</v>
      </c>
      <c r="CE47" s="31" t="s">
        <v>0</v>
      </c>
      <c r="CF47" s="31" t="s">
        <v>1</v>
      </c>
      <c r="CG47" s="31" t="s">
        <v>2</v>
      </c>
      <c r="CH47" s="31" t="s">
        <v>3</v>
      </c>
      <c r="CI47" s="31" t="s">
        <v>4</v>
      </c>
      <c r="CJ47" s="31" t="s">
        <v>5</v>
      </c>
      <c r="CK47" s="31" t="s">
        <v>6</v>
      </c>
      <c r="CN47" s="31">
        <v>5</v>
      </c>
      <c r="CO47" s="31" t="s">
        <v>7</v>
      </c>
      <c r="CP47" s="31">
        <v>1064.8209999999999</v>
      </c>
      <c r="CQ47" s="31">
        <v>4742.3852999999999</v>
      </c>
      <c r="CR47" s="31">
        <v>23.811399999999999</v>
      </c>
      <c r="CS47" s="31">
        <v>0.73440000000000005</v>
      </c>
      <c r="CT47" s="31">
        <v>135266.82810000001</v>
      </c>
      <c r="CW47" s="37" t="s">
        <v>0</v>
      </c>
      <c r="CX47" s="37" t="s">
        <v>1</v>
      </c>
      <c r="CY47" s="37" t="s">
        <v>2</v>
      </c>
      <c r="CZ47" s="37" t="s">
        <v>3</v>
      </c>
      <c r="DA47" s="37" t="s">
        <v>4</v>
      </c>
      <c r="DB47" s="37" t="s">
        <v>5</v>
      </c>
      <c r="DC47" s="37" t="s">
        <v>6</v>
      </c>
      <c r="DF47" s="31">
        <v>5</v>
      </c>
      <c r="DG47" s="31" t="s">
        <v>7</v>
      </c>
      <c r="DH47" s="31">
        <v>882.46299999999997</v>
      </c>
      <c r="DI47" s="31">
        <v>3477.2229000000002</v>
      </c>
      <c r="DJ47" s="31">
        <v>43.261299999999999</v>
      </c>
      <c r="DK47" s="31">
        <v>0.62860000000000005</v>
      </c>
      <c r="DL47" s="31">
        <v>188134.39060000001</v>
      </c>
      <c r="DO47" s="31">
        <v>5</v>
      </c>
      <c r="DP47" s="31" t="s">
        <v>7</v>
      </c>
      <c r="DQ47" s="31">
        <v>1435.682</v>
      </c>
      <c r="DR47" s="31">
        <v>7544.8887000000004</v>
      </c>
      <c r="DS47" s="31">
        <v>29.3</v>
      </c>
      <c r="DT47" s="31">
        <v>0.32040000000000002</v>
      </c>
      <c r="DU47" s="31">
        <v>311003.84379999997</v>
      </c>
      <c r="DX47" s="31">
        <v>5</v>
      </c>
      <c r="DY47" s="31" t="s">
        <v>7</v>
      </c>
      <c r="DZ47" s="31">
        <v>1071.723</v>
      </c>
      <c r="EA47" s="31">
        <v>3734.0666999999999</v>
      </c>
      <c r="EB47" s="31">
        <v>46.586100000000002</v>
      </c>
      <c r="EC47" s="31">
        <v>1</v>
      </c>
      <c r="ED47" s="31">
        <v>185171.29689999999</v>
      </c>
      <c r="EG47" s="31">
        <v>3</v>
      </c>
      <c r="EH47" s="31" t="s">
        <v>7</v>
      </c>
      <c r="EI47" s="31">
        <v>1236.4390000000001</v>
      </c>
      <c r="EJ47" s="31">
        <v>2685.9893000000002</v>
      </c>
      <c r="EK47" s="31">
        <v>55.4499</v>
      </c>
      <c r="EL47" s="31">
        <v>0.58940000000000003</v>
      </c>
      <c r="EM47" s="31">
        <v>189324.76560000001</v>
      </c>
      <c r="EP47" s="31">
        <v>5</v>
      </c>
      <c r="EQ47" s="31" t="s">
        <v>7</v>
      </c>
      <c r="ER47" s="31">
        <v>883.66499999999996</v>
      </c>
      <c r="ES47" s="31">
        <v>3943.8937999999998</v>
      </c>
      <c r="ET47" s="31">
        <v>43.114600000000003</v>
      </c>
      <c r="EU47" s="31">
        <v>0.82110000000000005</v>
      </c>
      <c r="EV47" s="31">
        <v>196195.0625</v>
      </c>
      <c r="EY47" s="31">
        <v>5</v>
      </c>
      <c r="EZ47" s="31" t="s">
        <v>7</v>
      </c>
      <c r="FA47" s="31">
        <v>1428.5250000000001</v>
      </c>
      <c r="FB47" s="31">
        <v>11641.429700000001</v>
      </c>
      <c r="FC47" s="31">
        <v>64.791200000000003</v>
      </c>
      <c r="FD47" s="31">
        <v>0.57369999999999999</v>
      </c>
      <c r="FE47" s="31">
        <v>964489.25</v>
      </c>
    </row>
    <row r="48" spans="2:161" x14ac:dyDescent="0.25">
      <c r="B48" s="31">
        <v>1</v>
      </c>
      <c r="C48" s="31" t="s">
        <v>7</v>
      </c>
      <c r="D48" s="31">
        <v>144.035</v>
      </c>
      <c r="E48" s="31">
        <v>6583.0933000000005</v>
      </c>
      <c r="F48" s="31">
        <v>18.273</v>
      </c>
      <c r="G48" s="31">
        <v>0.51570000000000005</v>
      </c>
      <c r="H48" s="31">
        <v>157350.625</v>
      </c>
      <c r="K48" s="31">
        <v>1</v>
      </c>
      <c r="L48" s="31" t="s">
        <v>7</v>
      </c>
      <c r="M48" s="31">
        <v>1074.6600000000001</v>
      </c>
      <c r="N48" s="31">
        <v>9188.0771000000004</v>
      </c>
      <c r="O48" s="31">
        <v>37.444600000000001</v>
      </c>
      <c r="P48" s="31">
        <v>0.61209999999999998</v>
      </c>
      <c r="Q48" s="31">
        <v>433317</v>
      </c>
      <c r="T48" s="31">
        <v>1</v>
      </c>
      <c r="U48" s="31" t="s">
        <v>7</v>
      </c>
      <c r="V48" s="31">
        <v>155.02600000000001</v>
      </c>
      <c r="W48" s="31">
        <v>4091.5392999999999</v>
      </c>
      <c r="X48" s="31">
        <v>6.7079000000000004</v>
      </c>
      <c r="Y48" s="31">
        <v>0.5343</v>
      </c>
      <c r="Z48" s="31">
        <v>35675.078099999999</v>
      </c>
      <c r="AC48" s="31">
        <v>4</v>
      </c>
      <c r="AD48" s="31" t="s">
        <v>7</v>
      </c>
      <c r="AE48" s="31">
        <v>1739.442</v>
      </c>
      <c r="AF48" s="31">
        <v>10932.823200000001</v>
      </c>
      <c r="AG48" s="31">
        <v>42.720999999999997</v>
      </c>
      <c r="AH48" s="31">
        <v>0.54679999999999995</v>
      </c>
      <c r="AI48" s="31">
        <v>603093.875</v>
      </c>
      <c r="AL48" s="31">
        <v>6</v>
      </c>
      <c r="AM48" s="31" t="s">
        <v>7</v>
      </c>
      <c r="AN48" s="31">
        <v>1086.383</v>
      </c>
      <c r="AO48" s="31">
        <v>38400.128900000003</v>
      </c>
      <c r="AP48" s="31">
        <v>6.1055000000000001</v>
      </c>
      <c r="AQ48" s="31">
        <v>0.67700000000000005</v>
      </c>
      <c r="AR48" s="31">
        <v>287833.46879999997</v>
      </c>
      <c r="AU48" s="31">
        <v>6</v>
      </c>
      <c r="AV48" s="31" t="s">
        <v>7</v>
      </c>
      <c r="AW48" s="31">
        <v>1551.9190000000001</v>
      </c>
      <c r="AX48" s="31">
        <v>6778.2094999999999</v>
      </c>
      <c r="AY48" s="31">
        <v>11.980499999999999</v>
      </c>
      <c r="AZ48" s="31">
        <v>0.44479999999999997</v>
      </c>
      <c r="BA48" s="31">
        <v>109203.25780000001</v>
      </c>
      <c r="BD48" s="31">
        <v>6</v>
      </c>
      <c r="BE48" s="31" t="s">
        <v>7</v>
      </c>
      <c r="BF48" s="31">
        <v>1085.5940000000001</v>
      </c>
      <c r="BG48" s="31">
        <v>34051.6875</v>
      </c>
      <c r="BH48" s="31">
        <v>7.1436000000000002</v>
      </c>
      <c r="BI48" s="31">
        <v>0.41489999999999999</v>
      </c>
      <c r="BJ48" s="31">
        <v>330806.09379999997</v>
      </c>
      <c r="BM48" s="31">
        <v>5</v>
      </c>
      <c r="BN48" s="31" t="s">
        <v>7</v>
      </c>
      <c r="BO48" s="31">
        <v>1436.1969999999999</v>
      </c>
      <c r="BP48" s="31">
        <v>9379.0741999999991</v>
      </c>
      <c r="BQ48" s="31">
        <v>21.8203</v>
      </c>
      <c r="BR48" s="31">
        <v>0.3931</v>
      </c>
      <c r="BS48" s="31">
        <v>280385.28129999997</v>
      </c>
      <c r="BV48" s="31">
        <v>4</v>
      </c>
      <c r="BW48" s="31" t="s">
        <v>7</v>
      </c>
      <c r="BX48" s="31">
        <v>1086.366</v>
      </c>
      <c r="BY48" s="31">
        <v>20965.300800000001</v>
      </c>
      <c r="BZ48" s="31">
        <v>6.7237999999999998</v>
      </c>
      <c r="CA48" s="31">
        <v>0.5988</v>
      </c>
      <c r="CB48" s="31">
        <v>178622.4375</v>
      </c>
      <c r="CE48" s="31">
        <v>1</v>
      </c>
      <c r="CF48" s="31" t="s">
        <v>7</v>
      </c>
      <c r="CG48" s="31">
        <v>1070.4100000000001</v>
      </c>
      <c r="CH48" s="31">
        <v>11409.8496</v>
      </c>
      <c r="CI48" s="31">
        <v>47.2669</v>
      </c>
      <c r="CJ48" s="31">
        <v>1</v>
      </c>
      <c r="CK48" s="31">
        <v>574083.9375</v>
      </c>
      <c r="CN48" s="31">
        <v>6</v>
      </c>
      <c r="CO48" s="31" t="s">
        <v>7</v>
      </c>
      <c r="CP48" s="31">
        <v>1086.1120000000001</v>
      </c>
      <c r="CQ48" s="31">
        <v>27370.456999999999</v>
      </c>
      <c r="CR48" s="31">
        <v>6.7401999999999997</v>
      </c>
      <c r="CS48" s="31">
        <v>0.4975</v>
      </c>
      <c r="CT48" s="31">
        <v>243208.07810000001</v>
      </c>
      <c r="CW48" s="31">
        <v>1</v>
      </c>
      <c r="CY48" s="34">
        <f>AVERAGE(CY39,CY30,CY21,CY12,CY3)</f>
        <v>1064.5862000000002</v>
      </c>
      <c r="CZ48" s="34">
        <f t="shared" ref="CZ48:DC48" si="0">AVERAGE(CZ39,CZ30,CZ21,CZ12,CZ3)</f>
        <v>5206.5998999999993</v>
      </c>
      <c r="DA48" s="35">
        <f t="shared" si="0"/>
        <v>25.75958</v>
      </c>
      <c r="DB48" s="36">
        <f t="shared" si="0"/>
        <v>0.60877999999999999</v>
      </c>
      <c r="DC48" s="34">
        <f t="shared" si="0"/>
        <v>169159.52187999999</v>
      </c>
      <c r="DF48" s="31">
        <v>6</v>
      </c>
      <c r="DG48" s="31" t="s">
        <v>7</v>
      </c>
      <c r="DH48" s="31">
        <v>974.76800000000003</v>
      </c>
      <c r="DI48" s="31">
        <v>4948.2821999999996</v>
      </c>
      <c r="DJ48" s="31">
        <v>47.838500000000003</v>
      </c>
      <c r="DK48" s="31">
        <v>0.7631</v>
      </c>
      <c r="DL48" s="31">
        <v>280064.28129999997</v>
      </c>
      <c r="DO48" s="31">
        <v>6</v>
      </c>
      <c r="DP48" s="31" t="s">
        <v>7</v>
      </c>
      <c r="DQ48" s="31">
        <v>1542.07</v>
      </c>
      <c r="DR48" s="31">
        <v>10444.4092</v>
      </c>
      <c r="DS48" s="31">
        <v>66.571799999999996</v>
      </c>
      <c r="DT48" s="31">
        <v>0.3216</v>
      </c>
      <c r="DU48" s="31">
        <v>976228.1875</v>
      </c>
      <c r="DX48" s="31">
        <v>6</v>
      </c>
      <c r="DY48" s="31" t="s">
        <v>7</v>
      </c>
      <c r="DZ48" s="31">
        <v>1085.9780000000001</v>
      </c>
      <c r="EA48" s="31">
        <v>22681.1934</v>
      </c>
      <c r="EB48" s="31">
        <v>6.0503</v>
      </c>
      <c r="EC48" s="31">
        <v>0.4204</v>
      </c>
      <c r="ED48" s="31">
        <v>186276.0625</v>
      </c>
      <c r="EG48" s="31">
        <v>4</v>
      </c>
      <c r="EH48" s="31" t="s">
        <v>7</v>
      </c>
      <c r="EI48" s="31">
        <v>1336.396</v>
      </c>
      <c r="EJ48" s="31">
        <v>5719.0775999999996</v>
      </c>
      <c r="EK48" s="31">
        <v>7.1007999999999996</v>
      </c>
      <c r="EL48" s="31">
        <v>0.4587</v>
      </c>
      <c r="EM48" s="31">
        <v>54349.523399999998</v>
      </c>
      <c r="EP48" s="31">
        <v>6</v>
      </c>
      <c r="EQ48" s="31" t="s">
        <v>7</v>
      </c>
      <c r="ER48" s="31">
        <v>978.27599999999995</v>
      </c>
      <c r="ES48" s="31">
        <v>5605.0962</v>
      </c>
      <c r="ET48" s="31">
        <v>51.8108</v>
      </c>
      <c r="EU48" s="31">
        <v>0.87860000000000005</v>
      </c>
      <c r="EV48" s="31">
        <v>326683.625</v>
      </c>
      <c r="EY48" s="31">
        <v>6</v>
      </c>
      <c r="EZ48" s="31" t="s">
        <v>7</v>
      </c>
      <c r="FA48" s="31">
        <v>1649.471</v>
      </c>
      <c r="FB48" s="31">
        <v>31506.410199999998</v>
      </c>
      <c r="FC48" s="31">
        <v>87.661699999999996</v>
      </c>
      <c r="FD48" s="31">
        <v>0.57579999999999998</v>
      </c>
      <c r="FE48" s="31">
        <v>3527126.5</v>
      </c>
    </row>
    <row r="49" spans="2:161" x14ac:dyDescent="0.25">
      <c r="B49" s="31">
        <v>2</v>
      </c>
      <c r="C49" s="31" t="s">
        <v>7</v>
      </c>
      <c r="D49" s="31">
        <v>250.886</v>
      </c>
      <c r="E49" s="31">
        <v>3898.5542</v>
      </c>
      <c r="F49" s="31">
        <v>45.6496</v>
      </c>
      <c r="G49" s="31">
        <v>0.53349999999999997</v>
      </c>
      <c r="H49" s="31">
        <v>230780.35939999999</v>
      </c>
      <c r="K49" s="31">
        <v>2</v>
      </c>
      <c r="L49" s="31" t="s">
        <v>7</v>
      </c>
      <c r="M49" s="31">
        <v>1086.0619999999999</v>
      </c>
      <c r="N49" s="31">
        <v>75155.835900000005</v>
      </c>
      <c r="O49" s="31">
        <v>6.2808999999999999</v>
      </c>
      <c r="P49" s="31">
        <v>0.5423</v>
      </c>
      <c r="Q49" s="31">
        <v>611745.5</v>
      </c>
      <c r="T49" s="31">
        <v>2</v>
      </c>
      <c r="U49" s="31" t="s">
        <v>7</v>
      </c>
      <c r="V49" s="31">
        <v>254.08500000000001</v>
      </c>
      <c r="W49" s="31">
        <v>4107.4584999999997</v>
      </c>
      <c r="X49" s="31">
        <v>66.976100000000002</v>
      </c>
      <c r="Y49" s="31">
        <v>0.70650000000000002</v>
      </c>
      <c r="Z49" s="31">
        <v>333010.75</v>
      </c>
      <c r="AU49" s="31">
        <v>7</v>
      </c>
      <c r="AV49" s="31" t="s">
        <v>7</v>
      </c>
      <c r="AW49" s="31">
        <v>1626.009</v>
      </c>
      <c r="AX49" s="31">
        <v>10299.165000000001</v>
      </c>
      <c r="AY49" s="31">
        <v>70.875200000000007</v>
      </c>
      <c r="AZ49" s="31">
        <v>0.78649999999999998</v>
      </c>
      <c r="BA49" s="31">
        <v>854513.5625</v>
      </c>
      <c r="BM49" s="31">
        <v>6</v>
      </c>
      <c r="BN49" s="31" t="s">
        <v>7</v>
      </c>
      <c r="BO49" s="31">
        <v>1543.0170000000001</v>
      </c>
      <c r="BP49" s="31">
        <v>5281.2446</v>
      </c>
      <c r="BQ49" s="31">
        <v>45.043999999999997</v>
      </c>
      <c r="BR49" s="31">
        <v>0.54710000000000003</v>
      </c>
      <c r="BS49" s="31">
        <v>307152.03129999997</v>
      </c>
      <c r="CE49" s="31">
        <v>2</v>
      </c>
      <c r="CF49" s="31" t="s">
        <v>7</v>
      </c>
      <c r="CG49" s="31">
        <v>1086.3579999999999</v>
      </c>
      <c r="CH49" s="31">
        <v>21138.794900000001</v>
      </c>
      <c r="CI49" s="31">
        <v>6.6322000000000001</v>
      </c>
      <c r="CJ49" s="31">
        <v>0.53649999999999998</v>
      </c>
      <c r="CK49" s="31">
        <v>182109.45310000001</v>
      </c>
      <c r="CW49" s="37">
        <v>2</v>
      </c>
      <c r="CX49" s="37"/>
      <c r="CY49" s="38">
        <f t="shared" ref="CY49:DC49" si="1">AVERAGE(CY40,CY31,CY22,CY13,CY4)</f>
        <v>1086.1248000000001</v>
      </c>
      <c r="CZ49" s="38">
        <f t="shared" si="1"/>
        <v>27529.476179999998</v>
      </c>
      <c r="DA49" s="39">
        <f t="shared" si="1"/>
        <v>6.8000200000000008</v>
      </c>
      <c r="DB49" s="40">
        <f t="shared" si="1"/>
        <v>0.45161999999999997</v>
      </c>
      <c r="DC49" s="38">
        <f t="shared" si="1"/>
        <v>251153.27502</v>
      </c>
      <c r="DF49" s="31">
        <v>7</v>
      </c>
      <c r="DG49" s="31" t="s">
        <v>7</v>
      </c>
      <c r="DH49" s="31">
        <v>1077.3219999999999</v>
      </c>
      <c r="DI49" s="31">
        <v>7384.4395000000004</v>
      </c>
      <c r="DJ49" s="31">
        <v>65.251900000000006</v>
      </c>
      <c r="DK49" s="31">
        <v>0.69269999999999998</v>
      </c>
      <c r="DL49" s="31">
        <v>586746.375</v>
      </c>
      <c r="DO49" s="31">
        <v>7</v>
      </c>
      <c r="DP49" s="31" t="s">
        <v>7</v>
      </c>
      <c r="DQ49" s="31">
        <v>1639.759</v>
      </c>
      <c r="DR49" s="31">
        <v>37855.699200000003</v>
      </c>
      <c r="DS49" s="31">
        <v>98.623599999999996</v>
      </c>
      <c r="DT49" s="31">
        <v>0.79269999999999996</v>
      </c>
      <c r="DU49" s="31">
        <v>4359349</v>
      </c>
      <c r="EG49" s="31">
        <v>5</v>
      </c>
      <c r="EH49" s="31" t="s">
        <v>7</v>
      </c>
      <c r="EI49" s="31">
        <v>1652.9</v>
      </c>
      <c r="EJ49" s="31">
        <v>5855.0839999999998</v>
      </c>
      <c r="EK49" s="31">
        <v>187.18969999999999</v>
      </c>
      <c r="EL49" s="31">
        <v>0.27139999999999997</v>
      </c>
      <c r="EM49" s="31">
        <v>1563360</v>
      </c>
      <c r="EY49" s="31">
        <v>7</v>
      </c>
      <c r="EZ49" s="31" t="s">
        <v>7</v>
      </c>
      <c r="FA49" s="31">
        <v>1741.9590000000001</v>
      </c>
      <c r="FB49" s="31">
        <v>41923.960899999998</v>
      </c>
      <c r="FC49" s="31">
        <v>82.183000000000007</v>
      </c>
      <c r="FD49" s="31">
        <v>0.63270000000000004</v>
      </c>
      <c r="FE49" s="31">
        <v>4302346</v>
      </c>
    </row>
    <row r="50" spans="2:161" x14ac:dyDescent="0.25">
      <c r="B50" s="31">
        <v>3</v>
      </c>
      <c r="C50" s="31" t="s">
        <v>7</v>
      </c>
      <c r="D50" s="31">
        <v>281.26299999999998</v>
      </c>
      <c r="E50" s="31">
        <v>13578.026400000001</v>
      </c>
      <c r="F50" s="31">
        <v>16.7181</v>
      </c>
      <c r="G50" s="31">
        <v>0.5121</v>
      </c>
      <c r="H50" s="31">
        <v>297373.46879999997</v>
      </c>
      <c r="K50" s="31">
        <v>3</v>
      </c>
      <c r="L50" s="31" t="s">
        <v>7</v>
      </c>
      <c r="M50" s="31">
        <v>1239.1759999999999</v>
      </c>
      <c r="N50" s="31">
        <v>9617.8359</v>
      </c>
      <c r="O50" s="31">
        <v>53.931100000000001</v>
      </c>
      <c r="P50" s="31">
        <v>0.53749999999999998</v>
      </c>
      <c r="Q50" s="31">
        <v>672372.625</v>
      </c>
      <c r="T50" s="31">
        <v>3</v>
      </c>
      <c r="U50" s="31" t="s">
        <v>7</v>
      </c>
      <c r="V50" s="31">
        <v>280.983</v>
      </c>
      <c r="W50" s="31">
        <v>14060.9141</v>
      </c>
      <c r="X50" s="31">
        <v>15.5564</v>
      </c>
      <c r="Y50" s="31">
        <v>0.50060000000000004</v>
      </c>
      <c r="Z50" s="31">
        <v>287928.46879999997</v>
      </c>
      <c r="AC50" s="31" t="s">
        <v>0</v>
      </c>
      <c r="AD50" s="31" t="s">
        <v>1</v>
      </c>
      <c r="AE50" s="31" t="s">
        <v>2</v>
      </c>
      <c r="AF50" s="31" t="s">
        <v>3</v>
      </c>
      <c r="AG50" s="31" t="s">
        <v>4</v>
      </c>
      <c r="AH50" s="31" t="s">
        <v>5</v>
      </c>
      <c r="AI50" s="31" t="s">
        <v>6</v>
      </c>
      <c r="AL50" s="31" t="s">
        <v>0</v>
      </c>
      <c r="AM50" s="31" t="s">
        <v>1</v>
      </c>
      <c r="AN50" s="31" t="s">
        <v>2</v>
      </c>
      <c r="AO50" s="31" t="s">
        <v>3</v>
      </c>
      <c r="AP50" s="31" t="s">
        <v>4</v>
      </c>
      <c r="AQ50" s="31" t="s">
        <v>5</v>
      </c>
      <c r="AR50" s="31" t="s">
        <v>6</v>
      </c>
      <c r="AU50" s="31">
        <v>8</v>
      </c>
      <c r="AV50" s="31" t="s">
        <v>7</v>
      </c>
      <c r="AW50" s="31">
        <v>1741.288</v>
      </c>
      <c r="AX50" s="31">
        <v>8386.6376999999993</v>
      </c>
      <c r="AY50" s="31">
        <v>55.588299999999997</v>
      </c>
      <c r="AZ50" s="31">
        <v>0.47660000000000002</v>
      </c>
      <c r="BA50" s="31">
        <v>618069.75</v>
      </c>
      <c r="BD50" s="31" t="s">
        <v>0</v>
      </c>
      <c r="BE50" s="31" t="s">
        <v>1</v>
      </c>
      <c r="BF50" s="31" t="s">
        <v>2</v>
      </c>
      <c r="BG50" s="31" t="s">
        <v>3</v>
      </c>
      <c r="BH50" s="31" t="s">
        <v>4</v>
      </c>
      <c r="BI50" s="31" t="s">
        <v>5</v>
      </c>
      <c r="BJ50" s="31" t="s">
        <v>6</v>
      </c>
      <c r="BM50" s="31">
        <v>7</v>
      </c>
      <c r="BN50" s="31" t="s">
        <v>7</v>
      </c>
      <c r="BO50" s="31">
        <v>1633.2729999999999</v>
      </c>
      <c r="BP50" s="31">
        <v>16136.536099999999</v>
      </c>
      <c r="BQ50" s="31">
        <v>69.523499999999999</v>
      </c>
      <c r="BR50" s="31">
        <v>0.80189999999999995</v>
      </c>
      <c r="BS50" s="31">
        <v>1304724.75</v>
      </c>
      <c r="BV50" s="31" t="s">
        <v>0</v>
      </c>
      <c r="BW50" s="31" t="s">
        <v>1</v>
      </c>
      <c r="BX50" s="31" t="s">
        <v>2</v>
      </c>
      <c r="BY50" s="31" t="s">
        <v>3</v>
      </c>
      <c r="BZ50" s="31" t="s">
        <v>4</v>
      </c>
      <c r="CA50" s="31" t="s">
        <v>5</v>
      </c>
      <c r="CB50" s="31" t="s">
        <v>6</v>
      </c>
      <c r="CE50" s="31">
        <v>3</v>
      </c>
      <c r="CF50" s="31" t="s">
        <v>7</v>
      </c>
      <c r="CG50" s="31">
        <v>1231.481</v>
      </c>
      <c r="CH50" s="31">
        <v>11084.373</v>
      </c>
      <c r="CI50" s="31">
        <v>81.413499999999999</v>
      </c>
      <c r="CJ50" s="31">
        <v>0.70930000000000004</v>
      </c>
      <c r="CK50" s="31">
        <v>1092359.25</v>
      </c>
      <c r="CN50" s="31" t="s">
        <v>0</v>
      </c>
      <c r="CO50" s="31" t="s">
        <v>1</v>
      </c>
      <c r="CP50" s="31" t="s">
        <v>2</v>
      </c>
      <c r="CQ50" s="31" t="s">
        <v>3</v>
      </c>
      <c r="CR50" s="31" t="s">
        <v>4</v>
      </c>
      <c r="CS50" s="31" t="s">
        <v>5</v>
      </c>
      <c r="CT50" s="31" t="s">
        <v>6</v>
      </c>
      <c r="CW50" s="31">
        <v>3</v>
      </c>
      <c r="CY50" s="34">
        <f t="shared" ref="CY50:DC50" si="2">AVERAGE(CY41,CY32,CY23,CY14,CY5)</f>
        <v>1238.807</v>
      </c>
      <c r="CZ50" s="34">
        <f t="shared" si="2"/>
        <v>5226.4915000000001</v>
      </c>
      <c r="DA50" s="35">
        <f t="shared" si="2"/>
        <v>39.111959999999996</v>
      </c>
      <c r="DB50" s="36">
        <f t="shared" si="2"/>
        <v>0.56424000000000007</v>
      </c>
      <c r="DC50" s="34">
        <f t="shared" si="2"/>
        <v>262175.50313999999</v>
      </c>
      <c r="DF50" s="31">
        <v>8</v>
      </c>
      <c r="DG50" s="31" t="s">
        <v>7</v>
      </c>
      <c r="DH50" s="31">
        <v>1086.5419999999999</v>
      </c>
      <c r="DI50" s="31">
        <v>36243.632799999999</v>
      </c>
      <c r="DJ50" s="31">
        <v>7.0465</v>
      </c>
      <c r="DK50" s="31">
        <v>0.62709999999999999</v>
      </c>
      <c r="DL50" s="31">
        <v>320005.8125</v>
      </c>
      <c r="DO50" s="31">
        <v>8</v>
      </c>
      <c r="DP50" s="31" t="s">
        <v>7</v>
      </c>
      <c r="DQ50" s="31">
        <v>1739.4659999999999</v>
      </c>
      <c r="DR50" s="31">
        <v>45519.609400000001</v>
      </c>
      <c r="DS50" s="31">
        <v>107.5072</v>
      </c>
      <c r="DT50" s="31">
        <v>0.68759999999999999</v>
      </c>
      <c r="DU50" s="31">
        <v>5968886</v>
      </c>
      <c r="DX50" s="31" t="s">
        <v>0</v>
      </c>
      <c r="DY50" s="31" t="s">
        <v>1</v>
      </c>
      <c r="DZ50" s="31" t="s">
        <v>2</v>
      </c>
      <c r="EA50" s="31" t="s">
        <v>3</v>
      </c>
      <c r="EB50" s="31" t="s">
        <v>4</v>
      </c>
      <c r="EC50" s="31" t="s">
        <v>5</v>
      </c>
      <c r="ED50" s="31" t="s">
        <v>6</v>
      </c>
      <c r="EP50" s="31" t="s">
        <v>0</v>
      </c>
      <c r="EQ50" s="31" t="s">
        <v>1</v>
      </c>
      <c r="ER50" s="31" t="s">
        <v>2</v>
      </c>
      <c r="ES50" s="31" t="s">
        <v>3</v>
      </c>
      <c r="ET50" s="31" t="s">
        <v>4</v>
      </c>
      <c r="EU50" s="31" t="s">
        <v>5</v>
      </c>
      <c r="EV50" s="31" t="s">
        <v>6</v>
      </c>
      <c r="EY50" s="31">
        <v>8</v>
      </c>
      <c r="EZ50" s="31" t="s">
        <v>7</v>
      </c>
      <c r="FA50" s="31">
        <v>1814.2460000000001</v>
      </c>
      <c r="FB50" s="31">
        <v>9292.3456999999999</v>
      </c>
      <c r="FC50" s="31">
        <v>48.6511</v>
      </c>
      <c r="FD50" s="31">
        <v>0.56510000000000005</v>
      </c>
      <c r="FE50" s="31">
        <v>580218.8125</v>
      </c>
    </row>
    <row r="51" spans="2:161" x14ac:dyDescent="0.25">
      <c r="B51" s="31">
        <v>4</v>
      </c>
      <c r="C51" s="31" t="s">
        <v>7</v>
      </c>
      <c r="D51" s="31">
        <v>882.98599999999999</v>
      </c>
      <c r="E51" s="31">
        <v>7841.3861999999999</v>
      </c>
      <c r="F51" s="31">
        <v>29.356999999999999</v>
      </c>
      <c r="G51" s="31">
        <v>0.5554</v>
      </c>
      <c r="H51" s="31">
        <v>296317.09379999997</v>
      </c>
      <c r="K51" s="31">
        <v>4</v>
      </c>
      <c r="L51" s="31" t="s">
        <v>7</v>
      </c>
      <c r="M51" s="31">
        <v>1336.431</v>
      </c>
      <c r="N51" s="31">
        <v>9528.5264000000006</v>
      </c>
      <c r="O51" s="31">
        <v>46.0276</v>
      </c>
      <c r="P51" s="31">
        <v>0.42120000000000002</v>
      </c>
      <c r="Q51" s="31">
        <v>594259.75</v>
      </c>
      <c r="T51" s="31">
        <v>4</v>
      </c>
      <c r="U51" s="31" t="s">
        <v>7</v>
      </c>
      <c r="V51" s="31">
        <v>885.13499999999999</v>
      </c>
      <c r="W51" s="31">
        <v>8137.8051999999998</v>
      </c>
      <c r="X51" s="31">
        <v>37.665599999999998</v>
      </c>
      <c r="Y51" s="31">
        <v>0.54010000000000002</v>
      </c>
      <c r="Z51" s="31">
        <v>396966.5</v>
      </c>
      <c r="AC51" s="31">
        <v>1</v>
      </c>
      <c r="AD51" s="31" t="s">
        <v>7</v>
      </c>
      <c r="AE51" s="31">
        <v>1072.2449999999999</v>
      </c>
      <c r="AF51" s="31">
        <v>12066.9365</v>
      </c>
      <c r="AG51" s="31">
        <v>44.660899999999998</v>
      </c>
      <c r="AH51" s="31">
        <v>0.31280000000000002</v>
      </c>
      <c r="AI51" s="31">
        <v>758881.1875</v>
      </c>
      <c r="AL51" s="31">
        <v>1</v>
      </c>
      <c r="AM51" s="31" t="s">
        <v>7</v>
      </c>
      <c r="AN51" s="31">
        <v>257.92</v>
      </c>
      <c r="AO51" s="31">
        <v>2403.0122000000001</v>
      </c>
      <c r="AP51" s="31">
        <v>50.652099999999997</v>
      </c>
      <c r="AQ51" s="31">
        <v>0.52490000000000003</v>
      </c>
      <c r="AR51" s="31">
        <v>158352.4375</v>
      </c>
      <c r="BD51" s="31">
        <v>1</v>
      </c>
      <c r="BE51" s="31" t="s">
        <v>7</v>
      </c>
      <c r="BF51" s="31">
        <v>155.67599999999999</v>
      </c>
      <c r="BG51" s="31">
        <v>2540.2802999999999</v>
      </c>
      <c r="BH51" s="31">
        <v>5.5567000000000002</v>
      </c>
      <c r="BI51" s="31">
        <v>0.50819999999999999</v>
      </c>
      <c r="BJ51" s="31">
        <v>18534.132799999999</v>
      </c>
      <c r="BM51" s="31">
        <v>8</v>
      </c>
      <c r="BN51" s="31" t="s">
        <v>7</v>
      </c>
      <c r="BO51" s="31">
        <v>1736.2139999999999</v>
      </c>
      <c r="BP51" s="31">
        <v>14613.915000000001</v>
      </c>
      <c r="BQ51" s="31">
        <v>53.883000000000003</v>
      </c>
      <c r="BR51" s="31">
        <v>0.72660000000000002</v>
      </c>
      <c r="BS51" s="31">
        <v>945701.375</v>
      </c>
      <c r="BV51" s="31">
        <v>1</v>
      </c>
      <c r="BW51" s="31" t="s">
        <v>7</v>
      </c>
      <c r="BX51" s="31">
        <v>882.42</v>
      </c>
      <c r="BY51" s="31">
        <v>6237.7358000000004</v>
      </c>
      <c r="BZ51" s="31">
        <v>38.723599999999998</v>
      </c>
      <c r="CA51" s="31">
        <v>0.41249999999999998</v>
      </c>
      <c r="CB51" s="31">
        <v>328004.9375</v>
      </c>
      <c r="CE51" s="31">
        <v>4</v>
      </c>
      <c r="CF51" s="31" t="s">
        <v>7</v>
      </c>
      <c r="CG51" s="31">
        <v>1338.1469999999999</v>
      </c>
      <c r="CH51" s="31">
        <v>12660.425800000001</v>
      </c>
      <c r="CI51" s="31">
        <v>40.807000000000002</v>
      </c>
      <c r="CJ51" s="31">
        <v>0.4289</v>
      </c>
      <c r="CK51" s="31">
        <v>698734.75</v>
      </c>
      <c r="CN51" s="31">
        <v>1</v>
      </c>
      <c r="CO51" s="31" t="s">
        <v>7</v>
      </c>
      <c r="CP51" s="31">
        <v>245.489</v>
      </c>
      <c r="CQ51" s="31">
        <v>2037.2628999999999</v>
      </c>
      <c r="CR51" s="31">
        <v>50.405799999999999</v>
      </c>
      <c r="CS51" s="31">
        <v>0.55979999999999996</v>
      </c>
      <c r="CT51" s="31">
        <v>131817.10939999999</v>
      </c>
      <c r="CW51" s="31">
        <v>4</v>
      </c>
      <c r="CY51" s="34">
        <f t="shared" ref="CY51:DC51" si="3">AVERAGE(CY42,CY33,CY24,CY15,CY6)</f>
        <v>1347.4526000000001</v>
      </c>
      <c r="CZ51" s="34">
        <f t="shared" si="3"/>
        <v>6384.7071399999995</v>
      </c>
      <c r="DA51" s="35">
        <f t="shared" si="3"/>
        <v>44.820059999999998</v>
      </c>
      <c r="DB51" s="36">
        <f t="shared" si="3"/>
        <v>0.59416000000000002</v>
      </c>
      <c r="DC51" s="34">
        <f t="shared" si="3"/>
        <v>362630.55001999997</v>
      </c>
      <c r="DX51" s="31">
        <v>1</v>
      </c>
      <c r="DY51" s="31" t="s">
        <v>7</v>
      </c>
      <c r="DZ51" s="31">
        <v>254.26</v>
      </c>
      <c r="EA51" s="31">
        <v>1340.3821</v>
      </c>
      <c r="EB51" s="31">
        <v>54.824199999999998</v>
      </c>
      <c r="EC51" s="31">
        <v>0.5282</v>
      </c>
      <c r="ED51" s="31">
        <v>95480.757800000007</v>
      </c>
      <c r="EG51" s="37" t="s">
        <v>0</v>
      </c>
      <c r="EH51" s="37" t="s">
        <v>1</v>
      </c>
      <c r="EI51" s="37" t="s">
        <v>2</v>
      </c>
      <c r="EJ51" s="37" t="s">
        <v>3</v>
      </c>
      <c r="EK51" s="37" t="s">
        <v>4</v>
      </c>
      <c r="EL51" s="37" t="s">
        <v>5</v>
      </c>
      <c r="EM51" s="37" t="s">
        <v>6</v>
      </c>
      <c r="EP51" s="31">
        <v>1</v>
      </c>
      <c r="EQ51" s="31" t="s">
        <v>7</v>
      </c>
      <c r="ER51" s="31">
        <v>156.596</v>
      </c>
      <c r="ES51" s="31">
        <v>3096.5297999999998</v>
      </c>
      <c r="ET51" s="31">
        <v>11.020799999999999</v>
      </c>
      <c r="EU51" s="31">
        <v>0.4496</v>
      </c>
      <c r="EV51" s="31">
        <v>45804.046900000001</v>
      </c>
    </row>
    <row r="52" spans="2:161" x14ac:dyDescent="0.25">
      <c r="B52" s="31">
        <v>5</v>
      </c>
      <c r="C52" s="31" t="s">
        <v>7</v>
      </c>
      <c r="D52" s="31">
        <v>971.29100000000005</v>
      </c>
      <c r="E52" s="31">
        <v>11181.386699999999</v>
      </c>
      <c r="F52" s="31">
        <v>38.631500000000003</v>
      </c>
      <c r="G52" s="31">
        <v>0.69789999999999996</v>
      </c>
      <c r="H52" s="31">
        <v>524959</v>
      </c>
      <c r="K52" s="31">
        <v>5</v>
      </c>
      <c r="L52" s="31" t="s">
        <v>7</v>
      </c>
      <c r="M52" s="31">
        <v>1432.845</v>
      </c>
      <c r="N52" s="31">
        <v>10809.4717</v>
      </c>
      <c r="O52" s="31">
        <v>26.236599999999999</v>
      </c>
      <c r="P52" s="31">
        <v>0.51249999999999996</v>
      </c>
      <c r="Q52" s="31">
        <v>371537.90629999997</v>
      </c>
      <c r="T52" s="31">
        <v>5</v>
      </c>
      <c r="U52" s="31" t="s">
        <v>7</v>
      </c>
      <c r="V52" s="31">
        <v>972.83299999999997</v>
      </c>
      <c r="W52" s="31">
        <v>11351.978499999999</v>
      </c>
      <c r="X52" s="31">
        <v>41.679200000000002</v>
      </c>
      <c r="Y52" s="31">
        <v>0.68979999999999997</v>
      </c>
      <c r="Z52" s="31">
        <v>577157.25</v>
      </c>
      <c r="AC52" s="31">
        <v>2</v>
      </c>
      <c r="AD52" s="31" t="s">
        <v>7</v>
      </c>
      <c r="AE52" s="31">
        <v>1085.8209999999999</v>
      </c>
      <c r="AF52" s="31">
        <v>79442.734400000001</v>
      </c>
      <c r="AG52" s="31">
        <v>6.2739000000000003</v>
      </c>
      <c r="AH52" s="31">
        <v>0.65480000000000005</v>
      </c>
      <c r="AI52" s="31">
        <v>617522.1875</v>
      </c>
      <c r="AL52" s="31">
        <v>2</v>
      </c>
      <c r="AM52" s="31" t="s">
        <v>7</v>
      </c>
      <c r="AN52" s="31">
        <v>281.45100000000002</v>
      </c>
      <c r="AO52" s="31">
        <v>7373.7040999999999</v>
      </c>
      <c r="AP52" s="31">
        <v>15.565899999999999</v>
      </c>
      <c r="AQ52" s="31">
        <v>0.503</v>
      </c>
      <c r="AR52" s="31">
        <v>150912.70310000001</v>
      </c>
      <c r="AU52" s="31" t="s">
        <v>0</v>
      </c>
      <c r="AV52" s="31" t="s">
        <v>1</v>
      </c>
      <c r="AW52" s="31" t="s">
        <v>2</v>
      </c>
      <c r="AX52" s="31" t="s">
        <v>3</v>
      </c>
      <c r="AY52" s="31" t="s">
        <v>4</v>
      </c>
      <c r="AZ52" s="31" t="s">
        <v>5</v>
      </c>
      <c r="BA52" s="31" t="s">
        <v>6</v>
      </c>
      <c r="BD52" s="31">
        <v>2</v>
      </c>
      <c r="BE52" s="31" t="s">
        <v>7</v>
      </c>
      <c r="BF52" s="31">
        <v>280.75200000000001</v>
      </c>
      <c r="BG52" s="31">
        <v>4505.9022999999997</v>
      </c>
      <c r="BH52" s="31">
        <v>14.577</v>
      </c>
      <c r="BI52" s="31">
        <v>0.48730000000000001</v>
      </c>
      <c r="BJ52" s="31">
        <v>86873.390599999999</v>
      </c>
      <c r="BV52" s="31">
        <v>2</v>
      </c>
      <c r="BW52" s="31" t="s">
        <v>7</v>
      </c>
      <c r="BX52" s="31">
        <v>975.18700000000001</v>
      </c>
      <c r="BY52" s="31">
        <v>7947.2529000000004</v>
      </c>
      <c r="BZ52" s="31">
        <v>42.726500000000001</v>
      </c>
      <c r="CA52" s="31">
        <v>1</v>
      </c>
      <c r="CB52" s="31">
        <v>361454.625</v>
      </c>
      <c r="CE52" s="31">
        <v>5</v>
      </c>
      <c r="CF52" s="31" t="s">
        <v>7</v>
      </c>
      <c r="CG52" s="31">
        <v>1426.537</v>
      </c>
      <c r="CH52" s="31">
        <v>4825.8280999999997</v>
      </c>
      <c r="CI52" s="31">
        <v>89.676699999999997</v>
      </c>
      <c r="CJ52" s="31">
        <v>0.42770000000000002</v>
      </c>
      <c r="CK52" s="31">
        <v>584956.0625</v>
      </c>
      <c r="CN52" s="31">
        <v>2</v>
      </c>
      <c r="CO52" s="31" t="s">
        <v>7</v>
      </c>
      <c r="CP52" s="31">
        <v>281.529</v>
      </c>
      <c r="CQ52" s="31">
        <v>5383.2266</v>
      </c>
      <c r="CR52" s="31">
        <v>18.059999999999999</v>
      </c>
      <c r="CS52" s="31">
        <v>0.51690000000000003</v>
      </c>
      <c r="CT52" s="31">
        <v>127125.7656</v>
      </c>
      <c r="CW52" s="31">
        <v>5</v>
      </c>
      <c r="CY52" s="34">
        <f t="shared" ref="CY52:DC52" si="4">AVERAGE(CY43,CY34,CY25,CY16,CY7)</f>
        <v>1434.3466000000001</v>
      </c>
      <c r="CZ52" s="34">
        <f t="shared" si="4"/>
        <v>7792.0366200000008</v>
      </c>
      <c r="DA52" s="35">
        <f t="shared" si="4"/>
        <v>26.784399999999998</v>
      </c>
      <c r="DB52" s="36">
        <f t="shared" si="4"/>
        <v>0.49562000000000006</v>
      </c>
      <c r="DC52" s="34">
        <f t="shared" si="4"/>
        <v>275048.05628000002</v>
      </c>
      <c r="DF52" s="31" t="s">
        <v>0</v>
      </c>
      <c r="DG52" s="31" t="s">
        <v>1</v>
      </c>
      <c r="DH52" s="31" t="s">
        <v>2</v>
      </c>
      <c r="DI52" s="31" t="s">
        <v>3</v>
      </c>
      <c r="DJ52" s="31" t="s">
        <v>4</v>
      </c>
      <c r="DK52" s="31" t="s">
        <v>5</v>
      </c>
      <c r="DL52" s="31" t="s">
        <v>6</v>
      </c>
      <c r="DO52" s="31" t="s">
        <v>0</v>
      </c>
      <c r="DP52" s="31" t="s">
        <v>1</v>
      </c>
      <c r="DQ52" s="31" t="s">
        <v>2</v>
      </c>
      <c r="DR52" s="31" t="s">
        <v>3</v>
      </c>
      <c r="DS52" s="31" t="s">
        <v>4</v>
      </c>
      <c r="DT52" s="31" t="s">
        <v>5</v>
      </c>
      <c r="DU52" s="31" t="s">
        <v>6</v>
      </c>
      <c r="DX52" s="31">
        <v>2</v>
      </c>
      <c r="DY52" s="31" t="s">
        <v>7</v>
      </c>
      <c r="DZ52" s="31">
        <v>281.25</v>
      </c>
      <c r="EA52" s="31">
        <v>3645.7471</v>
      </c>
      <c r="EB52" s="31">
        <v>12.6953</v>
      </c>
      <c r="EC52" s="31">
        <v>0.49120000000000003</v>
      </c>
      <c r="ED52" s="31">
        <v>61144.363299999997</v>
      </c>
      <c r="EG52" s="31">
        <v>1</v>
      </c>
      <c r="EI52" s="34">
        <f>AVERAGE(EI45,EI38,EI31,EI24,EI17,EI10,EI3)</f>
        <v>1070.2088571428571</v>
      </c>
      <c r="EJ52" s="34">
        <f t="shared" ref="EJ52:EM52" si="5">AVERAGE(EJ45,EJ38,EJ31,EJ24,EJ17,EJ10,EJ3)</f>
        <v>3591.6362857142853</v>
      </c>
      <c r="EK52" s="35">
        <f t="shared" si="5"/>
        <v>43.477042857142855</v>
      </c>
      <c r="EL52" s="36">
        <f t="shared" si="5"/>
        <v>0.69264285714285712</v>
      </c>
      <c r="EM52" s="34">
        <f t="shared" si="5"/>
        <v>190252.01341428576</v>
      </c>
      <c r="EP52" s="31">
        <v>2</v>
      </c>
      <c r="EQ52" s="31" t="s">
        <v>7</v>
      </c>
      <c r="ER52" s="31">
        <v>282.52300000000002</v>
      </c>
      <c r="ES52" s="31">
        <v>4897.3681999999999</v>
      </c>
      <c r="ET52" s="31">
        <v>13.299200000000001</v>
      </c>
      <c r="EU52" s="31">
        <v>0.4229</v>
      </c>
      <c r="EV52" s="31">
        <v>88281.1875</v>
      </c>
      <c r="EY52" s="31" t="s">
        <v>0</v>
      </c>
      <c r="EZ52" s="31" t="s">
        <v>1</v>
      </c>
      <c r="FA52" s="31" t="s">
        <v>2</v>
      </c>
      <c r="FB52" s="31" t="s">
        <v>3</v>
      </c>
      <c r="FC52" s="31" t="s">
        <v>4</v>
      </c>
      <c r="FD52" s="31" t="s">
        <v>5</v>
      </c>
      <c r="FE52" s="31" t="s">
        <v>6</v>
      </c>
    </row>
    <row r="53" spans="2:161" x14ac:dyDescent="0.25">
      <c r="B53" s="31">
        <v>6</v>
      </c>
      <c r="C53" s="31" t="s">
        <v>7</v>
      </c>
      <c r="D53" s="31">
        <v>1074.973</v>
      </c>
      <c r="E53" s="31">
        <v>8035.9179999999997</v>
      </c>
      <c r="F53" s="31">
        <v>30.2255</v>
      </c>
      <c r="G53" s="31">
        <v>0.60329999999999995</v>
      </c>
      <c r="H53" s="31">
        <v>306801.28129999997</v>
      </c>
      <c r="K53" s="31">
        <v>6</v>
      </c>
      <c r="L53" s="31" t="s">
        <v>7</v>
      </c>
      <c r="M53" s="31">
        <v>1627.65</v>
      </c>
      <c r="N53" s="31">
        <v>19635.390599999999</v>
      </c>
      <c r="O53" s="31">
        <v>96.705200000000005</v>
      </c>
      <c r="P53" s="31">
        <v>0.1986</v>
      </c>
      <c r="Q53" s="31">
        <v>2777702</v>
      </c>
      <c r="T53" s="31">
        <v>6</v>
      </c>
      <c r="U53" s="31" t="s">
        <v>7</v>
      </c>
      <c r="V53" s="31">
        <v>1073.431</v>
      </c>
      <c r="W53" s="31">
        <v>12018.8799</v>
      </c>
      <c r="X53" s="31">
        <v>44.287700000000001</v>
      </c>
      <c r="Y53" s="31">
        <v>1</v>
      </c>
      <c r="Z53" s="31">
        <v>566612.1875</v>
      </c>
      <c r="AC53" s="31">
        <v>3</v>
      </c>
      <c r="AD53" s="31" t="s">
        <v>7</v>
      </c>
      <c r="AE53" s="31">
        <v>1626.5160000000001</v>
      </c>
      <c r="AF53" s="31">
        <v>16962.375</v>
      </c>
      <c r="AG53" s="31">
        <v>64.683800000000005</v>
      </c>
      <c r="AH53" s="31">
        <v>7.3099999999999998E-2</v>
      </c>
      <c r="AI53" s="31">
        <v>1673745.625</v>
      </c>
      <c r="AL53" s="31">
        <v>3</v>
      </c>
      <c r="AM53" s="31" t="s">
        <v>7</v>
      </c>
      <c r="AN53" s="31">
        <v>882.61400000000003</v>
      </c>
      <c r="AO53" s="31">
        <v>5766.0630000000001</v>
      </c>
      <c r="AP53" s="31">
        <v>43.899799999999999</v>
      </c>
      <c r="AQ53" s="31">
        <v>0.48759999999999998</v>
      </c>
      <c r="AR53" s="31">
        <v>334180</v>
      </c>
      <c r="AU53" s="31">
        <v>1</v>
      </c>
      <c r="AV53" s="31" t="s">
        <v>7</v>
      </c>
      <c r="AW53" s="31">
        <v>1076.348</v>
      </c>
      <c r="AX53" s="31">
        <v>7836.3290999999999</v>
      </c>
      <c r="AY53" s="31">
        <v>42.274500000000003</v>
      </c>
      <c r="AZ53" s="31">
        <v>1</v>
      </c>
      <c r="BA53" s="31">
        <v>352635.0625</v>
      </c>
      <c r="BD53" s="31">
        <v>3</v>
      </c>
      <c r="BE53" s="31" t="s">
        <v>7</v>
      </c>
      <c r="BF53" s="31">
        <v>886.58399999999995</v>
      </c>
      <c r="BG53" s="31">
        <v>6979.6929</v>
      </c>
      <c r="BH53" s="31">
        <v>43.753300000000003</v>
      </c>
      <c r="BI53" s="31">
        <v>0.51539999999999997</v>
      </c>
      <c r="BJ53" s="31">
        <v>398794.28129999997</v>
      </c>
      <c r="BM53" s="31" t="s">
        <v>0</v>
      </c>
      <c r="BN53" s="31" t="s">
        <v>1</v>
      </c>
      <c r="BO53" s="31" t="s">
        <v>2</v>
      </c>
      <c r="BP53" s="31" t="s">
        <v>3</v>
      </c>
      <c r="BQ53" s="31" t="s">
        <v>4</v>
      </c>
      <c r="BR53" s="31" t="s">
        <v>5</v>
      </c>
      <c r="BS53" s="31" t="s">
        <v>6</v>
      </c>
      <c r="BV53" s="31">
        <v>3</v>
      </c>
      <c r="BW53" s="31" t="s">
        <v>7</v>
      </c>
      <c r="BX53" s="31">
        <v>1070.75</v>
      </c>
      <c r="BY53" s="31">
        <v>11769.3135</v>
      </c>
      <c r="BZ53" s="31">
        <v>47.491399999999999</v>
      </c>
      <c r="CA53" s="31">
        <v>0.8044</v>
      </c>
      <c r="CB53" s="31">
        <v>649408.1875</v>
      </c>
      <c r="CE53" s="31">
        <v>6</v>
      </c>
      <c r="CF53" s="31" t="s">
        <v>7</v>
      </c>
      <c r="CG53" s="31">
        <v>1634.09</v>
      </c>
      <c r="CH53" s="31">
        <v>16727.279299999998</v>
      </c>
      <c r="CI53" s="31">
        <v>70.171099999999996</v>
      </c>
      <c r="CJ53" s="31">
        <v>0.50980000000000003</v>
      </c>
      <c r="CK53" s="31">
        <v>1538767.875</v>
      </c>
      <c r="CN53" s="31">
        <v>3</v>
      </c>
      <c r="CO53" s="31" t="s">
        <v>7</v>
      </c>
      <c r="CP53" s="31">
        <v>886.64099999999996</v>
      </c>
      <c r="CQ53" s="31">
        <v>7317.9155000000001</v>
      </c>
      <c r="CR53" s="31">
        <v>47.709800000000001</v>
      </c>
      <c r="CS53" s="31">
        <v>0.57179999999999997</v>
      </c>
      <c r="CT53" s="31">
        <v>446161.65629999997</v>
      </c>
      <c r="CW53" s="31">
        <v>6</v>
      </c>
      <c r="CY53" s="34">
        <f t="shared" ref="CY53:DC53" si="6">AVERAGE(CY44,CY35,CY26,CY17,CY8)</f>
        <v>1630.4092000000001</v>
      </c>
      <c r="CZ53" s="34">
        <f t="shared" si="6"/>
        <v>9982.8357400000004</v>
      </c>
      <c r="DA53" s="35">
        <f t="shared" si="6"/>
        <v>59.886099999999999</v>
      </c>
      <c r="DB53" s="36">
        <f t="shared" si="6"/>
        <v>0.47032000000000007</v>
      </c>
      <c r="DC53" s="34">
        <f t="shared" si="6"/>
        <v>793915.82499999995</v>
      </c>
      <c r="DF53" s="31">
        <v>1</v>
      </c>
      <c r="DG53" s="31" t="s">
        <v>7</v>
      </c>
      <c r="DH53" s="31">
        <v>157.00700000000001</v>
      </c>
      <c r="DI53" s="31">
        <v>2152.8595999999998</v>
      </c>
      <c r="DJ53" s="31">
        <v>7.8219000000000003</v>
      </c>
      <c r="DK53" s="31">
        <v>0.53890000000000005</v>
      </c>
      <c r="DL53" s="31">
        <v>21850.171900000001</v>
      </c>
      <c r="DO53" s="31">
        <v>1</v>
      </c>
      <c r="DP53" s="31" t="s">
        <v>7</v>
      </c>
      <c r="DQ53" s="31">
        <v>1073.8989999999999</v>
      </c>
      <c r="DR53" s="31">
        <v>5738.6962999999996</v>
      </c>
      <c r="DS53" s="31">
        <v>55.321399999999997</v>
      </c>
      <c r="DT53" s="31">
        <v>0.96540000000000004</v>
      </c>
      <c r="DU53" s="31">
        <v>343451</v>
      </c>
      <c r="DX53" s="31">
        <v>3</v>
      </c>
      <c r="DY53" s="31" t="s">
        <v>7</v>
      </c>
      <c r="DZ53" s="31">
        <v>884.11699999999996</v>
      </c>
      <c r="EA53" s="31">
        <v>3216.8044</v>
      </c>
      <c r="EB53" s="31">
        <v>38.263100000000001</v>
      </c>
      <c r="EC53" s="31">
        <v>0.56899999999999995</v>
      </c>
      <c r="ED53" s="31">
        <v>157564.01560000001</v>
      </c>
      <c r="EG53" s="37">
        <v>2</v>
      </c>
      <c r="EH53" s="37"/>
      <c r="EI53" s="38">
        <f t="shared" ref="EI53:EM53" si="7">AVERAGE(EI46,EI39,EI32,EI25,EI18,EI11,EI4)</f>
        <v>1085.9831428571429</v>
      </c>
      <c r="EJ53" s="38">
        <f t="shared" si="7"/>
        <v>22877.296600000001</v>
      </c>
      <c r="EK53" s="39">
        <f t="shared" si="7"/>
        <v>6.2054428571428568</v>
      </c>
      <c r="EL53" s="40">
        <f t="shared" si="7"/>
        <v>0.44394285714285714</v>
      </c>
      <c r="EM53" s="38">
        <f t="shared" si="7"/>
        <v>191069.67189999999</v>
      </c>
      <c r="EP53" s="31">
        <v>3</v>
      </c>
      <c r="EQ53" s="31" t="s">
        <v>7</v>
      </c>
      <c r="ER53" s="31">
        <v>654.26499999999999</v>
      </c>
      <c r="ES53" s="31">
        <v>3572.6527999999998</v>
      </c>
      <c r="ET53" s="31">
        <v>32.818300000000001</v>
      </c>
      <c r="EU53" s="31">
        <v>1</v>
      </c>
      <c r="EV53" s="31">
        <v>124809.08590000001</v>
      </c>
      <c r="EY53" s="31">
        <v>1</v>
      </c>
      <c r="EZ53" s="31" t="s">
        <v>7</v>
      </c>
      <c r="FA53" s="31">
        <v>1076.7329999999999</v>
      </c>
      <c r="FB53" s="31">
        <v>9738.3778999999995</v>
      </c>
      <c r="FC53" s="31">
        <v>52.302999999999997</v>
      </c>
      <c r="FD53" s="31">
        <v>0.68359999999999999</v>
      </c>
      <c r="FE53" s="31">
        <v>623292.5625</v>
      </c>
    </row>
    <row r="54" spans="2:161" x14ac:dyDescent="0.25">
      <c r="B54" s="31">
        <v>7</v>
      </c>
      <c r="C54" s="31" t="s">
        <v>7</v>
      </c>
      <c r="D54" s="31">
        <v>1086.0730000000001</v>
      </c>
      <c r="E54" s="31">
        <v>75523.460900000005</v>
      </c>
      <c r="F54" s="31">
        <v>6.3011999999999997</v>
      </c>
      <c r="G54" s="31">
        <v>0.53939999999999999</v>
      </c>
      <c r="H54" s="31">
        <v>617298.8125</v>
      </c>
      <c r="K54" s="31">
        <v>7</v>
      </c>
      <c r="L54" s="31" t="s">
        <v>7</v>
      </c>
      <c r="M54" s="31">
        <v>1739.874</v>
      </c>
      <c r="N54" s="31">
        <v>18345.466799999998</v>
      </c>
      <c r="O54" s="31">
        <v>55.735799999999998</v>
      </c>
      <c r="P54" s="31">
        <v>0.6573</v>
      </c>
      <c r="Q54" s="31">
        <v>1263969.25</v>
      </c>
      <c r="T54" s="31">
        <v>7</v>
      </c>
      <c r="U54" s="31" t="s">
        <v>7</v>
      </c>
      <c r="V54" s="31">
        <v>1085.8140000000001</v>
      </c>
      <c r="W54" s="31">
        <v>78553.546900000001</v>
      </c>
      <c r="X54" s="31">
        <v>6.2096999999999998</v>
      </c>
      <c r="Y54" s="31">
        <v>0.67889999999999995</v>
      </c>
      <c r="Z54" s="31">
        <v>598428.5</v>
      </c>
      <c r="AC54" s="31">
        <v>4</v>
      </c>
      <c r="AD54" s="31" t="s">
        <v>7</v>
      </c>
      <c r="AE54" s="31">
        <v>1739.452</v>
      </c>
      <c r="AF54" s="31">
        <v>10923.804700000001</v>
      </c>
      <c r="AG54" s="31">
        <v>42.700299999999999</v>
      </c>
      <c r="AH54" s="31">
        <v>0.55020000000000002</v>
      </c>
      <c r="AI54" s="31">
        <v>601518.75</v>
      </c>
      <c r="AL54" s="31">
        <v>4</v>
      </c>
      <c r="AM54" s="31" t="s">
        <v>7</v>
      </c>
      <c r="AN54" s="31">
        <v>971.93200000000002</v>
      </c>
      <c r="AO54" s="31">
        <v>8512.8916000000008</v>
      </c>
      <c r="AP54" s="31">
        <v>39.828000000000003</v>
      </c>
      <c r="AQ54" s="31">
        <v>0.9365</v>
      </c>
      <c r="AR54" s="31">
        <v>371664.71879999997</v>
      </c>
      <c r="AU54" s="31">
        <v>2</v>
      </c>
      <c r="AV54" s="31" t="s">
        <v>7</v>
      </c>
      <c r="AW54" s="31">
        <v>1086.376</v>
      </c>
      <c r="AX54" s="31">
        <v>37532.070299999999</v>
      </c>
      <c r="AY54" s="31">
        <v>6.1279000000000003</v>
      </c>
      <c r="AZ54" s="31">
        <v>0.82940000000000003</v>
      </c>
      <c r="BA54" s="31">
        <v>264653.15629999997</v>
      </c>
      <c r="BD54" s="31">
        <v>4</v>
      </c>
      <c r="BE54" s="31" t="s">
        <v>7</v>
      </c>
      <c r="BF54" s="31">
        <v>971.21600000000001</v>
      </c>
      <c r="BG54" s="31">
        <v>10556.194299999999</v>
      </c>
      <c r="BH54" s="31">
        <v>41.700400000000002</v>
      </c>
      <c r="BI54" s="31">
        <v>0.68479999999999996</v>
      </c>
      <c r="BJ54" s="31">
        <v>537739.25</v>
      </c>
      <c r="BM54" s="31">
        <v>1</v>
      </c>
      <c r="BN54" s="31" t="s">
        <v>7</v>
      </c>
      <c r="BO54" s="31">
        <v>1069.2339999999999</v>
      </c>
      <c r="BP54" s="31">
        <v>7218.6724000000004</v>
      </c>
      <c r="BQ54" s="31">
        <v>42.306399999999996</v>
      </c>
      <c r="BR54" s="31">
        <v>0.77710000000000001</v>
      </c>
      <c r="BS54" s="31">
        <v>359174.65629999997</v>
      </c>
      <c r="BV54" s="31">
        <v>4</v>
      </c>
      <c r="BW54" s="31" t="s">
        <v>7</v>
      </c>
      <c r="BX54" s="31">
        <v>1086.367</v>
      </c>
      <c r="BY54" s="31">
        <v>21189.644499999999</v>
      </c>
      <c r="BZ54" s="31">
        <v>6.6631999999999998</v>
      </c>
      <c r="CA54" s="31">
        <v>0.52139999999999997</v>
      </c>
      <c r="CB54" s="31">
        <v>184429.89060000001</v>
      </c>
      <c r="CE54" s="31">
        <v>7</v>
      </c>
      <c r="CF54" s="31" t="s">
        <v>7</v>
      </c>
      <c r="CG54" s="31">
        <v>1786.0129999999999</v>
      </c>
      <c r="CH54" s="31">
        <v>5749.5150999999996</v>
      </c>
      <c r="CI54" s="31">
        <v>191.2586</v>
      </c>
      <c r="CJ54" s="31">
        <v>0.62390000000000001</v>
      </c>
      <c r="CK54" s="31">
        <v>1375960</v>
      </c>
      <c r="CN54" s="31">
        <v>4</v>
      </c>
      <c r="CO54" s="31" t="s">
        <v>7</v>
      </c>
      <c r="CP54" s="31">
        <v>969.82299999999998</v>
      </c>
      <c r="CQ54" s="31">
        <v>9100.4375</v>
      </c>
      <c r="CR54" s="31">
        <v>46.377899999999997</v>
      </c>
      <c r="CS54" s="31">
        <v>1</v>
      </c>
      <c r="CT54" s="31">
        <v>449271.03129999997</v>
      </c>
      <c r="CW54" s="31">
        <v>7</v>
      </c>
      <c r="CY54" s="34">
        <f t="shared" ref="CY54:DC54" si="8">AVERAGE(CY45,CY36,CY27,CY18,CY9)</f>
        <v>1744.2524000000001</v>
      </c>
      <c r="CZ54" s="34">
        <f t="shared" si="8"/>
        <v>9389.8921599999994</v>
      </c>
      <c r="DA54" s="35">
        <f t="shared" si="8"/>
        <v>55.850240000000007</v>
      </c>
      <c r="DB54" s="36">
        <f t="shared" si="8"/>
        <v>0.6241199999999999</v>
      </c>
      <c r="DC54" s="34">
        <f t="shared" si="8"/>
        <v>656393.875</v>
      </c>
      <c r="DF54" s="31">
        <v>2</v>
      </c>
      <c r="DG54" s="31" t="s">
        <v>7</v>
      </c>
      <c r="DH54" s="31">
        <v>282.81799999999998</v>
      </c>
      <c r="DI54" s="31">
        <v>6556.9775</v>
      </c>
      <c r="DJ54" s="31">
        <v>14.658899999999999</v>
      </c>
      <c r="DK54" s="31">
        <v>0.49869999999999998</v>
      </c>
      <c r="DL54" s="31">
        <v>126627.78909999999</v>
      </c>
      <c r="DO54" s="31">
        <v>2</v>
      </c>
      <c r="DP54" s="31" t="s">
        <v>7</v>
      </c>
      <c r="DQ54" s="31">
        <v>1086.5530000000001</v>
      </c>
      <c r="DR54" s="31">
        <v>37003.933599999997</v>
      </c>
      <c r="DS54" s="31">
        <v>7.0929000000000002</v>
      </c>
      <c r="DT54" s="31">
        <v>0.52549999999999997</v>
      </c>
      <c r="DU54" s="31">
        <v>342368.59379999997</v>
      </c>
      <c r="DX54" s="31">
        <v>4</v>
      </c>
      <c r="DY54" s="31" t="s">
        <v>7</v>
      </c>
      <c r="DZ54" s="31">
        <v>973.63300000000004</v>
      </c>
      <c r="EA54" s="31">
        <v>4828.4584999999997</v>
      </c>
      <c r="EB54" s="31">
        <v>39.336500000000001</v>
      </c>
      <c r="EC54" s="31">
        <v>0.83179999999999998</v>
      </c>
      <c r="ED54" s="31">
        <v>218161.32810000001</v>
      </c>
      <c r="EG54" s="31">
        <v>3</v>
      </c>
      <c r="EI54" s="34">
        <f t="shared" ref="EI54:EM54" si="9">AVERAGE(EI47,EI40,EI33,EI26,EI19,EI12,EI5)</f>
        <v>1236.3087142857144</v>
      </c>
      <c r="EJ54" s="34">
        <f t="shared" si="9"/>
        <v>2706.6248714285716</v>
      </c>
      <c r="EK54" s="35">
        <f t="shared" si="9"/>
        <v>55.454714285714296</v>
      </c>
      <c r="EL54" s="36">
        <f t="shared" si="9"/>
        <v>0.5723571428571429</v>
      </c>
      <c r="EM54" s="34">
        <f t="shared" si="9"/>
        <v>191909.74332857141</v>
      </c>
      <c r="EP54" s="31">
        <v>4</v>
      </c>
      <c r="EQ54" s="31" t="s">
        <v>7</v>
      </c>
      <c r="ER54" s="31">
        <v>762.37099999999998</v>
      </c>
      <c r="ES54" s="31">
        <v>3468.7804999999998</v>
      </c>
      <c r="ET54" s="31">
        <v>54.770099999999999</v>
      </c>
      <c r="EU54" s="31">
        <v>0.88219999999999998</v>
      </c>
      <c r="EV54" s="31">
        <v>213375.35939999999</v>
      </c>
      <c r="EY54" s="31">
        <v>2</v>
      </c>
      <c r="EZ54" s="31" t="s">
        <v>7</v>
      </c>
      <c r="FA54" s="31">
        <v>1086.384</v>
      </c>
      <c r="FB54" s="31">
        <v>35921.476600000002</v>
      </c>
      <c r="FC54" s="31">
        <v>6.8745000000000003</v>
      </c>
      <c r="FD54" s="31">
        <v>0.58760000000000001</v>
      </c>
      <c r="FE54" s="31">
        <v>314375.09379999997</v>
      </c>
    </row>
    <row r="55" spans="2:161" x14ac:dyDescent="0.25">
      <c r="AL55" s="31">
        <v>5</v>
      </c>
      <c r="AM55" s="31" t="s">
        <v>7</v>
      </c>
      <c r="AN55" s="31">
        <v>1075.4480000000001</v>
      </c>
      <c r="AO55" s="31">
        <v>7226.6522999999997</v>
      </c>
      <c r="AP55" s="31">
        <v>40.0886</v>
      </c>
      <c r="AQ55" s="31">
        <v>0.85429999999999995</v>
      </c>
      <c r="AR55" s="31">
        <v>329473.53129999997</v>
      </c>
      <c r="AU55" s="31">
        <v>3</v>
      </c>
      <c r="AV55" s="31" t="s">
        <v>7</v>
      </c>
      <c r="AW55" s="31">
        <v>1239.5119999999999</v>
      </c>
      <c r="AX55" s="31">
        <v>7020.7573000000002</v>
      </c>
      <c r="AY55" s="31">
        <v>46.487200000000001</v>
      </c>
      <c r="AZ55" s="31">
        <v>0.69840000000000002</v>
      </c>
      <c r="BA55" s="31">
        <v>396682.84379999997</v>
      </c>
      <c r="BD55" s="31">
        <v>5</v>
      </c>
      <c r="BE55" s="31" t="s">
        <v>7</v>
      </c>
      <c r="BF55" s="31">
        <v>1067.355</v>
      </c>
      <c r="BG55" s="31">
        <v>6803.6854999999996</v>
      </c>
      <c r="BH55" s="31">
        <v>35.533099999999997</v>
      </c>
      <c r="BI55" s="31">
        <v>0.65349999999999997</v>
      </c>
      <c r="BJ55" s="31">
        <v>299190.4375</v>
      </c>
      <c r="BM55" s="31">
        <v>2</v>
      </c>
      <c r="BN55" s="31" t="s">
        <v>7</v>
      </c>
      <c r="BO55" s="31">
        <v>1085.569</v>
      </c>
      <c r="BP55" s="31">
        <v>33987.464800000002</v>
      </c>
      <c r="BQ55" s="31">
        <v>7.2873999999999999</v>
      </c>
      <c r="BR55" s="31">
        <v>0.48060000000000003</v>
      </c>
      <c r="BS55" s="31">
        <v>328659</v>
      </c>
      <c r="CN55" s="31">
        <v>5</v>
      </c>
      <c r="CO55" s="31" t="s">
        <v>7</v>
      </c>
      <c r="CP55" s="31">
        <v>1064.8209999999999</v>
      </c>
      <c r="CQ55" s="31">
        <v>4742.3882000000003</v>
      </c>
      <c r="CR55" s="31">
        <v>23.811399999999999</v>
      </c>
      <c r="CS55" s="31">
        <v>0.73440000000000005</v>
      </c>
      <c r="CT55" s="31">
        <v>135266.85939999999</v>
      </c>
      <c r="DF55" s="31">
        <v>3</v>
      </c>
      <c r="DG55" s="31" t="s">
        <v>7</v>
      </c>
      <c r="DH55" s="31">
        <v>652.37800000000004</v>
      </c>
      <c r="DI55" s="31">
        <v>3128.605</v>
      </c>
      <c r="DJ55" s="31">
        <v>35.377699999999997</v>
      </c>
      <c r="DK55" s="31">
        <v>0.63570000000000004</v>
      </c>
      <c r="DL55" s="31">
        <v>138069.9688</v>
      </c>
      <c r="DO55" s="31">
        <v>3</v>
      </c>
      <c r="DP55" s="31" t="s">
        <v>7</v>
      </c>
      <c r="DQ55" s="31">
        <v>1235.155</v>
      </c>
      <c r="DR55" s="31">
        <v>8513.1034999999993</v>
      </c>
      <c r="DS55" s="31">
        <v>88.009200000000007</v>
      </c>
      <c r="DT55" s="31">
        <v>0.53129999999999999</v>
      </c>
      <c r="DU55" s="31">
        <v>972726.6875</v>
      </c>
      <c r="DX55" s="31">
        <v>5</v>
      </c>
      <c r="DY55" s="31" t="s">
        <v>7</v>
      </c>
      <c r="DZ55" s="31">
        <v>1072.106</v>
      </c>
      <c r="EA55" s="31">
        <v>3790.0322000000001</v>
      </c>
      <c r="EB55" s="31">
        <v>46.056699999999999</v>
      </c>
      <c r="EC55" s="31">
        <v>0.93189999999999995</v>
      </c>
      <c r="ED55" s="31">
        <v>191744.2188</v>
      </c>
      <c r="EG55" s="31">
        <v>4</v>
      </c>
      <c r="EI55" s="34">
        <f t="shared" ref="EI55:EM55" si="10">AVERAGE(EI48,EI41,EI34,EI27,EI20,EI13,EI6)</f>
        <v>1336.4867142857142</v>
      </c>
      <c r="EJ55" s="34">
        <f t="shared" si="10"/>
        <v>4913.7705285714273</v>
      </c>
      <c r="EK55" s="35">
        <f t="shared" si="10"/>
        <v>10.604985714285716</v>
      </c>
      <c r="EL55" s="36">
        <f t="shared" si="10"/>
        <v>0.40580000000000005</v>
      </c>
      <c r="EM55" s="34">
        <f t="shared" si="10"/>
        <v>67116.305814285719</v>
      </c>
      <c r="EP55" s="31">
        <v>5</v>
      </c>
      <c r="EQ55" s="31" t="s">
        <v>7</v>
      </c>
      <c r="ER55" s="31">
        <v>883.66800000000001</v>
      </c>
      <c r="ES55" s="31">
        <v>3941.7993000000001</v>
      </c>
      <c r="ET55" s="31">
        <v>43.035499999999999</v>
      </c>
      <c r="EU55" s="31">
        <v>0.81599999999999995</v>
      </c>
      <c r="EV55" s="31">
        <v>196165.60939999999</v>
      </c>
      <c r="EY55" s="31">
        <v>3</v>
      </c>
      <c r="EZ55" s="31" t="s">
        <v>7</v>
      </c>
      <c r="FA55" s="31">
        <v>1236.854</v>
      </c>
      <c r="FB55" s="31">
        <v>28200.9434</v>
      </c>
      <c r="FC55" s="31">
        <v>165.3092</v>
      </c>
      <c r="FD55" s="31">
        <v>0.60419999999999996</v>
      </c>
      <c r="FE55" s="31">
        <v>5879066</v>
      </c>
    </row>
    <row r="56" spans="2:161" ht="14.4" x14ac:dyDescent="0.3">
      <c r="B56" s="31" t="s">
        <v>0</v>
      </c>
      <c r="C56" s="31" t="s">
        <v>1</v>
      </c>
      <c r="D56" s="31" t="s">
        <v>2</v>
      </c>
      <c r="E56" s="31" t="s">
        <v>3</v>
      </c>
      <c r="F56" s="31" t="s">
        <v>4</v>
      </c>
      <c r="G56" s="31" t="s">
        <v>5</v>
      </c>
      <c r="H56" s="31" t="s">
        <v>6</v>
      </c>
      <c r="K56" s="31" t="s">
        <v>0</v>
      </c>
      <c r="L56" s="31" t="s">
        <v>1</v>
      </c>
      <c r="M56" s="31" t="s">
        <v>2</v>
      </c>
      <c r="N56" s="31" t="s">
        <v>3</v>
      </c>
      <c r="O56" s="31" t="s">
        <v>4</v>
      </c>
      <c r="P56" s="31" t="s">
        <v>5</v>
      </c>
      <c r="Q56" s="31" t="s">
        <v>6</v>
      </c>
      <c r="T56" s="31" t="s">
        <v>0</v>
      </c>
      <c r="U56" s="31" t="s">
        <v>1</v>
      </c>
      <c r="V56" s="31" t="s">
        <v>2</v>
      </c>
      <c r="W56" s="31" t="s">
        <v>3</v>
      </c>
      <c r="X56" s="31" t="s">
        <v>4</v>
      </c>
      <c r="Y56" s="31" t="s">
        <v>5</v>
      </c>
      <c r="Z56" s="31" t="s">
        <v>6</v>
      </c>
      <c r="AC56" s="31" t="s">
        <v>0</v>
      </c>
      <c r="AD56" s="31" t="s">
        <v>1</v>
      </c>
      <c r="AE56" s="31" t="s">
        <v>2</v>
      </c>
      <c r="AF56" s="31" t="s">
        <v>3</v>
      </c>
      <c r="AG56" s="31" t="s">
        <v>4</v>
      </c>
      <c r="AH56" s="31" t="s">
        <v>5</v>
      </c>
      <c r="AI56" s="31" t="s">
        <v>6</v>
      </c>
      <c r="AL56" s="31">
        <v>6</v>
      </c>
      <c r="AM56" s="31" t="s">
        <v>7</v>
      </c>
      <c r="AN56" s="31">
        <v>1086.385</v>
      </c>
      <c r="AO56" s="31">
        <v>38582.976600000002</v>
      </c>
      <c r="AP56" s="31">
        <v>6.1132999999999997</v>
      </c>
      <c r="AQ56" s="31">
        <v>0.65290000000000004</v>
      </c>
      <c r="AR56" s="31">
        <v>292442.28129999997</v>
      </c>
      <c r="AU56" s="31">
        <v>4</v>
      </c>
      <c r="AV56" s="31" t="s">
        <v>7</v>
      </c>
      <c r="AW56" s="31">
        <v>1335.971</v>
      </c>
      <c r="AX56" s="31">
        <v>8191.0015000000003</v>
      </c>
      <c r="AY56" s="31">
        <v>33.609099999999998</v>
      </c>
      <c r="AZ56" s="31">
        <v>0.1231</v>
      </c>
      <c r="BA56" s="31">
        <v>414235.875</v>
      </c>
      <c r="BD56" s="31">
        <v>6</v>
      </c>
      <c r="BE56" s="31" t="s">
        <v>7</v>
      </c>
      <c r="BF56" s="31">
        <v>1085.5730000000001</v>
      </c>
      <c r="BG56" s="31">
        <v>34948.445299999999</v>
      </c>
      <c r="BH56" s="31">
        <v>7.6311999999999998</v>
      </c>
      <c r="BI56" s="31">
        <v>0.46089999999999998</v>
      </c>
      <c r="BJ56" s="31">
        <v>356482.5625</v>
      </c>
      <c r="BM56" s="31">
        <v>3</v>
      </c>
      <c r="BN56" s="31" t="s">
        <v>7</v>
      </c>
      <c r="BO56" s="31">
        <v>1238.866</v>
      </c>
      <c r="BP56" s="31">
        <v>8856.9766</v>
      </c>
      <c r="BQ56" s="31">
        <v>50.703600000000002</v>
      </c>
      <c r="BR56" s="31">
        <v>0.66449999999999998</v>
      </c>
      <c r="BS56" s="31">
        <v>553341.5625</v>
      </c>
      <c r="BV56" s="31" t="s">
        <v>0</v>
      </c>
      <c r="BW56" s="31" t="s">
        <v>1</v>
      </c>
      <c r="BX56" s="31" t="s">
        <v>2</v>
      </c>
      <c r="BY56" s="31" t="s">
        <v>3</v>
      </c>
      <c r="BZ56" s="31" t="s">
        <v>4</v>
      </c>
      <c r="CA56" s="31" t="s">
        <v>5</v>
      </c>
      <c r="CB56" s="31" t="s">
        <v>6</v>
      </c>
      <c r="CE56" s="31" t="s">
        <v>0</v>
      </c>
      <c r="CF56" s="31" t="s">
        <v>1</v>
      </c>
      <c r="CG56" s="31" t="s">
        <v>2</v>
      </c>
      <c r="CH56" s="31" t="s">
        <v>3</v>
      </c>
      <c r="CI56" s="31" t="s">
        <v>4</v>
      </c>
      <c r="CJ56" s="31" t="s">
        <v>5</v>
      </c>
      <c r="CK56" s="31" t="s">
        <v>6</v>
      </c>
      <c r="CN56" s="31">
        <v>6</v>
      </c>
      <c r="CO56" s="31" t="s">
        <v>7</v>
      </c>
      <c r="CP56" s="31">
        <v>1086.1120000000001</v>
      </c>
      <c r="CQ56" s="31">
        <v>27370.392599999999</v>
      </c>
      <c r="CR56" s="31">
        <v>6.7401999999999997</v>
      </c>
      <c r="CS56" s="31">
        <v>0.4975</v>
      </c>
      <c r="CT56" s="31">
        <v>243207.51560000001</v>
      </c>
      <c r="CW56" s="41" t="s">
        <v>0</v>
      </c>
      <c r="CX56" s="41" t="s">
        <v>1</v>
      </c>
      <c r="CY56" s="41" t="s">
        <v>2</v>
      </c>
      <c r="CZ56" s="41" t="s">
        <v>3</v>
      </c>
      <c r="DA56" s="41" t="s">
        <v>4</v>
      </c>
      <c r="DB56" s="41" t="s">
        <v>5</v>
      </c>
      <c r="DC56" s="41" t="s">
        <v>6</v>
      </c>
      <c r="DF56" s="31">
        <v>4</v>
      </c>
      <c r="DG56" s="31" t="s">
        <v>7</v>
      </c>
      <c r="DH56" s="31">
        <v>770.25800000000004</v>
      </c>
      <c r="DI56" s="31">
        <v>3033.9623999999999</v>
      </c>
      <c r="DJ56" s="31">
        <v>77.760599999999997</v>
      </c>
      <c r="DK56" s="31">
        <v>0.59409999999999996</v>
      </c>
      <c r="DL56" s="31">
        <v>298769.34379999997</v>
      </c>
      <c r="DO56" s="31">
        <v>4</v>
      </c>
      <c r="DP56" s="31" t="s">
        <v>7</v>
      </c>
      <c r="DQ56" s="31">
        <v>1340.528</v>
      </c>
      <c r="DR56" s="31">
        <v>6635.6962999999996</v>
      </c>
      <c r="DS56" s="31">
        <v>56.924100000000003</v>
      </c>
      <c r="DT56" s="31">
        <v>0.32840000000000003</v>
      </c>
      <c r="DU56" s="31">
        <v>529310.9375</v>
      </c>
      <c r="DX56" s="31">
        <v>6</v>
      </c>
      <c r="DY56" s="31" t="s">
        <v>7</v>
      </c>
      <c r="DZ56" s="31">
        <v>1085.9780000000001</v>
      </c>
      <c r="EA56" s="31">
        <v>22545.4902</v>
      </c>
      <c r="EB56" s="31">
        <v>6.0782999999999996</v>
      </c>
      <c r="EC56" s="31">
        <v>0.4713</v>
      </c>
      <c r="ED56" s="31">
        <v>182488.75</v>
      </c>
      <c r="EG56" s="31">
        <v>5</v>
      </c>
      <c r="EI56" s="34">
        <f t="shared" ref="EI56:EM56" si="11">AVERAGE(EI49,EI42,EI35,EI28,EI21,EI14,EI7)</f>
        <v>1653.6638571428568</v>
      </c>
      <c r="EJ56" s="34">
        <f t="shared" si="11"/>
        <v>5864.3549142857146</v>
      </c>
      <c r="EK56" s="35">
        <f t="shared" si="11"/>
        <v>186.31184285714286</v>
      </c>
      <c r="EL56" s="36">
        <f t="shared" si="11"/>
        <v>0.34464285714285708</v>
      </c>
      <c r="EM56" s="34">
        <f t="shared" si="11"/>
        <v>1518164.75</v>
      </c>
      <c r="EP56" s="31">
        <v>6</v>
      </c>
      <c r="EQ56" s="31" t="s">
        <v>7</v>
      </c>
      <c r="ER56" s="31">
        <v>978.27599999999995</v>
      </c>
      <c r="ES56" s="31">
        <v>5606.2695000000003</v>
      </c>
      <c r="ET56" s="31">
        <v>51.749600000000001</v>
      </c>
      <c r="EU56" s="31">
        <v>0.87329999999999997</v>
      </c>
      <c r="EV56" s="31">
        <v>327134.53129999997</v>
      </c>
      <c r="EY56" s="31">
        <v>4</v>
      </c>
      <c r="EZ56" s="31" t="s">
        <v>7</v>
      </c>
      <c r="FA56" s="31">
        <v>1344.6569999999999</v>
      </c>
      <c r="FB56" s="31">
        <v>20194.353500000001</v>
      </c>
      <c r="FC56" s="31">
        <v>70.994900000000001</v>
      </c>
      <c r="FD56" s="31">
        <v>0.59089999999999998</v>
      </c>
      <c r="FE56" s="31">
        <v>1820710.75</v>
      </c>
    </row>
    <row r="57" spans="2:161" x14ac:dyDescent="0.25">
      <c r="B57" s="31">
        <v>1</v>
      </c>
      <c r="C57" s="31" t="s">
        <v>7</v>
      </c>
      <c r="D57" s="31">
        <v>144.03200000000001</v>
      </c>
      <c r="E57" s="31">
        <v>6582.4087</v>
      </c>
      <c r="F57" s="31">
        <v>18.3186</v>
      </c>
      <c r="G57" s="31">
        <v>0.5181</v>
      </c>
      <c r="H57" s="31">
        <v>157573.6875</v>
      </c>
      <c r="K57" s="31">
        <v>1</v>
      </c>
      <c r="L57" s="31" t="s">
        <v>7</v>
      </c>
      <c r="M57" s="31">
        <v>1074.865</v>
      </c>
      <c r="N57" s="31">
        <v>9306.9560999999994</v>
      </c>
      <c r="O57" s="31">
        <v>37.8033</v>
      </c>
      <c r="P57" s="31">
        <v>0.65580000000000005</v>
      </c>
      <c r="Q57" s="31">
        <v>435390.21879999997</v>
      </c>
      <c r="T57" s="31">
        <v>1</v>
      </c>
      <c r="U57" s="31" t="s">
        <v>7</v>
      </c>
      <c r="V57" s="31">
        <v>155.03399999999999</v>
      </c>
      <c r="W57" s="31">
        <v>4103.0263999999997</v>
      </c>
      <c r="X57" s="31">
        <v>6.774</v>
      </c>
      <c r="Y57" s="31">
        <v>0.54520000000000002</v>
      </c>
      <c r="Z57" s="31">
        <v>35975.398399999998</v>
      </c>
      <c r="AC57" s="31">
        <v>1</v>
      </c>
      <c r="AD57" s="31" t="s">
        <v>7</v>
      </c>
      <c r="AE57" s="31">
        <v>1072.2629999999999</v>
      </c>
      <c r="AF57" s="31">
        <v>12080.7129</v>
      </c>
      <c r="AG57" s="31">
        <v>44.639299999999999</v>
      </c>
      <c r="AH57" s="31">
        <v>0.30840000000000001</v>
      </c>
      <c r="AI57" s="31">
        <v>760584.625</v>
      </c>
      <c r="AU57" s="31">
        <v>5</v>
      </c>
      <c r="AV57" s="31" t="s">
        <v>7</v>
      </c>
      <c r="AW57" s="31">
        <v>1435.375</v>
      </c>
      <c r="AX57" s="31">
        <v>3841.5468999999998</v>
      </c>
      <c r="AY57" s="31">
        <v>38.351300000000002</v>
      </c>
      <c r="AZ57" s="31">
        <v>0.50090000000000001</v>
      </c>
      <c r="BA57" s="31">
        <v>193698.2813</v>
      </c>
      <c r="BM57" s="31">
        <v>4</v>
      </c>
      <c r="BN57" s="31" t="s">
        <v>7</v>
      </c>
      <c r="BO57" s="31">
        <v>1342.306</v>
      </c>
      <c r="BP57" s="31">
        <v>8628.9647999999997</v>
      </c>
      <c r="BQ57" s="31">
        <v>61.620399999999997</v>
      </c>
      <c r="BR57" s="31">
        <v>0.54120000000000001</v>
      </c>
      <c r="BS57" s="31">
        <v>687568.8125</v>
      </c>
      <c r="BV57" s="31">
        <v>1</v>
      </c>
      <c r="BW57" s="31" t="s">
        <v>7</v>
      </c>
      <c r="BX57" s="31">
        <v>882.42</v>
      </c>
      <c r="BY57" s="31">
        <v>6237.7280000000001</v>
      </c>
      <c r="BZ57" s="31">
        <v>38.723599999999998</v>
      </c>
      <c r="CA57" s="31">
        <v>0.41249999999999998</v>
      </c>
      <c r="CB57" s="31">
        <v>328004.5625</v>
      </c>
      <c r="CE57" s="31">
        <v>1</v>
      </c>
      <c r="CF57" s="31" t="s">
        <v>7</v>
      </c>
      <c r="CG57" s="31">
        <v>1070.0540000000001</v>
      </c>
      <c r="CH57" s="31">
        <v>11629.8662</v>
      </c>
      <c r="CI57" s="31">
        <v>46.067100000000003</v>
      </c>
      <c r="CJ57" s="31">
        <v>0.73180000000000001</v>
      </c>
      <c r="CK57" s="31">
        <v>642761.5</v>
      </c>
      <c r="CW57" s="42">
        <v>1</v>
      </c>
      <c r="CX57" s="42"/>
      <c r="CY57" s="43">
        <f>_xlfn.STDEV.P(CY39,CY30,CY21,CY12,CY3)</f>
        <v>0.20603242463263957</v>
      </c>
      <c r="CZ57" s="43">
        <f t="shared" ref="CZ57:DC57" si="12">_xlfn.STDEV.P(CZ39,CZ30,CZ21,CZ12,CZ3)</f>
        <v>15.187930406082216</v>
      </c>
      <c r="DA57" s="43">
        <f t="shared" si="12"/>
        <v>0.31526203323584712</v>
      </c>
      <c r="DB57" s="43">
        <f t="shared" si="12"/>
        <v>3.665784499939951E-2</v>
      </c>
      <c r="DC57" s="43">
        <f t="shared" si="12"/>
        <v>4408.7808919575436</v>
      </c>
      <c r="DF57" s="31">
        <v>5</v>
      </c>
      <c r="DG57" s="31" t="s">
        <v>7</v>
      </c>
      <c r="DH57" s="31">
        <v>882.78899999999999</v>
      </c>
      <c r="DI57" s="31">
        <v>3537.0048999999999</v>
      </c>
      <c r="DJ57" s="31">
        <v>44.231099999999998</v>
      </c>
      <c r="DK57" s="31">
        <v>0.72340000000000004</v>
      </c>
      <c r="DL57" s="31">
        <v>188220.23439999999</v>
      </c>
      <c r="DO57" s="31">
        <v>5</v>
      </c>
      <c r="DP57" s="31" t="s">
        <v>7</v>
      </c>
      <c r="DQ57" s="31">
        <v>1435.4870000000001</v>
      </c>
      <c r="DR57" s="31">
        <v>7818.6225999999997</v>
      </c>
      <c r="DS57" s="31">
        <v>26.3825</v>
      </c>
      <c r="DT57" s="31">
        <v>0.15759999999999999</v>
      </c>
      <c r="DU57" s="31">
        <v>307170.125</v>
      </c>
      <c r="EM57" s="34"/>
      <c r="EY57" s="31">
        <v>5</v>
      </c>
      <c r="EZ57" s="31" t="s">
        <v>7</v>
      </c>
      <c r="FA57" s="31">
        <v>1428.125</v>
      </c>
      <c r="FB57" s="31">
        <v>11815.944299999999</v>
      </c>
      <c r="FC57" s="31">
        <v>67.240799999999993</v>
      </c>
      <c r="FD57" s="31">
        <v>0.62009999999999998</v>
      </c>
      <c r="FE57" s="31">
        <v>997393.5625</v>
      </c>
    </row>
    <row r="58" spans="2:161" ht="14.4" x14ac:dyDescent="0.3">
      <c r="B58" s="31">
        <v>2</v>
      </c>
      <c r="C58" s="31" t="s">
        <v>7</v>
      </c>
      <c r="D58" s="31">
        <v>250.54900000000001</v>
      </c>
      <c r="E58" s="31">
        <v>3907.1435999999999</v>
      </c>
      <c r="F58" s="31">
        <v>44.8643</v>
      </c>
      <c r="G58" s="31">
        <v>0.53720000000000001</v>
      </c>
      <c r="H58" s="31">
        <v>226991.73439999999</v>
      </c>
      <c r="K58" s="31">
        <v>2</v>
      </c>
      <c r="L58" s="31" t="s">
        <v>7</v>
      </c>
      <c r="M58" s="31">
        <v>1086.075</v>
      </c>
      <c r="N58" s="31">
        <v>74880.421900000001</v>
      </c>
      <c r="O58" s="31">
        <v>6.2774000000000001</v>
      </c>
      <c r="P58" s="31">
        <v>0.56110000000000004</v>
      </c>
      <c r="Q58" s="31">
        <v>604692.0625</v>
      </c>
      <c r="T58" s="31">
        <v>2</v>
      </c>
      <c r="U58" s="31" t="s">
        <v>7</v>
      </c>
      <c r="V58" s="31">
        <v>254.46600000000001</v>
      </c>
      <c r="W58" s="31">
        <v>4124.4525999999996</v>
      </c>
      <c r="X58" s="31">
        <v>67.400400000000005</v>
      </c>
      <c r="Y58" s="31">
        <v>0.75429999999999997</v>
      </c>
      <c r="Z58" s="31">
        <v>329894.28129999997</v>
      </c>
      <c r="AC58" s="31">
        <v>2</v>
      </c>
      <c r="AD58" s="31" t="s">
        <v>7</v>
      </c>
      <c r="AE58" s="31">
        <v>1085.8209999999999</v>
      </c>
      <c r="AF58" s="31">
        <v>79418.906300000002</v>
      </c>
      <c r="AG58" s="31">
        <v>6.2750000000000004</v>
      </c>
      <c r="AH58" s="31">
        <v>0.6573</v>
      </c>
      <c r="AI58" s="31">
        <v>616816</v>
      </c>
      <c r="AL58" s="31" t="s">
        <v>0</v>
      </c>
      <c r="AM58" s="31" t="s">
        <v>1</v>
      </c>
      <c r="AN58" s="31" t="s">
        <v>2</v>
      </c>
      <c r="AO58" s="31" t="s">
        <v>3</v>
      </c>
      <c r="AP58" s="31" t="s">
        <v>4</v>
      </c>
      <c r="AQ58" s="31" t="s">
        <v>5</v>
      </c>
      <c r="AR58" s="31" t="s">
        <v>6</v>
      </c>
      <c r="AU58" s="31">
        <v>6</v>
      </c>
      <c r="AV58" s="31" t="s">
        <v>7</v>
      </c>
      <c r="AW58" s="31">
        <v>1551.904</v>
      </c>
      <c r="AX58" s="31">
        <v>6812.4717000000001</v>
      </c>
      <c r="AY58" s="31">
        <v>12.1777</v>
      </c>
      <c r="AZ58" s="31">
        <v>0.42659999999999998</v>
      </c>
      <c r="BA58" s="31">
        <v>112322.0781</v>
      </c>
      <c r="BD58" s="31" t="s">
        <v>0</v>
      </c>
      <c r="BE58" s="31" t="s">
        <v>1</v>
      </c>
      <c r="BF58" s="31" t="s">
        <v>2</v>
      </c>
      <c r="BG58" s="31" t="s">
        <v>3</v>
      </c>
      <c r="BH58" s="31" t="s">
        <v>4</v>
      </c>
      <c r="BI58" s="31" t="s">
        <v>5</v>
      </c>
      <c r="BJ58" s="31" t="s">
        <v>6</v>
      </c>
      <c r="BM58" s="31">
        <v>5</v>
      </c>
      <c r="BN58" s="31" t="s">
        <v>7</v>
      </c>
      <c r="BO58" s="31">
        <v>1436.1969999999999</v>
      </c>
      <c r="BP58" s="31">
        <v>9379.0741999999991</v>
      </c>
      <c r="BQ58" s="31">
        <v>21.8203</v>
      </c>
      <c r="BR58" s="31">
        <v>0.3931</v>
      </c>
      <c r="BS58" s="31">
        <v>280385.28129999997</v>
      </c>
      <c r="BV58" s="31">
        <v>2</v>
      </c>
      <c r="BW58" s="31" t="s">
        <v>7</v>
      </c>
      <c r="BX58" s="31">
        <v>975.18600000000004</v>
      </c>
      <c r="BY58" s="31">
        <v>7947.2520000000004</v>
      </c>
      <c r="BZ58" s="31">
        <v>42.726500000000001</v>
      </c>
      <c r="CA58" s="31">
        <v>1</v>
      </c>
      <c r="CB58" s="31">
        <v>361454.625</v>
      </c>
      <c r="CE58" s="31">
        <v>2</v>
      </c>
      <c r="CF58" s="31" t="s">
        <v>7</v>
      </c>
      <c r="CG58" s="31">
        <v>1086.3779999999999</v>
      </c>
      <c r="CH58" s="31">
        <v>21478.6387</v>
      </c>
      <c r="CI58" s="31">
        <v>6.8333000000000004</v>
      </c>
      <c r="CJ58" s="31">
        <v>0.53359999999999996</v>
      </c>
      <c r="CK58" s="31">
        <v>190861.85939999999</v>
      </c>
      <c r="CN58" s="31" t="s">
        <v>0</v>
      </c>
      <c r="CO58" s="31" t="s">
        <v>1</v>
      </c>
      <c r="CP58" s="31" t="s">
        <v>2</v>
      </c>
      <c r="CQ58" s="31" t="s">
        <v>3</v>
      </c>
      <c r="CR58" s="31" t="s">
        <v>4</v>
      </c>
      <c r="CS58" s="31" t="s">
        <v>5</v>
      </c>
      <c r="CT58" s="31" t="s">
        <v>6</v>
      </c>
      <c r="CW58" s="41">
        <v>2</v>
      </c>
      <c r="CX58" s="42"/>
      <c r="CY58" s="44">
        <f t="shared" ref="CY58:DC58" si="13">_xlfn.STDEV.P(CY40,CY31,CY22,CY13,CY4)</f>
        <v>1.7417232845664543E-2</v>
      </c>
      <c r="CZ58" s="44">
        <f t="shared" si="13"/>
        <v>112.00739872378792</v>
      </c>
      <c r="DA58" s="44">
        <f t="shared" si="13"/>
        <v>1.1154622360259544E-2</v>
      </c>
      <c r="DB58" s="44">
        <f t="shared" si="13"/>
        <v>2.6139426160495579E-2</v>
      </c>
      <c r="DC58" s="44">
        <f t="shared" si="13"/>
        <v>3422.5038977614513</v>
      </c>
      <c r="DF58" s="31">
        <v>6</v>
      </c>
      <c r="DG58" s="31" t="s">
        <v>7</v>
      </c>
      <c r="DH58" s="31">
        <v>974.94500000000005</v>
      </c>
      <c r="DI58" s="31">
        <v>4972.5176000000001</v>
      </c>
      <c r="DJ58" s="31">
        <v>49.401000000000003</v>
      </c>
      <c r="DK58" s="31">
        <v>0.9274</v>
      </c>
      <c r="DL58" s="31">
        <v>270417.84379999997</v>
      </c>
      <c r="DO58" s="31">
        <v>6</v>
      </c>
      <c r="DP58" s="31" t="s">
        <v>7</v>
      </c>
      <c r="DQ58" s="31">
        <v>1544.7460000000001</v>
      </c>
      <c r="DR58" s="31">
        <v>12250.8428</v>
      </c>
      <c r="DS58" s="31">
        <v>72.194900000000004</v>
      </c>
      <c r="DT58" s="31">
        <v>0.13869999999999999</v>
      </c>
      <c r="DU58" s="31">
        <v>1322531.625</v>
      </c>
      <c r="DX58" s="31" t="s">
        <v>0</v>
      </c>
      <c r="DY58" s="31" t="s">
        <v>1</v>
      </c>
      <c r="DZ58" s="31" t="s">
        <v>2</v>
      </c>
      <c r="EA58" s="31" t="s">
        <v>3</v>
      </c>
      <c r="EB58" s="31" t="s">
        <v>4</v>
      </c>
      <c r="EC58" s="31" t="s">
        <v>5</v>
      </c>
      <c r="ED58" s="31" t="s">
        <v>6</v>
      </c>
      <c r="EG58" s="41" t="s">
        <v>0</v>
      </c>
      <c r="EH58" s="41" t="s">
        <v>1</v>
      </c>
      <c r="EI58" s="41" t="s">
        <v>2</v>
      </c>
      <c r="EJ58" s="41" t="s">
        <v>3</v>
      </c>
      <c r="EK58" s="41" t="s">
        <v>4</v>
      </c>
      <c r="EL58" s="41" t="s">
        <v>5</v>
      </c>
      <c r="EM58" s="41" t="s">
        <v>6</v>
      </c>
      <c r="EP58" s="31" t="s">
        <v>0</v>
      </c>
      <c r="EQ58" s="31" t="s">
        <v>1</v>
      </c>
      <c r="ER58" s="31" t="s">
        <v>2</v>
      </c>
      <c r="ES58" s="31" t="s">
        <v>3</v>
      </c>
      <c r="ET58" s="31" t="s">
        <v>4</v>
      </c>
      <c r="EU58" s="31" t="s">
        <v>5</v>
      </c>
      <c r="EV58" s="31" t="s">
        <v>6</v>
      </c>
      <c r="EY58" s="31">
        <v>6</v>
      </c>
      <c r="EZ58" s="31" t="s">
        <v>7</v>
      </c>
      <c r="FA58" s="31">
        <v>1650.1179999999999</v>
      </c>
      <c r="FB58" s="31">
        <v>32301.9863</v>
      </c>
      <c r="FC58" s="31">
        <v>89.523200000000003</v>
      </c>
      <c r="FD58" s="31">
        <v>0.5806</v>
      </c>
      <c r="FE58" s="31">
        <v>3686057.5</v>
      </c>
    </row>
    <row r="59" spans="2:161" x14ac:dyDescent="0.25">
      <c r="B59" s="31">
        <v>3</v>
      </c>
      <c r="C59" s="31" t="s">
        <v>7</v>
      </c>
      <c r="D59" s="31">
        <v>281.24900000000002</v>
      </c>
      <c r="E59" s="31">
        <v>13630.794900000001</v>
      </c>
      <c r="F59" s="31">
        <v>16.810700000000001</v>
      </c>
      <c r="G59" s="31">
        <v>0.51329999999999998</v>
      </c>
      <c r="H59" s="31">
        <v>300033.3125</v>
      </c>
      <c r="K59" s="31">
        <v>3</v>
      </c>
      <c r="L59" s="31" t="s">
        <v>7</v>
      </c>
      <c r="M59" s="31">
        <v>1239.1310000000001</v>
      </c>
      <c r="N59" s="31">
        <v>9594.7217000000001</v>
      </c>
      <c r="O59" s="31">
        <v>53.902000000000001</v>
      </c>
      <c r="P59" s="31">
        <v>0.54520000000000002</v>
      </c>
      <c r="Q59" s="31">
        <v>668381.75</v>
      </c>
      <c r="T59" s="31">
        <v>3</v>
      </c>
      <c r="U59" s="31" t="s">
        <v>7</v>
      </c>
      <c r="V59" s="31">
        <v>280.97199999999998</v>
      </c>
      <c r="W59" s="31">
        <v>14006.088900000001</v>
      </c>
      <c r="X59" s="31">
        <v>15.4718</v>
      </c>
      <c r="Y59" s="31">
        <v>0.49619999999999997</v>
      </c>
      <c r="Z59" s="31">
        <v>285724.84379999997</v>
      </c>
      <c r="AC59" s="31">
        <v>3</v>
      </c>
      <c r="AD59" s="31" t="s">
        <v>7</v>
      </c>
      <c r="AE59" s="31">
        <v>1626.518</v>
      </c>
      <c r="AF59" s="31">
        <v>16957.892599999999</v>
      </c>
      <c r="AG59" s="31">
        <v>64.730800000000002</v>
      </c>
      <c r="AH59" s="31">
        <v>6.8599999999999994E-2</v>
      </c>
      <c r="AI59" s="31">
        <v>1677026</v>
      </c>
      <c r="AL59" s="31">
        <v>1</v>
      </c>
      <c r="AM59" s="31" t="s">
        <v>7</v>
      </c>
      <c r="AN59" s="31">
        <v>257.85399999999998</v>
      </c>
      <c r="AO59" s="31">
        <v>2401.5999000000002</v>
      </c>
      <c r="AP59" s="31">
        <v>50.57</v>
      </c>
      <c r="AQ59" s="31">
        <v>0.52880000000000005</v>
      </c>
      <c r="AR59" s="31">
        <v>157771.98439999999</v>
      </c>
      <c r="AU59" s="31">
        <v>7</v>
      </c>
      <c r="AV59" s="31" t="s">
        <v>7</v>
      </c>
      <c r="AW59" s="31">
        <v>1626.0550000000001</v>
      </c>
      <c r="AX59" s="31">
        <v>10279.887699999999</v>
      </c>
      <c r="AY59" s="31">
        <v>70.880099999999999</v>
      </c>
      <c r="AZ59" s="31">
        <v>0.82550000000000001</v>
      </c>
      <c r="BA59" s="31">
        <v>838833.875</v>
      </c>
      <c r="BD59" s="31">
        <v>1</v>
      </c>
      <c r="BE59" s="31" t="s">
        <v>7</v>
      </c>
      <c r="BF59" s="31">
        <v>155.67400000000001</v>
      </c>
      <c r="BG59" s="31">
        <v>2538.8555000000001</v>
      </c>
      <c r="BH59" s="31">
        <v>5.5967000000000002</v>
      </c>
      <c r="BI59" s="31">
        <v>0.52490000000000003</v>
      </c>
      <c r="BJ59" s="31">
        <v>18536.980500000001</v>
      </c>
      <c r="BM59" s="31">
        <v>6</v>
      </c>
      <c r="BN59" s="31" t="s">
        <v>7</v>
      </c>
      <c r="BO59" s="31">
        <v>1543.0170000000001</v>
      </c>
      <c r="BP59" s="31">
        <v>5281.2446</v>
      </c>
      <c r="BQ59" s="31">
        <v>45.043999999999997</v>
      </c>
      <c r="BR59" s="31">
        <v>0.54710000000000003</v>
      </c>
      <c r="BS59" s="31">
        <v>307152.03129999997</v>
      </c>
      <c r="BV59" s="31">
        <v>3</v>
      </c>
      <c r="BW59" s="31" t="s">
        <v>7</v>
      </c>
      <c r="BX59" s="31">
        <v>1070.75</v>
      </c>
      <c r="BY59" s="31">
        <v>11769.376</v>
      </c>
      <c r="BZ59" s="31">
        <v>47.491399999999999</v>
      </c>
      <c r="CA59" s="31">
        <v>0.8044</v>
      </c>
      <c r="CB59" s="31">
        <v>649411.6875</v>
      </c>
      <c r="CE59" s="31">
        <v>3</v>
      </c>
      <c r="CF59" s="31" t="s">
        <v>7</v>
      </c>
      <c r="CG59" s="31">
        <v>1230.9359999999999</v>
      </c>
      <c r="CH59" s="31">
        <v>10825.5088</v>
      </c>
      <c r="CI59" s="31">
        <v>81.988500000000002</v>
      </c>
      <c r="CJ59" s="31">
        <v>1</v>
      </c>
      <c r="CK59" s="31">
        <v>944803.3125</v>
      </c>
      <c r="CN59" s="31">
        <v>1</v>
      </c>
      <c r="CO59" s="31" t="s">
        <v>7</v>
      </c>
      <c r="CP59" s="31">
        <v>245.91</v>
      </c>
      <c r="CQ59" s="31">
        <v>2027.6729</v>
      </c>
      <c r="CR59" s="31">
        <v>51.7423</v>
      </c>
      <c r="CS59" s="31">
        <v>0.56330000000000002</v>
      </c>
      <c r="CT59" s="31">
        <v>134487.67189999999</v>
      </c>
      <c r="CW59" s="42">
        <v>3</v>
      </c>
      <c r="CX59" s="42"/>
      <c r="CY59" s="43">
        <f t="shared" ref="CY59:DC59" si="14">_xlfn.STDEV.P(CY41,CY32,CY23,CY14,CY5)</f>
        <v>1.9748417658102025E-2</v>
      </c>
      <c r="CZ59" s="43">
        <f t="shared" si="14"/>
        <v>10.137586422418352</v>
      </c>
      <c r="DA59" s="43">
        <f t="shared" si="14"/>
        <v>0.1587975390237516</v>
      </c>
      <c r="DB59" s="43">
        <f t="shared" si="14"/>
        <v>2.2044464157697286E-2</v>
      </c>
      <c r="DC59" s="43">
        <f t="shared" si="14"/>
        <v>1008.1300061819483</v>
      </c>
      <c r="DF59" s="31">
        <v>7</v>
      </c>
      <c r="DG59" s="31" t="s">
        <v>7</v>
      </c>
      <c r="DH59" s="31">
        <v>1077.289</v>
      </c>
      <c r="DI59" s="31">
        <v>7457.2910000000002</v>
      </c>
      <c r="DJ59" s="31">
        <v>66.173500000000004</v>
      </c>
      <c r="DK59" s="31">
        <v>0.78649999999999998</v>
      </c>
      <c r="DL59" s="31">
        <v>577833.5</v>
      </c>
      <c r="DO59" s="31">
        <v>7</v>
      </c>
      <c r="DP59" s="31" t="s">
        <v>7</v>
      </c>
      <c r="DQ59" s="31">
        <v>1638.604</v>
      </c>
      <c r="DR59" s="31">
        <v>35939.941400000003</v>
      </c>
      <c r="DS59" s="31">
        <v>92.208399999999997</v>
      </c>
      <c r="DT59" s="31">
        <v>0.99990000000000001</v>
      </c>
      <c r="DU59" s="31">
        <v>3527686</v>
      </c>
      <c r="DX59" s="31">
        <v>1</v>
      </c>
      <c r="DY59" s="31" t="s">
        <v>7</v>
      </c>
      <c r="DZ59" s="31">
        <v>254.31100000000001</v>
      </c>
      <c r="EA59" s="31">
        <v>1340.4359999999999</v>
      </c>
      <c r="EB59" s="31">
        <v>54.9968</v>
      </c>
      <c r="EC59" s="31">
        <v>0.53320000000000001</v>
      </c>
      <c r="ED59" s="31">
        <v>95600.718800000002</v>
      </c>
      <c r="EG59" s="42">
        <v>1</v>
      </c>
      <c r="EH59" s="42"/>
      <c r="EI59" s="42">
        <f>_xlfn.STDEV.P(EI45,EI38,EI31,EI24,EI17,EI10,EI3)</f>
        <v>0.5679477915068778</v>
      </c>
      <c r="EJ59" s="42">
        <f t="shared" ref="EJ59:EM59" si="15">_xlfn.STDEV.P(EJ45,EJ38,EJ31,EJ24,EJ17,EJ10,EJ3)</f>
        <v>71.129937980921952</v>
      </c>
      <c r="EK59" s="42">
        <f t="shared" si="15"/>
        <v>1.0419725234342019</v>
      </c>
      <c r="EL59" s="42">
        <f t="shared" si="15"/>
        <v>0.1192223236184385</v>
      </c>
      <c r="EM59" s="54">
        <f t="shared" si="15"/>
        <v>7737.1689492106325</v>
      </c>
      <c r="EP59" s="31">
        <v>1</v>
      </c>
      <c r="EQ59" s="31" t="s">
        <v>7</v>
      </c>
      <c r="ER59" s="31">
        <v>156.59</v>
      </c>
      <c r="ES59" s="31">
        <v>3096.2422000000001</v>
      </c>
      <c r="ET59" s="31">
        <v>11.0238</v>
      </c>
      <c r="EU59" s="31">
        <v>0.45</v>
      </c>
      <c r="EV59" s="31">
        <v>45806.050799999997</v>
      </c>
      <c r="EY59" s="31">
        <v>7</v>
      </c>
      <c r="EZ59" s="31" t="s">
        <v>7</v>
      </c>
      <c r="FA59" s="31">
        <v>1742.395</v>
      </c>
      <c r="FB59" s="31">
        <v>41603.605499999998</v>
      </c>
      <c r="FC59" s="31">
        <v>80.636200000000002</v>
      </c>
      <c r="FD59" s="31">
        <v>0.7319</v>
      </c>
      <c r="FE59" s="31">
        <v>4022219.75</v>
      </c>
    </row>
    <row r="60" spans="2:161" ht="14.4" x14ac:dyDescent="0.3">
      <c r="B60" s="31">
        <v>4</v>
      </c>
      <c r="C60" s="31" t="s">
        <v>7</v>
      </c>
      <c r="D60" s="31">
        <v>883.00800000000004</v>
      </c>
      <c r="E60" s="31">
        <v>7844.4214000000002</v>
      </c>
      <c r="F60" s="31">
        <v>29.478999999999999</v>
      </c>
      <c r="G60" s="31">
        <v>0.55979999999999996</v>
      </c>
      <c r="H60" s="31">
        <v>297143.84379999997</v>
      </c>
      <c r="K60" s="31">
        <v>4</v>
      </c>
      <c r="L60" s="31" t="s">
        <v>7</v>
      </c>
      <c r="M60" s="31">
        <v>1336.325</v>
      </c>
      <c r="N60" s="31">
        <v>9586.375</v>
      </c>
      <c r="O60" s="31">
        <v>45.251399999999997</v>
      </c>
      <c r="P60" s="31">
        <v>0.38869999999999999</v>
      </c>
      <c r="Q60" s="31">
        <v>594879.5625</v>
      </c>
      <c r="T60" s="31">
        <v>4</v>
      </c>
      <c r="U60" s="31" t="s">
        <v>7</v>
      </c>
      <c r="V60" s="31">
        <v>884.90300000000002</v>
      </c>
      <c r="W60" s="31">
        <v>8213.2958999999992</v>
      </c>
      <c r="X60" s="31">
        <v>35.719299999999997</v>
      </c>
      <c r="Y60" s="31">
        <v>0.52439999999999998</v>
      </c>
      <c r="Z60" s="31">
        <v>382286.25</v>
      </c>
      <c r="AC60" s="31">
        <v>4</v>
      </c>
      <c r="AD60" s="31" t="s">
        <v>7</v>
      </c>
      <c r="AE60" s="31">
        <v>1739.4590000000001</v>
      </c>
      <c r="AF60" s="31">
        <v>10915.387699999999</v>
      </c>
      <c r="AG60" s="31">
        <v>42.680399999999999</v>
      </c>
      <c r="AH60" s="31">
        <v>0.55430000000000001</v>
      </c>
      <c r="AI60" s="31">
        <v>599816.375</v>
      </c>
      <c r="AL60" s="31">
        <v>2</v>
      </c>
      <c r="AM60" s="31" t="s">
        <v>7</v>
      </c>
      <c r="AN60" s="31">
        <v>281.45</v>
      </c>
      <c r="AO60" s="31">
        <v>7378.8290999999999</v>
      </c>
      <c r="AP60" s="31">
        <v>15.590199999999999</v>
      </c>
      <c r="AQ60" s="31">
        <v>0.503</v>
      </c>
      <c r="AR60" s="31">
        <v>151255.7188</v>
      </c>
      <c r="AU60" s="31">
        <v>8</v>
      </c>
      <c r="AV60" s="31" t="s">
        <v>7</v>
      </c>
      <c r="AW60" s="31">
        <v>1741.3030000000001</v>
      </c>
      <c r="AX60" s="31">
        <v>8419.6406000000006</v>
      </c>
      <c r="AY60" s="31">
        <v>55.8474</v>
      </c>
      <c r="AZ60" s="31">
        <v>0.46489999999999998</v>
      </c>
      <c r="BA60" s="31">
        <v>626127.5625</v>
      </c>
      <c r="BD60" s="31">
        <v>2</v>
      </c>
      <c r="BE60" s="31" t="s">
        <v>7</v>
      </c>
      <c r="BF60" s="31">
        <v>280.75200000000001</v>
      </c>
      <c r="BG60" s="31">
        <v>4519.4940999999999</v>
      </c>
      <c r="BH60" s="31">
        <v>14.520099999999999</v>
      </c>
      <c r="BI60" s="31">
        <v>0.46210000000000001</v>
      </c>
      <c r="BJ60" s="31">
        <v>87633.726599999995</v>
      </c>
      <c r="BM60" s="31">
        <v>7</v>
      </c>
      <c r="BN60" s="31" t="s">
        <v>7</v>
      </c>
      <c r="BO60" s="31">
        <v>1633.2729999999999</v>
      </c>
      <c r="BP60" s="31">
        <v>16136.536099999999</v>
      </c>
      <c r="BQ60" s="31">
        <v>69.523499999999999</v>
      </c>
      <c r="BR60" s="31">
        <v>0.80189999999999995</v>
      </c>
      <c r="BS60" s="31">
        <v>1304724.75</v>
      </c>
      <c r="BV60" s="31">
        <v>4</v>
      </c>
      <c r="BW60" s="31" t="s">
        <v>7</v>
      </c>
      <c r="BX60" s="31">
        <v>1086.367</v>
      </c>
      <c r="BY60" s="31">
        <v>21189.5664</v>
      </c>
      <c r="BZ60" s="31">
        <v>6.6631999999999998</v>
      </c>
      <c r="CA60" s="31">
        <v>0.52139999999999997</v>
      </c>
      <c r="CB60" s="31">
        <v>184429.2188</v>
      </c>
      <c r="CE60" s="31">
        <v>4</v>
      </c>
      <c r="CF60" s="31" t="s">
        <v>7</v>
      </c>
      <c r="CG60" s="31">
        <v>1337.8579999999999</v>
      </c>
      <c r="CH60" s="31">
        <v>13067.4053</v>
      </c>
      <c r="CI60" s="31">
        <v>40.512599999999999</v>
      </c>
      <c r="CJ60" s="31">
        <v>0.31519999999999998</v>
      </c>
      <c r="CK60" s="31">
        <v>746398.375</v>
      </c>
      <c r="CN60" s="31">
        <v>2</v>
      </c>
      <c r="CO60" s="31" t="s">
        <v>7</v>
      </c>
      <c r="CP60" s="31">
        <v>281.54000000000002</v>
      </c>
      <c r="CQ60" s="31">
        <v>5350.7372999999998</v>
      </c>
      <c r="CR60" s="31">
        <v>17.884</v>
      </c>
      <c r="CS60" s="31">
        <v>0.51780000000000004</v>
      </c>
      <c r="CT60" s="31">
        <v>125090.7344</v>
      </c>
      <c r="CW60" s="42">
        <v>4</v>
      </c>
      <c r="CX60" s="42"/>
      <c r="CY60" s="43">
        <f t="shared" ref="CY60:DC60" si="16">_xlfn.STDEV.P(CY42,CY33,CY24,CY15,CY6)</f>
        <v>1.2705904139357791E-2</v>
      </c>
      <c r="CZ60" s="43">
        <f t="shared" si="16"/>
        <v>9.4234861300050508</v>
      </c>
      <c r="DA60" s="43">
        <f t="shared" si="16"/>
        <v>0.24708955137763208</v>
      </c>
      <c r="DB60" s="43">
        <f t="shared" si="16"/>
        <v>2.8587311870828282E-2</v>
      </c>
      <c r="DC60" s="43">
        <f t="shared" si="16"/>
        <v>2612.4894223682791</v>
      </c>
      <c r="DF60" s="31">
        <v>8</v>
      </c>
      <c r="DG60" s="31" t="s">
        <v>7</v>
      </c>
      <c r="DH60" s="31">
        <v>1086.5309999999999</v>
      </c>
      <c r="DI60" s="31">
        <v>36133.011700000003</v>
      </c>
      <c r="DJ60" s="31">
        <v>7.0617999999999999</v>
      </c>
      <c r="DK60" s="31">
        <v>0.65639999999999998</v>
      </c>
      <c r="DL60" s="31">
        <v>315932.3125</v>
      </c>
      <c r="DO60" s="31">
        <v>8</v>
      </c>
      <c r="DP60" s="31" t="s">
        <v>7</v>
      </c>
      <c r="DQ60" s="31">
        <v>1737.5519999999999</v>
      </c>
      <c r="DR60" s="31">
        <v>47408.273399999998</v>
      </c>
      <c r="DS60" s="31">
        <v>110.6746</v>
      </c>
      <c r="DT60" s="31">
        <v>0.68</v>
      </c>
      <c r="DU60" s="31">
        <v>6419611.5</v>
      </c>
      <c r="DX60" s="31">
        <v>2</v>
      </c>
      <c r="DY60" s="31" t="s">
        <v>7</v>
      </c>
      <c r="DZ60" s="31">
        <v>281.25099999999998</v>
      </c>
      <c r="EA60" s="31">
        <v>3643.6628000000001</v>
      </c>
      <c r="EB60" s="31">
        <v>12.671900000000001</v>
      </c>
      <c r="EC60" s="31">
        <v>0.48970000000000002</v>
      </c>
      <c r="ED60" s="31">
        <v>61032.628900000003</v>
      </c>
      <c r="EG60" s="41">
        <v>2</v>
      </c>
      <c r="EH60" s="41"/>
      <c r="EI60" s="41">
        <f t="shared" ref="EI60:EM60" si="17">_xlfn.STDEV.P(EI46,EI39,EI32,EI25,EI18,EI11,EI4)</f>
        <v>1.3410321945958415E-2</v>
      </c>
      <c r="EJ60" s="41">
        <f t="shared" si="17"/>
        <v>154.09536970286618</v>
      </c>
      <c r="EK60" s="41">
        <f t="shared" si="17"/>
        <v>4.7626158992807581E-2</v>
      </c>
      <c r="EL60" s="41">
        <f t="shared" si="17"/>
        <v>4.0948359713977631E-2</v>
      </c>
      <c r="EM60" s="46">
        <f t="shared" si="17"/>
        <v>4246.8185969755559</v>
      </c>
      <c r="EP60" s="31">
        <v>2</v>
      </c>
      <c r="EQ60" s="31" t="s">
        <v>7</v>
      </c>
      <c r="ER60" s="31">
        <v>282.53800000000001</v>
      </c>
      <c r="ES60" s="31">
        <v>4898.0181000000002</v>
      </c>
      <c r="ET60" s="31">
        <v>13.2966</v>
      </c>
      <c r="EU60" s="31">
        <v>0.4224</v>
      </c>
      <c r="EV60" s="31">
        <v>88293.031300000002</v>
      </c>
      <c r="EY60" s="31">
        <v>8</v>
      </c>
      <c r="EZ60" s="31" t="s">
        <v>7</v>
      </c>
      <c r="FA60" s="31">
        <v>1814.604</v>
      </c>
      <c r="FB60" s="31">
        <v>10126.4023</v>
      </c>
      <c r="FC60" s="31">
        <v>49.336599999999997</v>
      </c>
      <c r="FD60" s="31">
        <v>0.63829999999999998</v>
      </c>
      <c r="FE60" s="31">
        <v>622778.1875</v>
      </c>
    </row>
    <row r="61" spans="2:161" x14ac:dyDescent="0.25">
      <c r="B61" s="31">
        <v>5</v>
      </c>
      <c r="C61" s="31" t="s">
        <v>7</v>
      </c>
      <c r="D61" s="31">
        <v>971.31600000000003</v>
      </c>
      <c r="E61" s="31">
        <v>11172.429700000001</v>
      </c>
      <c r="F61" s="31">
        <v>38.776600000000002</v>
      </c>
      <c r="G61" s="31">
        <v>0.71960000000000002</v>
      </c>
      <c r="H61" s="31">
        <v>521792.875</v>
      </c>
      <c r="K61" s="31">
        <v>5</v>
      </c>
      <c r="L61" s="31" t="s">
        <v>7</v>
      </c>
      <c r="M61" s="31">
        <v>1432.867</v>
      </c>
      <c r="N61" s="31">
        <v>10777.4648</v>
      </c>
      <c r="O61" s="31">
        <v>25.884699999999999</v>
      </c>
      <c r="P61" s="31">
        <v>0.51729999999999998</v>
      </c>
      <c r="Q61" s="31">
        <v>364803.90629999997</v>
      </c>
      <c r="T61" s="31">
        <v>5</v>
      </c>
      <c r="U61" s="31" t="s">
        <v>7</v>
      </c>
      <c r="V61" s="31">
        <v>972.45100000000002</v>
      </c>
      <c r="W61" s="31">
        <v>11419.565399999999</v>
      </c>
      <c r="X61" s="31">
        <v>39.474699999999999</v>
      </c>
      <c r="Y61" s="31">
        <v>0.58379999999999999</v>
      </c>
      <c r="Z61" s="31">
        <v>573878.9375</v>
      </c>
      <c r="AL61" s="31">
        <v>3</v>
      </c>
      <c r="AM61" s="31" t="s">
        <v>7</v>
      </c>
      <c r="AN61" s="31">
        <v>882.72</v>
      </c>
      <c r="AO61" s="31">
        <v>5789.0995999999996</v>
      </c>
      <c r="AP61" s="31">
        <v>44.330800000000004</v>
      </c>
      <c r="AQ61" s="31">
        <v>0.4788</v>
      </c>
      <c r="AR61" s="31">
        <v>339920.5</v>
      </c>
      <c r="BD61" s="31">
        <v>3</v>
      </c>
      <c r="BE61" s="31" t="s">
        <v>7</v>
      </c>
      <c r="BF61" s="31">
        <v>887.32100000000003</v>
      </c>
      <c r="BG61" s="31">
        <v>7117.4638999999997</v>
      </c>
      <c r="BH61" s="31">
        <v>46.074199999999998</v>
      </c>
      <c r="BI61" s="31">
        <v>0.51170000000000004</v>
      </c>
      <c r="BJ61" s="31">
        <v>428826.21879999997</v>
      </c>
      <c r="BM61" s="31">
        <v>8</v>
      </c>
      <c r="BN61" s="31" t="s">
        <v>7</v>
      </c>
      <c r="BO61" s="31">
        <v>1736.2139999999999</v>
      </c>
      <c r="BP61" s="31">
        <v>14613.915000000001</v>
      </c>
      <c r="BQ61" s="31">
        <v>53.883000000000003</v>
      </c>
      <c r="BR61" s="31">
        <v>0.72660000000000002</v>
      </c>
      <c r="BS61" s="31">
        <v>945701.375</v>
      </c>
      <c r="CE61" s="31">
        <v>5</v>
      </c>
      <c r="CF61" s="31" t="s">
        <v>7</v>
      </c>
      <c r="CG61" s="31">
        <v>1426.681</v>
      </c>
      <c r="CH61" s="31">
        <v>4829.9624000000003</v>
      </c>
      <c r="CI61" s="31">
        <v>94.418099999999995</v>
      </c>
      <c r="CJ61" s="31">
        <v>0.37730000000000002</v>
      </c>
      <c r="CK61" s="31">
        <v>627973.875</v>
      </c>
      <c r="CN61" s="31">
        <v>3</v>
      </c>
      <c r="CO61" s="31" t="s">
        <v>7</v>
      </c>
      <c r="CP61" s="31">
        <v>886.65099999999995</v>
      </c>
      <c r="CQ61" s="31">
        <v>7316.6513999999997</v>
      </c>
      <c r="CR61" s="31">
        <v>47.723300000000002</v>
      </c>
      <c r="CS61" s="31">
        <v>0.57299999999999995</v>
      </c>
      <c r="CT61" s="31">
        <v>446024.90629999997</v>
      </c>
      <c r="CW61" s="42">
        <v>5</v>
      </c>
      <c r="CX61" s="42"/>
      <c r="CY61" s="43">
        <f t="shared" ref="CY61:DC61" si="18">_xlfn.STDEV.P(CY43,CY34,CY25,CY16,CY7)</f>
        <v>1.6304600577686245E-2</v>
      </c>
      <c r="CZ61" s="43">
        <f t="shared" si="18"/>
        <v>13.176676997543934</v>
      </c>
      <c r="DA61" s="43">
        <f t="shared" si="18"/>
        <v>4.5761337393043819E-2</v>
      </c>
      <c r="DB61" s="43">
        <f t="shared" si="18"/>
        <v>7.4671011778333386E-3</v>
      </c>
      <c r="DC61" s="43">
        <f t="shared" si="18"/>
        <v>1700.8696637085689</v>
      </c>
      <c r="DX61" s="31">
        <v>3</v>
      </c>
      <c r="DY61" s="31" t="s">
        <v>7</v>
      </c>
      <c r="DZ61" s="31">
        <v>884.17200000000003</v>
      </c>
      <c r="EA61" s="31">
        <v>3224.5925000000002</v>
      </c>
      <c r="EB61" s="31">
        <v>38.501800000000003</v>
      </c>
      <c r="EC61" s="31">
        <v>0.57310000000000005</v>
      </c>
      <c r="ED61" s="31">
        <v>158678.57810000001</v>
      </c>
      <c r="EG61" s="42">
        <v>3</v>
      </c>
      <c r="EH61" s="42"/>
      <c r="EI61" s="42">
        <f t="shared" ref="EI61:EM61" si="19">_xlfn.STDEV.P(EI47,EI40,EI33,EI26,EI19,EI12,EI5)</f>
        <v>0.50212454752227542</v>
      </c>
      <c r="EJ61" s="42">
        <f t="shared" si="19"/>
        <v>48.041836128278113</v>
      </c>
      <c r="EK61" s="42">
        <f t="shared" si="19"/>
        <v>2.1644399727204728</v>
      </c>
      <c r="EL61" s="42">
        <f t="shared" si="19"/>
        <v>4.596373903548806E-2</v>
      </c>
      <c r="EM61" s="54">
        <f t="shared" si="19"/>
        <v>3386.9694332313989</v>
      </c>
      <c r="EP61" s="31">
        <v>3</v>
      </c>
      <c r="EQ61" s="31" t="s">
        <v>7</v>
      </c>
      <c r="ER61" s="31">
        <v>654.26900000000001</v>
      </c>
      <c r="ES61" s="31">
        <v>3574.4137999999998</v>
      </c>
      <c r="ET61" s="31">
        <v>32.8277</v>
      </c>
      <c r="EU61" s="31">
        <v>1</v>
      </c>
      <c r="EV61" s="31">
        <v>124906.8594</v>
      </c>
    </row>
    <row r="62" spans="2:161" x14ac:dyDescent="0.25">
      <c r="B62" s="31">
        <v>6</v>
      </c>
      <c r="C62" s="31" t="s">
        <v>7</v>
      </c>
      <c r="D62" s="31">
        <v>1075.0730000000001</v>
      </c>
      <c r="E62" s="31">
        <v>8103.9766</v>
      </c>
      <c r="F62" s="31">
        <v>30.535900000000002</v>
      </c>
      <c r="G62" s="31">
        <v>0.61880000000000002</v>
      </c>
      <c r="H62" s="31">
        <v>310645.75</v>
      </c>
      <c r="K62" s="31">
        <v>6</v>
      </c>
      <c r="L62" s="31" t="s">
        <v>7</v>
      </c>
      <c r="M62" s="31">
        <v>1628.0409999999999</v>
      </c>
      <c r="N62" s="31">
        <v>19817.714800000002</v>
      </c>
      <c r="O62" s="31">
        <v>95.9251</v>
      </c>
      <c r="P62" s="31">
        <v>0.13009999999999999</v>
      </c>
      <c r="Q62" s="31">
        <v>2845619.25</v>
      </c>
      <c r="T62" s="31">
        <v>6</v>
      </c>
      <c r="U62" s="31" t="s">
        <v>7</v>
      </c>
      <c r="V62" s="31">
        <v>1073.0229999999999</v>
      </c>
      <c r="W62" s="31">
        <v>12109.113300000001</v>
      </c>
      <c r="X62" s="31">
        <v>41.4298</v>
      </c>
      <c r="Y62" s="31">
        <v>0.70099999999999996</v>
      </c>
      <c r="Z62" s="31">
        <v>609166.25</v>
      </c>
      <c r="AC62" s="37" t="s">
        <v>0</v>
      </c>
      <c r="AD62" s="37" t="s">
        <v>1</v>
      </c>
      <c r="AE62" s="37" t="s">
        <v>2</v>
      </c>
      <c r="AF62" s="37" t="s">
        <v>3</v>
      </c>
      <c r="AG62" s="37" t="s">
        <v>4</v>
      </c>
      <c r="AH62" s="37" t="s">
        <v>5</v>
      </c>
      <c r="AI62" s="37" t="s">
        <v>6</v>
      </c>
      <c r="AL62" s="31">
        <v>4</v>
      </c>
      <c r="AM62" s="31" t="s">
        <v>7</v>
      </c>
      <c r="AN62" s="31">
        <v>972.02800000000002</v>
      </c>
      <c r="AO62" s="31">
        <v>8495.0596000000005</v>
      </c>
      <c r="AP62" s="31">
        <v>40.201599999999999</v>
      </c>
      <c r="AQ62" s="31">
        <v>1</v>
      </c>
      <c r="AR62" s="31">
        <v>363537.53129999997</v>
      </c>
      <c r="AU62" s="37" t="s">
        <v>0</v>
      </c>
      <c r="AV62" s="37" t="s">
        <v>1</v>
      </c>
      <c r="AW62" s="37" t="s">
        <v>2</v>
      </c>
      <c r="AX62" s="37" t="s">
        <v>3</v>
      </c>
      <c r="AY62" s="37" t="s">
        <v>4</v>
      </c>
      <c r="AZ62" s="37" t="s">
        <v>5</v>
      </c>
      <c r="BA62" s="37" t="s">
        <v>6</v>
      </c>
      <c r="BD62" s="31">
        <v>4</v>
      </c>
      <c r="BE62" s="31" t="s">
        <v>7</v>
      </c>
      <c r="BF62" s="31">
        <v>971.62199999999996</v>
      </c>
      <c r="BG62" s="31">
        <v>10434.582</v>
      </c>
      <c r="BH62" s="31">
        <v>43.3491</v>
      </c>
      <c r="BI62" s="31">
        <v>0.97829999999999995</v>
      </c>
      <c r="BJ62" s="31">
        <v>486398.125</v>
      </c>
      <c r="BV62" s="37" t="s">
        <v>0</v>
      </c>
      <c r="BW62" s="37" t="s">
        <v>1</v>
      </c>
      <c r="BX62" s="37" t="s">
        <v>2</v>
      </c>
      <c r="BY62" s="37" t="s">
        <v>3</v>
      </c>
      <c r="BZ62" s="37" t="s">
        <v>4</v>
      </c>
      <c r="CA62" s="37" t="s">
        <v>5</v>
      </c>
      <c r="CB62" s="37" t="s">
        <v>6</v>
      </c>
      <c r="CE62" s="31">
        <v>6</v>
      </c>
      <c r="CF62" s="31" t="s">
        <v>7</v>
      </c>
      <c r="CG62" s="31">
        <v>1633.7560000000001</v>
      </c>
      <c r="CH62" s="31">
        <v>16472.8789</v>
      </c>
      <c r="CI62" s="31">
        <v>69.177700000000002</v>
      </c>
      <c r="CJ62" s="31">
        <v>0.56059999999999999</v>
      </c>
      <c r="CK62" s="31">
        <v>1464904.625</v>
      </c>
      <c r="CN62" s="31">
        <v>4</v>
      </c>
      <c r="CO62" s="31" t="s">
        <v>7</v>
      </c>
      <c r="CP62" s="31">
        <v>969.82</v>
      </c>
      <c r="CQ62" s="31">
        <v>9099.8379000000004</v>
      </c>
      <c r="CR62" s="31">
        <v>46.3857</v>
      </c>
      <c r="CS62" s="31">
        <v>1</v>
      </c>
      <c r="CT62" s="31">
        <v>449321.1875</v>
      </c>
      <c r="CW62" s="42">
        <v>6</v>
      </c>
      <c r="CX62" s="42"/>
      <c r="CY62" s="43">
        <f t="shared" ref="CY62:DC62" si="20">_xlfn.STDEV.P(CY44,CY35,CY26,CY17,CY8)</f>
        <v>6.2033539315420147E-2</v>
      </c>
      <c r="CZ62" s="43">
        <f t="shared" si="20"/>
        <v>23.970535596402172</v>
      </c>
      <c r="DA62" s="43">
        <f t="shared" si="20"/>
        <v>0.21068456991436316</v>
      </c>
      <c r="DB62" s="43">
        <f t="shared" si="20"/>
        <v>4.4785712007290894E-3</v>
      </c>
      <c r="DC62" s="43">
        <f t="shared" si="20"/>
        <v>6006.3225963874938</v>
      </c>
      <c r="DF62" s="31" t="s">
        <v>0</v>
      </c>
      <c r="DG62" s="31" t="s">
        <v>1</v>
      </c>
      <c r="DH62" s="31" t="s">
        <v>2</v>
      </c>
      <c r="DI62" s="31" t="s">
        <v>3</v>
      </c>
      <c r="DJ62" s="31" t="s">
        <v>4</v>
      </c>
      <c r="DK62" s="31" t="s">
        <v>5</v>
      </c>
      <c r="DL62" s="31" t="s">
        <v>6</v>
      </c>
      <c r="DO62" s="31" t="s">
        <v>0</v>
      </c>
      <c r="DP62" s="31" t="s">
        <v>1</v>
      </c>
      <c r="DQ62" s="31" t="s">
        <v>2</v>
      </c>
      <c r="DR62" s="31" t="s">
        <v>3</v>
      </c>
      <c r="DS62" s="31" t="s">
        <v>4</v>
      </c>
      <c r="DT62" s="31" t="s">
        <v>5</v>
      </c>
      <c r="DU62" s="31" t="s">
        <v>6</v>
      </c>
      <c r="DX62" s="31">
        <v>4</v>
      </c>
      <c r="DY62" s="31" t="s">
        <v>7</v>
      </c>
      <c r="DZ62" s="31">
        <v>973.66499999999996</v>
      </c>
      <c r="EA62" s="31">
        <v>4829.7353999999996</v>
      </c>
      <c r="EB62" s="31">
        <v>39.634099999999997</v>
      </c>
      <c r="EC62" s="31">
        <v>0.86670000000000003</v>
      </c>
      <c r="ED62" s="31">
        <v>216526.5</v>
      </c>
      <c r="EG62" s="42">
        <v>4</v>
      </c>
      <c r="EH62" s="42"/>
      <c r="EI62" s="42">
        <f t="shared" ref="EI62:EM62" si="21">_xlfn.STDEV.P(EI48,EI41,EI34,EI27,EI20,EI13,EI6)</f>
        <v>9.6607770000602874E-2</v>
      </c>
      <c r="EJ62" s="42">
        <f t="shared" si="21"/>
        <v>762.2981551676445</v>
      </c>
      <c r="EK62" s="42">
        <f t="shared" si="21"/>
        <v>3.6146006712572061</v>
      </c>
      <c r="EL62" s="42">
        <f t="shared" si="21"/>
        <v>9.7781505700939395E-2</v>
      </c>
      <c r="EM62" s="54">
        <f t="shared" si="21"/>
        <v>9897.0399722085749</v>
      </c>
      <c r="EP62" s="31">
        <v>4</v>
      </c>
      <c r="EQ62" s="31" t="s">
        <v>7</v>
      </c>
      <c r="ER62" s="31">
        <v>762.38300000000004</v>
      </c>
      <c r="ES62" s="31">
        <v>3467.9810000000002</v>
      </c>
      <c r="ET62" s="31">
        <v>54.839300000000001</v>
      </c>
      <c r="EU62" s="31">
        <v>0.88859999999999995</v>
      </c>
      <c r="EV62" s="31">
        <v>212982.4375</v>
      </c>
      <c r="EY62" s="37" t="s">
        <v>0</v>
      </c>
      <c r="EZ62" s="37" t="s">
        <v>1</v>
      </c>
      <c r="FA62" s="37" t="s">
        <v>2</v>
      </c>
      <c r="FB62" s="37" t="s">
        <v>3</v>
      </c>
      <c r="FC62" s="37" t="s">
        <v>4</v>
      </c>
      <c r="FD62" s="37" t="s">
        <v>5</v>
      </c>
      <c r="FE62" s="37" t="s">
        <v>6</v>
      </c>
    </row>
    <row r="63" spans="2:161" x14ac:dyDescent="0.25">
      <c r="B63" s="31">
        <v>7</v>
      </c>
      <c r="C63" s="31" t="s">
        <v>7</v>
      </c>
      <c r="D63" s="31">
        <v>1086.086</v>
      </c>
      <c r="E63" s="31">
        <v>75380.976599999995</v>
      </c>
      <c r="F63" s="31">
        <v>6.2965999999999998</v>
      </c>
      <c r="G63" s="31">
        <v>0.54549999999999998</v>
      </c>
      <c r="H63" s="31">
        <v>614230.5</v>
      </c>
      <c r="K63" s="31">
        <v>7</v>
      </c>
      <c r="L63" s="31" t="s">
        <v>7</v>
      </c>
      <c r="M63" s="31">
        <v>1739.9359999999999</v>
      </c>
      <c r="N63" s="31">
        <v>18116.617200000001</v>
      </c>
      <c r="O63" s="31">
        <v>55.718800000000002</v>
      </c>
      <c r="P63" s="31">
        <v>0.71689999999999998</v>
      </c>
      <c r="Q63" s="31">
        <v>1217672.25</v>
      </c>
      <c r="T63" s="31">
        <v>7</v>
      </c>
      <c r="U63" s="31" t="s">
        <v>7</v>
      </c>
      <c r="V63" s="31">
        <v>1085.818</v>
      </c>
      <c r="W63" s="31">
        <v>78971.3125</v>
      </c>
      <c r="X63" s="31">
        <v>6.2607999999999997</v>
      </c>
      <c r="Y63" s="31">
        <v>0.68010000000000004</v>
      </c>
      <c r="Z63" s="31">
        <v>606258.75</v>
      </c>
      <c r="AC63" s="31">
        <v>1</v>
      </c>
      <c r="AE63" s="34">
        <f>AVERAGE(AE57,AE51,AE45,AE39,AE33,AE27,AE21,AE15,AE9,AE3)</f>
        <v>1071.4297000000001</v>
      </c>
      <c r="AF63" s="34">
        <f t="shared" ref="AF63:AI63" si="22">AVERAGE(AF57,AF51,AF45,AF39,AF33,AF27,AF21,AF15,AF9,AF3)</f>
        <v>11102.442370000001</v>
      </c>
      <c r="AG63" s="35">
        <f t="shared" si="22"/>
        <v>39.98290999999999</v>
      </c>
      <c r="AH63" s="36">
        <f t="shared" si="22"/>
        <v>0.44642999999999999</v>
      </c>
      <c r="AI63" s="34">
        <f t="shared" si="22"/>
        <v>621190.79689</v>
      </c>
      <c r="AL63" s="31">
        <v>5</v>
      </c>
      <c r="AM63" s="31" t="s">
        <v>7</v>
      </c>
      <c r="AN63" s="31">
        <v>1075.6590000000001</v>
      </c>
      <c r="AO63" s="31">
        <v>7325.2407000000003</v>
      </c>
      <c r="AP63" s="31">
        <v>40.709499999999998</v>
      </c>
      <c r="AQ63" s="31">
        <v>0.91459999999999997</v>
      </c>
      <c r="AR63" s="31">
        <v>330155.09379999997</v>
      </c>
      <c r="AU63" s="31">
        <v>1</v>
      </c>
      <c r="AW63" s="34">
        <f>AVERAGE(AW53,AW43,AW33,AW23,AW13,AW3)</f>
        <v>1075.7901666666667</v>
      </c>
      <c r="AX63" s="34">
        <f t="shared" ref="AX63:BA63" si="23">AVERAGE(AX53,AX43,AX33,AX23,AX13,AX3)</f>
        <v>7528.5096000000003</v>
      </c>
      <c r="AY63" s="35">
        <f t="shared" si="23"/>
        <v>42.055983333333337</v>
      </c>
      <c r="AZ63" s="36">
        <f t="shared" si="23"/>
        <v>0.97201666666666664</v>
      </c>
      <c r="BA63" s="34">
        <f t="shared" si="23"/>
        <v>341398.70836666663</v>
      </c>
      <c r="BD63" s="31">
        <v>5</v>
      </c>
      <c r="BE63" s="31" t="s">
        <v>7</v>
      </c>
      <c r="BF63" s="31">
        <v>1069.877</v>
      </c>
      <c r="BG63" s="31">
        <v>7057.5043999999998</v>
      </c>
      <c r="BH63" s="31">
        <v>41.957799999999999</v>
      </c>
      <c r="BI63" s="31">
        <v>0.9506</v>
      </c>
      <c r="BJ63" s="31">
        <v>322494.75</v>
      </c>
      <c r="BM63" s="37" t="s">
        <v>0</v>
      </c>
      <c r="BN63" s="37" t="s">
        <v>1</v>
      </c>
      <c r="BO63" s="37" t="s">
        <v>2</v>
      </c>
      <c r="BP63" s="37" t="s">
        <v>3</v>
      </c>
      <c r="BQ63" s="37" t="s">
        <v>4</v>
      </c>
      <c r="BR63" s="37" t="s">
        <v>5</v>
      </c>
      <c r="BS63" s="37" t="s">
        <v>6</v>
      </c>
      <c r="BV63" s="31">
        <v>1</v>
      </c>
      <c r="BX63" s="34">
        <f>AVERAGE(BX57,BX51,BX45,BX39,BX33,BX27,BX21,BX15,BX9,BX3)</f>
        <v>882.08099999999979</v>
      </c>
      <c r="BY63" s="34">
        <f t="shared" ref="BY63:CB63" si="24">AVERAGE(BY57,BY51,BY45,BY39,BY33,BY27,BY21,BY15,BY9,BY3)</f>
        <v>6176.3589799999991</v>
      </c>
      <c r="BZ63" s="35">
        <f t="shared" si="24"/>
        <v>39.151090000000003</v>
      </c>
      <c r="CA63" s="36">
        <f t="shared" si="24"/>
        <v>0.38930000000000003</v>
      </c>
      <c r="CB63" s="34">
        <f t="shared" si="24"/>
        <v>331162.41564999998</v>
      </c>
      <c r="CE63" s="31">
        <v>7</v>
      </c>
      <c r="CF63" s="31" t="s">
        <v>7</v>
      </c>
      <c r="CG63" s="31">
        <v>1783.9449999999999</v>
      </c>
      <c r="CH63" s="31">
        <v>5748.0518000000002</v>
      </c>
      <c r="CI63" s="31">
        <v>206.29</v>
      </c>
      <c r="CJ63" s="31">
        <v>0.67849999999999999</v>
      </c>
      <c r="CK63" s="31">
        <v>1451581.625</v>
      </c>
      <c r="CN63" s="31">
        <v>5</v>
      </c>
      <c r="CO63" s="31" t="s">
        <v>7</v>
      </c>
      <c r="CP63" s="31">
        <v>1064.816</v>
      </c>
      <c r="CQ63" s="31">
        <v>4739.9570000000003</v>
      </c>
      <c r="CR63" s="31">
        <v>23.777100000000001</v>
      </c>
      <c r="CS63" s="31">
        <v>0.73080000000000001</v>
      </c>
      <c r="CT63" s="31">
        <v>135212.75</v>
      </c>
      <c r="CW63" s="42">
        <v>7</v>
      </c>
      <c r="CX63" s="42"/>
      <c r="CY63" s="43">
        <f t="shared" ref="CY63:DC63" si="25">_xlfn.STDEV.P(CY45,CY36,CY27,CY18,CY9)</f>
        <v>1.9561186058112929E-2</v>
      </c>
      <c r="CZ63" s="43">
        <f t="shared" si="25"/>
        <v>17.938235469699933</v>
      </c>
      <c r="DA63" s="43">
        <f t="shared" si="25"/>
        <v>0.14577445043628193</v>
      </c>
      <c r="DB63" s="43">
        <f t="shared" si="25"/>
        <v>4.6866209575770069E-2</v>
      </c>
      <c r="DC63" s="43">
        <f t="shared" si="25"/>
        <v>11768.633441005375</v>
      </c>
      <c r="DF63" s="31">
        <v>1</v>
      </c>
      <c r="DG63" s="31" t="s">
        <v>7</v>
      </c>
      <c r="DH63" s="31">
        <v>157.00700000000001</v>
      </c>
      <c r="DI63" s="31">
        <v>2153.1037999999999</v>
      </c>
      <c r="DJ63" s="31">
        <v>7.8212000000000002</v>
      </c>
      <c r="DK63" s="31">
        <v>0.53959999999999997</v>
      </c>
      <c r="DL63" s="31">
        <v>21844.421900000001</v>
      </c>
      <c r="DO63" s="31">
        <v>1</v>
      </c>
      <c r="DP63" s="31" t="s">
        <v>7</v>
      </c>
      <c r="DQ63" s="31">
        <v>1072.2139999999999</v>
      </c>
      <c r="DR63" s="31">
        <v>5409.8374000000003</v>
      </c>
      <c r="DS63" s="31">
        <v>53.969000000000001</v>
      </c>
      <c r="DT63" s="31">
        <v>0.60899999999999999</v>
      </c>
      <c r="DU63" s="31">
        <v>368062.71879999997</v>
      </c>
      <c r="DX63" s="31">
        <v>5</v>
      </c>
      <c r="DY63" s="31" t="s">
        <v>7</v>
      </c>
      <c r="DZ63" s="31">
        <v>1072.2170000000001</v>
      </c>
      <c r="EA63" s="31">
        <v>3807.7361000000001</v>
      </c>
      <c r="EB63" s="31">
        <v>46.520400000000002</v>
      </c>
      <c r="EC63" s="31">
        <v>0.98929999999999996</v>
      </c>
      <c r="ED63" s="31">
        <v>189501.2188</v>
      </c>
      <c r="EG63" s="42">
        <v>5</v>
      </c>
      <c r="EH63" s="42"/>
      <c r="EI63" s="42">
        <f t="shared" ref="EI63:EM63" si="26">_xlfn.STDEV.P(EI49,EI42,EI35,EI28,EI21,EI14,EI7)</f>
        <v>0.79827052853947966</v>
      </c>
      <c r="EJ63" s="42">
        <f t="shared" si="26"/>
        <v>37.976883820797703</v>
      </c>
      <c r="EK63" s="42">
        <f t="shared" si="26"/>
        <v>2.7518217502785505</v>
      </c>
      <c r="EL63" s="42">
        <f t="shared" si="26"/>
        <v>0.10754632034806301</v>
      </c>
      <c r="EM63" s="54">
        <f t="shared" si="26"/>
        <v>47310.50796971724</v>
      </c>
      <c r="EP63" s="31">
        <v>5</v>
      </c>
      <c r="EQ63" s="31" t="s">
        <v>7</v>
      </c>
      <c r="ER63" s="31">
        <v>883.66200000000003</v>
      </c>
      <c r="ES63" s="31">
        <v>3942.623</v>
      </c>
      <c r="ET63" s="31">
        <v>43.099800000000002</v>
      </c>
      <c r="EU63" s="31">
        <v>0.82079999999999997</v>
      </c>
      <c r="EV63" s="31">
        <v>196093.95310000001</v>
      </c>
      <c r="EY63" s="31">
        <v>1</v>
      </c>
      <c r="FA63" s="34">
        <f>AVERAGE(FA53,FA43,FA33,FA23,FA13,FA3)</f>
        <v>1076.8051666666668</v>
      </c>
      <c r="FB63" s="34">
        <f t="shared" ref="FB63:FE63" si="27">AVERAGE(FB53,FB43,FB33,FB23,FB13,FB3)</f>
        <v>9729.3834666666662</v>
      </c>
      <c r="FC63" s="35">
        <f t="shared" si="27"/>
        <v>51.972399999999993</v>
      </c>
      <c r="FD63" s="36">
        <f t="shared" si="27"/>
        <v>0.69861666666666666</v>
      </c>
      <c r="FE63" s="34">
        <f t="shared" si="27"/>
        <v>615056.14583333337</v>
      </c>
    </row>
    <row r="64" spans="2:161" x14ac:dyDescent="0.25">
      <c r="AC64" s="37">
        <v>2</v>
      </c>
      <c r="AD64" s="37"/>
      <c r="AE64" s="38">
        <f t="shared" ref="AE64:AI64" si="28">AVERAGE(AE58,AE52,AE46,AE40,AE34,AE28,AE22,AE16,AE10,AE4)</f>
        <v>1085.8130999999998</v>
      </c>
      <c r="AF64" s="38">
        <f t="shared" si="28"/>
        <v>80182.675780000005</v>
      </c>
      <c r="AG64" s="39">
        <f t="shared" si="28"/>
        <v>6.3202999999999996</v>
      </c>
      <c r="AH64" s="40">
        <f t="shared" si="28"/>
        <v>0.63219999999999987</v>
      </c>
      <c r="AI64" s="38">
        <f t="shared" si="28"/>
        <v>633940.20625000005</v>
      </c>
      <c r="AL64" s="31">
        <v>6</v>
      </c>
      <c r="AM64" s="31" t="s">
        <v>7</v>
      </c>
      <c r="AN64" s="31">
        <v>1086.386</v>
      </c>
      <c r="AO64" s="31">
        <v>38367.695299999999</v>
      </c>
      <c r="AP64" s="31">
        <v>6.1081000000000003</v>
      </c>
      <c r="AQ64" s="31">
        <v>0.68320000000000003</v>
      </c>
      <c r="AR64" s="31">
        <v>286983.53129999997</v>
      </c>
      <c r="AU64" s="37">
        <v>2</v>
      </c>
      <c r="AV64" s="37"/>
      <c r="AW64" s="38">
        <f t="shared" ref="AW64:BA70" si="29">AVERAGE(AW54,AW44,AW34,AW24,AW14,AW4)</f>
        <v>1086.3786666666665</v>
      </c>
      <c r="AX64" s="38">
        <f t="shared" si="29"/>
        <v>38101.005883333331</v>
      </c>
      <c r="AY64" s="39">
        <f t="shared" si="29"/>
        <v>6.1132333333333326</v>
      </c>
      <c r="AZ64" s="40">
        <f t="shared" si="29"/>
        <v>0.72871666666666668</v>
      </c>
      <c r="BA64" s="38">
        <f t="shared" si="29"/>
        <v>279946.88545</v>
      </c>
      <c r="BD64" s="31">
        <v>6</v>
      </c>
      <c r="BE64" s="31" t="s">
        <v>7</v>
      </c>
      <c r="BF64" s="31">
        <v>1085.6089999999999</v>
      </c>
      <c r="BG64" s="31">
        <v>33934.796900000001</v>
      </c>
      <c r="BH64" s="31">
        <v>7.1811999999999996</v>
      </c>
      <c r="BI64" s="31">
        <v>0.44450000000000001</v>
      </c>
      <c r="BJ64" s="31">
        <v>327768.15629999997</v>
      </c>
      <c r="BM64" s="31">
        <v>1</v>
      </c>
      <c r="BO64" s="34">
        <f>AVERAGE(BO54,BO44,BO34,BO24,BO14,BO4)</f>
        <v>1068.7301666666667</v>
      </c>
      <c r="BP64" s="34">
        <f t="shared" ref="BP64:BS64" si="30">AVERAGE(BP54,BP44,BP34,BP24,BP14,BP4)</f>
        <v>7196.9558166666675</v>
      </c>
      <c r="BQ64" s="35">
        <f t="shared" si="30"/>
        <v>41.288699999999999</v>
      </c>
      <c r="BR64" s="36">
        <f t="shared" si="30"/>
        <v>0.69985000000000008</v>
      </c>
      <c r="BS64" s="34">
        <f t="shared" si="30"/>
        <v>360838.09899999993</v>
      </c>
      <c r="BV64" s="31">
        <v>2</v>
      </c>
      <c r="BX64" s="34">
        <f t="shared" ref="BX64:CB64" si="31">AVERAGE(BX58,BX52,BX46,BX40,BX34,BX28,BX22,BX16,BX10,BX4)</f>
        <v>975.16139999999996</v>
      </c>
      <c r="BY64" s="34">
        <f t="shared" si="31"/>
        <v>7938.5350600000002</v>
      </c>
      <c r="BZ64" s="35">
        <f t="shared" si="31"/>
        <v>42.392850000000003</v>
      </c>
      <c r="CA64" s="36">
        <f t="shared" si="31"/>
        <v>0.96965999999999997</v>
      </c>
      <c r="CB64" s="34">
        <f t="shared" si="31"/>
        <v>363297.01250999997</v>
      </c>
      <c r="CN64" s="31">
        <v>6</v>
      </c>
      <c r="CO64" s="31" t="s">
        <v>7</v>
      </c>
      <c r="CP64" s="31">
        <v>1086.1110000000001</v>
      </c>
      <c r="CQ64" s="31">
        <v>27376.671900000001</v>
      </c>
      <c r="CR64" s="31">
        <v>6.7378999999999998</v>
      </c>
      <c r="CS64" s="31">
        <v>0.4945</v>
      </c>
      <c r="CT64" s="31">
        <v>243463</v>
      </c>
      <c r="DF64" s="31">
        <v>2</v>
      </c>
      <c r="DG64" s="31" t="s">
        <v>7</v>
      </c>
      <c r="DH64" s="31">
        <v>282.81799999999998</v>
      </c>
      <c r="DI64" s="31">
        <v>6557.3018000000002</v>
      </c>
      <c r="DJ64" s="31">
        <v>14.6579</v>
      </c>
      <c r="DK64" s="31">
        <v>0.49859999999999999</v>
      </c>
      <c r="DL64" s="31">
        <v>126631.2656</v>
      </c>
      <c r="DO64" s="31">
        <v>2</v>
      </c>
      <c r="DP64" s="31" t="s">
        <v>7</v>
      </c>
      <c r="DQ64" s="31">
        <v>1086.56</v>
      </c>
      <c r="DR64" s="31">
        <v>37787.097699999998</v>
      </c>
      <c r="DS64" s="31">
        <v>7.1176000000000004</v>
      </c>
      <c r="DT64" s="31">
        <v>0.41299999999999998</v>
      </c>
      <c r="DU64" s="31">
        <v>366133.625</v>
      </c>
      <c r="DX64" s="31">
        <v>6</v>
      </c>
      <c r="DY64" s="31" t="s">
        <v>7</v>
      </c>
      <c r="DZ64" s="31">
        <v>1085.973</v>
      </c>
      <c r="EA64" s="31">
        <v>22499.679700000001</v>
      </c>
      <c r="EB64" s="31">
        <v>6.0678000000000001</v>
      </c>
      <c r="EC64" s="31">
        <v>0.47820000000000001</v>
      </c>
      <c r="ED64" s="31">
        <v>181326.5</v>
      </c>
      <c r="EP64" s="31">
        <v>6</v>
      </c>
      <c r="EQ64" s="31" t="s">
        <v>7</v>
      </c>
      <c r="ER64" s="31">
        <v>978.30499999999995</v>
      </c>
      <c r="ES64" s="31">
        <v>5606.4071999999996</v>
      </c>
      <c r="ET64" s="31">
        <v>51.780500000000004</v>
      </c>
      <c r="EU64" s="31">
        <v>0.87660000000000005</v>
      </c>
      <c r="EV64" s="31">
        <v>326867.78129999997</v>
      </c>
      <c r="EY64" s="37">
        <v>2</v>
      </c>
      <c r="EZ64" s="37"/>
      <c r="FA64" s="38">
        <f t="shared" ref="FA64:FE64" si="32">AVERAGE(FA54,FA44,FA34,FA24,FA14,FA4)</f>
        <v>1086.3899999999999</v>
      </c>
      <c r="FB64" s="38">
        <f t="shared" si="32"/>
        <v>35856.972000000002</v>
      </c>
      <c r="FC64" s="39">
        <f t="shared" si="32"/>
        <v>6.8726333333333329</v>
      </c>
      <c r="FD64" s="40">
        <f t="shared" si="32"/>
        <v>0.59688333333333343</v>
      </c>
      <c r="FE64" s="38">
        <f t="shared" si="32"/>
        <v>312587.2135833333</v>
      </c>
    </row>
    <row r="65" spans="2:161" ht="14.4" x14ac:dyDescent="0.3">
      <c r="B65" s="31" t="s">
        <v>0</v>
      </c>
      <c r="C65" s="31" t="s">
        <v>1</v>
      </c>
      <c r="D65" s="31" t="s">
        <v>2</v>
      </c>
      <c r="E65" s="31" t="s">
        <v>3</v>
      </c>
      <c r="F65" s="31" t="s">
        <v>4</v>
      </c>
      <c r="G65" s="31" t="s">
        <v>5</v>
      </c>
      <c r="H65" s="31" t="s">
        <v>6</v>
      </c>
      <c r="K65" s="31" t="s">
        <v>0</v>
      </c>
      <c r="L65" s="31" t="s">
        <v>1</v>
      </c>
      <c r="M65" s="31" t="s">
        <v>2</v>
      </c>
      <c r="N65" s="31" t="s">
        <v>3</v>
      </c>
      <c r="O65" s="31" t="s">
        <v>4</v>
      </c>
      <c r="P65" s="31" t="s">
        <v>5</v>
      </c>
      <c r="Q65" s="31" t="s">
        <v>6</v>
      </c>
      <c r="T65" s="31" t="s">
        <v>0</v>
      </c>
      <c r="U65" s="31" t="s">
        <v>1</v>
      </c>
      <c r="V65" s="31" t="s">
        <v>2</v>
      </c>
      <c r="W65" s="31" t="s">
        <v>3</v>
      </c>
      <c r="X65" s="31" t="s">
        <v>4</v>
      </c>
      <c r="Y65" s="31" t="s">
        <v>5</v>
      </c>
      <c r="Z65" s="31" t="s">
        <v>6</v>
      </c>
      <c r="AC65" s="31">
        <v>3</v>
      </c>
      <c r="AE65" s="34">
        <f t="shared" ref="AE65:AI65" si="33">AVERAGE(AE59,AE53,AE47,AE41,AE35,AE29,AE23,AE17,AE11,AE5)</f>
        <v>1626.8145999999999</v>
      </c>
      <c r="AF65" s="34">
        <f t="shared" si="33"/>
        <v>16194.685730000001</v>
      </c>
      <c r="AG65" s="35">
        <f t="shared" si="33"/>
        <v>61.41621</v>
      </c>
      <c r="AH65" s="36">
        <f t="shared" si="33"/>
        <v>0.35965000000000003</v>
      </c>
      <c r="AI65" s="34">
        <f t="shared" si="33"/>
        <v>1413190.16875</v>
      </c>
      <c r="AU65" s="31">
        <v>3</v>
      </c>
      <c r="AW65" s="34">
        <f t="shared" si="29"/>
        <v>1240.3073333333334</v>
      </c>
      <c r="AX65" s="34">
        <f t="shared" si="29"/>
        <v>6706.3709166666667</v>
      </c>
      <c r="AY65" s="35">
        <f t="shared" si="29"/>
        <v>52.42713333333333</v>
      </c>
      <c r="AZ65" s="36">
        <f t="shared" si="29"/>
        <v>0.66451666666666664</v>
      </c>
      <c r="BA65" s="34">
        <f t="shared" si="29"/>
        <v>422983.35941666662</v>
      </c>
      <c r="BM65" s="37">
        <v>2</v>
      </c>
      <c r="BN65" s="37"/>
      <c r="BO65" s="38">
        <f t="shared" ref="BO65:BS65" si="34">AVERAGE(BO55,BO45,BO35,BO25,BO15,BO5)</f>
        <v>1085.5838333333334</v>
      </c>
      <c r="BP65" s="38">
        <f t="shared" si="34"/>
        <v>34177.268866666673</v>
      </c>
      <c r="BQ65" s="39">
        <f t="shared" si="34"/>
        <v>7.3592333333333331</v>
      </c>
      <c r="BR65" s="40">
        <f t="shared" si="34"/>
        <v>0.47831666666666672</v>
      </c>
      <c r="BS65" s="38">
        <f t="shared" si="34"/>
        <v>334051.50003333326</v>
      </c>
      <c r="BV65" s="31">
        <v>3</v>
      </c>
      <c r="BX65" s="34">
        <f t="shared" ref="BX65:CB65" si="35">AVERAGE(BX59,BX53,BX47,BX41,BX35,BX29,BX23,BX17,BX11,BX5)</f>
        <v>1070.7725</v>
      </c>
      <c r="BY65" s="34">
        <f t="shared" si="35"/>
        <v>11814.09726</v>
      </c>
      <c r="BZ65" s="35">
        <f t="shared" si="35"/>
        <v>47.165710000000004</v>
      </c>
      <c r="CA65" s="36">
        <f t="shared" si="35"/>
        <v>0.77551000000000003</v>
      </c>
      <c r="CB65" s="34">
        <f t="shared" si="35"/>
        <v>655385.75</v>
      </c>
      <c r="CE65" s="31" t="s">
        <v>0</v>
      </c>
      <c r="CF65" s="31" t="s">
        <v>1</v>
      </c>
      <c r="CG65" s="31" t="s">
        <v>2</v>
      </c>
      <c r="CH65" s="31" t="s">
        <v>3</v>
      </c>
      <c r="CI65" s="31" t="s">
        <v>4</v>
      </c>
      <c r="CJ65" s="31" t="s">
        <v>5</v>
      </c>
      <c r="CK65" s="31" t="s">
        <v>6</v>
      </c>
      <c r="CW65" s="41" t="s">
        <v>9</v>
      </c>
      <c r="CY65" s="45">
        <f>CY58/CY49</f>
        <v>1.6036124804133506E-5</v>
      </c>
      <c r="CZ65" s="45">
        <f t="shared" ref="CZ65:DC65" si="36">CZ58/CZ49</f>
        <v>4.0686353053517466E-3</v>
      </c>
      <c r="DA65" s="45">
        <f t="shared" si="36"/>
        <v>1.6403808165651782E-3</v>
      </c>
      <c r="DB65" s="45">
        <f t="shared" si="36"/>
        <v>5.7879248395765422E-2</v>
      </c>
      <c r="DC65" s="45">
        <f t="shared" si="36"/>
        <v>1.3627152174260552E-2</v>
      </c>
      <c r="DF65" s="31">
        <v>3</v>
      </c>
      <c r="DG65" s="31" t="s">
        <v>7</v>
      </c>
      <c r="DH65" s="31">
        <v>652.37199999999996</v>
      </c>
      <c r="DI65" s="31">
        <v>3128.0645</v>
      </c>
      <c r="DJ65" s="31">
        <v>35.393599999999999</v>
      </c>
      <c r="DK65" s="31">
        <v>0.63839999999999997</v>
      </c>
      <c r="DL65" s="31">
        <v>137958.48439999999</v>
      </c>
      <c r="DO65" s="31">
        <v>3</v>
      </c>
      <c r="DP65" s="31" t="s">
        <v>7</v>
      </c>
      <c r="DQ65" s="31">
        <v>1235.752</v>
      </c>
      <c r="DR65" s="31">
        <v>8537.2422000000006</v>
      </c>
      <c r="DS65" s="31">
        <v>86.087400000000002</v>
      </c>
      <c r="DT65" s="31">
        <v>0.53569999999999995</v>
      </c>
      <c r="DU65" s="31">
        <v>952575.875</v>
      </c>
      <c r="EG65" s="32" t="s">
        <v>12</v>
      </c>
      <c r="EH65" s="30"/>
      <c r="EI65" s="30"/>
      <c r="EJ65" s="30"/>
      <c r="EK65" s="30"/>
      <c r="EL65" s="30"/>
      <c r="EM65" s="30"/>
      <c r="EY65" s="31">
        <v>3</v>
      </c>
      <c r="FA65" s="34">
        <f t="shared" ref="FA65:FE65" si="37">AVERAGE(FA55,FA45,FA35,FA25,FA15,FA5)</f>
        <v>1236.4385</v>
      </c>
      <c r="FB65" s="34">
        <f t="shared" si="37"/>
        <v>28060.08985</v>
      </c>
      <c r="FC65" s="35">
        <f t="shared" si="37"/>
        <v>164.84505000000001</v>
      </c>
      <c r="FD65" s="36">
        <f t="shared" si="37"/>
        <v>0.59335000000000004</v>
      </c>
      <c r="FE65" s="34">
        <f t="shared" si="37"/>
        <v>5861582.083333333</v>
      </c>
    </row>
    <row r="66" spans="2:161" x14ac:dyDescent="0.25">
      <c r="B66" s="31">
        <v>1</v>
      </c>
      <c r="C66" s="31" t="s">
        <v>7</v>
      </c>
      <c r="D66" s="31">
        <v>144.03</v>
      </c>
      <c r="E66" s="31">
        <v>6581.8379000000004</v>
      </c>
      <c r="F66" s="31">
        <v>18.360499999999998</v>
      </c>
      <c r="G66" s="31">
        <v>0.52049999999999996</v>
      </c>
      <c r="H66" s="31">
        <v>157770.3438</v>
      </c>
      <c r="K66" s="31">
        <v>1</v>
      </c>
      <c r="L66" s="31" t="s">
        <v>7</v>
      </c>
      <c r="M66" s="31">
        <v>1074.9169999999999</v>
      </c>
      <c r="N66" s="31">
        <v>9318.5859</v>
      </c>
      <c r="O66" s="31">
        <v>37.854300000000002</v>
      </c>
      <c r="P66" s="31">
        <v>0.66339999999999999</v>
      </c>
      <c r="Q66" s="31">
        <v>435179.65629999997</v>
      </c>
      <c r="T66" s="31">
        <v>1</v>
      </c>
      <c r="U66" s="31" t="s">
        <v>7</v>
      </c>
      <c r="V66" s="31">
        <v>155.047</v>
      </c>
      <c r="W66" s="31">
        <v>4127.0160999999998</v>
      </c>
      <c r="X66" s="31">
        <v>6.8864000000000001</v>
      </c>
      <c r="Y66" s="31">
        <v>0.56399999999999995</v>
      </c>
      <c r="Z66" s="31">
        <v>36515.769500000002</v>
      </c>
      <c r="AC66" s="31">
        <v>4</v>
      </c>
      <c r="AE66" s="34">
        <f t="shared" ref="AE66:AI66" si="38">AVERAGE(AE60,AE54,AE48,AE42,AE36,AE30,AE24,AE18,AE12,AE6)</f>
        <v>1738.9004999999997</v>
      </c>
      <c r="AF66" s="34">
        <f t="shared" si="38"/>
        <v>10489.260250000001</v>
      </c>
      <c r="AG66" s="35">
        <f t="shared" si="38"/>
        <v>40.781819999999996</v>
      </c>
      <c r="AH66" s="36">
        <f t="shared" si="38"/>
        <v>0.57391999999999999</v>
      </c>
      <c r="AI66" s="34">
        <f t="shared" si="38"/>
        <v>550662.10312999994</v>
      </c>
      <c r="AL66" s="31" t="s">
        <v>0</v>
      </c>
      <c r="AM66" s="31" t="s">
        <v>1</v>
      </c>
      <c r="AN66" s="31" t="s">
        <v>2</v>
      </c>
      <c r="AO66" s="31" t="s">
        <v>3</v>
      </c>
      <c r="AP66" s="31" t="s">
        <v>4</v>
      </c>
      <c r="AQ66" s="31" t="s">
        <v>5</v>
      </c>
      <c r="AR66" s="31" t="s">
        <v>6</v>
      </c>
      <c r="AU66" s="31">
        <v>4</v>
      </c>
      <c r="AW66" s="34">
        <f t="shared" si="29"/>
        <v>1336.079</v>
      </c>
      <c r="AX66" s="34">
        <f t="shared" si="29"/>
        <v>7815.0598833333324</v>
      </c>
      <c r="AY66" s="35">
        <f t="shared" si="29"/>
        <v>35.799216666666666</v>
      </c>
      <c r="AZ66" s="36">
        <f t="shared" si="29"/>
        <v>0.30653333333333332</v>
      </c>
      <c r="BA66" s="34">
        <f t="shared" si="29"/>
        <v>394513.89584999997</v>
      </c>
      <c r="BD66" s="31" t="s">
        <v>0</v>
      </c>
      <c r="BE66" s="31" t="s">
        <v>1</v>
      </c>
      <c r="BF66" s="31" t="s">
        <v>2</v>
      </c>
      <c r="BG66" s="31" t="s">
        <v>3</v>
      </c>
      <c r="BH66" s="31" t="s">
        <v>4</v>
      </c>
      <c r="BI66" s="31" t="s">
        <v>5</v>
      </c>
      <c r="BJ66" s="31" t="s">
        <v>6</v>
      </c>
      <c r="BM66" s="31">
        <v>3</v>
      </c>
      <c r="BO66" s="34">
        <f t="shared" ref="BO66:BS66" si="39">AVERAGE(BO56,BO46,BO36,BO26,BO16,BO6)</f>
        <v>1238.8985</v>
      </c>
      <c r="BP66" s="34">
        <f t="shared" si="39"/>
        <v>8892.2204000000002</v>
      </c>
      <c r="BQ66" s="35">
        <f t="shared" si="39"/>
        <v>50.490183333333334</v>
      </c>
      <c r="BR66" s="36">
        <f t="shared" si="39"/>
        <v>0.61903333333333332</v>
      </c>
      <c r="BS66" s="34">
        <f t="shared" si="39"/>
        <v>563403.02083333337</v>
      </c>
      <c r="BV66" s="37">
        <v>4</v>
      </c>
      <c r="BW66" s="37"/>
      <c r="BX66" s="38">
        <f t="shared" ref="BX66:CB66" si="40">AVERAGE(BX60,BX54,BX48,BX42,BX36,BX30,BX24,BX18,BX12,BX6)</f>
        <v>1086.3727999999999</v>
      </c>
      <c r="BY66" s="38">
        <f t="shared" si="40"/>
        <v>21125.477160000002</v>
      </c>
      <c r="BZ66" s="39">
        <f t="shared" si="40"/>
        <v>6.7100799999999996</v>
      </c>
      <c r="CA66" s="40">
        <f t="shared" si="40"/>
        <v>0.55552000000000001</v>
      </c>
      <c r="CB66" s="38">
        <f t="shared" si="40"/>
        <v>182719.56875999999</v>
      </c>
      <c r="CE66" s="31">
        <v>1</v>
      </c>
      <c r="CF66" s="31" t="s">
        <v>7</v>
      </c>
      <c r="CG66" s="31">
        <v>1070.4839999999999</v>
      </c>
      <c r="CH66" s="31">
        <v>11620.8076</v>
      </c>
      <c r="CI66" s="31">
        <v>47.379300000000001</v>
      </c>
      <c r="CJ66" s="31">
        <v>0.87080000000000002</v>
      </c>
      <c r="CK66" s="31">
        <v>621926.375</v>
      </c>
      <c r="CN66" s="31" t="s">
        <v>0</v>
      </c>
      <c r="CO66" s="31" t="s">
        <v>1</v>
      </c>
      <c r="CP66" s="31" t="s">
        <v>2</v>
      </c>
      <c r="CQ66" s="31" t="s">
        <v>3</v>
      </c>
      <c r="CR66" s="31" t="s">
        <v>4</v>
      </c>
      <c r="CS66" s="31" t="s">
        <v>5</v>
      </c>
      <c r="CT66" s="31" t="s">
        <v>6</v>
      </c>
      <c r="DF66" s="31">
        <v>4</v>
      </c>
      <c r="DG66" s="31" t="s">
        <v>7</v>
      </c>
      <c r="DH66" s="31">
        <v>770.26499999999999</v>
      </c>
      <c r="DI66" s="31">
        <v>3034.2343999999998</v>
      </c>
      <c r="DJ66" s="31">
        <v>77.834199999999996</v>
      </c>
      <c r="DK66" s="31">
        <v>0.59399999999999997</v>
      </c>
      <c r="DL66" s="31">
        <v>299094.46879999997</v>
      </c>
      <c r="DO66" s="31">
        <v>4</v>
      </c>
      <c r="DP66" s="31" t="s">
        <v>7</v>
      </c>
      <c r="DQ66" s="31">
        <v>1340.577</v>
      </c>
      <c r="DR66" s="31">
        <v>6572.7489999999998</v>
      </c>
      <c r="DS66" s="31">
        <v>57.670699999999997</v>
      </c>
      <c r="DT66" s="31">
        <v>0.438</v>
      </c>
      <c r="DU66" s="31">
        <v>510298.96879999997</v>
      </c>
      <c r="DX66" s="31" t="s">
        <v>0</v>
      </c>
      <c r="DY66" s="31" t="s">
        <v>1</v>
      </c>
      <c r="DZ66" s="31" t="s">
        <v>2</v>
      </c>
      <c r="EA66" s="31" t="s">
        <v>3</v>
      </c>
      <c r="EB66" s="31" t="s">
        <v>4</v>
      </c>
      <c r="EC66" s="31" t="s">
        <v>5</v>
      </c>
      <c r="ED66" s="31" t="s">
        <v>6</v>
      </c>
      <c r="EG66" s="37" t="s">
        <v>0</v>
      </c>
      <c r="EH66" s="37" t="s">
        <v>1</v>
      </c>
      <c r="EI66" s="37" t="s">
        <v>2</v>
      </c>
      <c r="EJ66" s="37" t="s">
        <v>3</v>
      </c>
      <c r="EK66" s="37" t="s">
        <v>4</v>
      </c>
      <c r="EL66" s="37" t="s">
        <v>5</v>
      </c>
      <c r="EM66" s="37" t="s">
        <v>6</v>
      </c>
      <c r="EP66" s="31" t="s">
        <v>0</v>
      </c>
      <c r="EQ66" s="31" t="s">
        <v>1</v>
      </c>
      <c r="ER66" s="31" t="s">
        <v>2</v>
      </c>
      <c r="ES66" s="31" t="s">
        <v>3</v>
      </c>
      <c r="ET66" s="31" t="s">
        <v>4</v>
      </c>
      <c r="EU66" s="31" t="s">
        <v>5</v>
      </c>
      <c r="EV66" s="31" t="s">
        <v>6</v>
      </c>
      <c r="EY66" s="31">
        <v>4</v>
      </c>
      <c r="FA66" s="34">
        <f t="shared" ref="FA66:FE66" si="41">AVERAGE(FA56,FA46,FA36,FA26,FA16,FA6)</f>
        <v>1344.6689999999999</v>
      </c>
      <c r="FB66" s="34">
        <f t="shared" si="41"/>
        <v>20326.98341666667</v>
      </c>
      <c r="FC66" s="35">
        <f t="shared" si="41"/>
        <v>71.825833333333335</v>
      </c>
      <c r="FD66" s="36">
        <f t="shared" si="41"/>
        <v>0.54733333333333334</v>
      </c>
      <c r="FE66" s="34">
        <f t="shared" si="41"/>
        <v>1889877.5</v>
      </c>
    </row>
    <row r="67" spans="2:161" x14ac:dyDescent="0.25">
      <c r="B67" s="31">
        <v>2</v>
      </c>
      <c r="C67" s="31" t="s">
        <v>7</v>
      </c>
      <c r="D67" s="31">
        <v>250.24700000000001</v>
      </c>
      <c r="E67" s="31">
        <v>3916.5598</v>
      </c>
      <c r="F67" s="31">
        <v>44.1252</v>
      </c>
      <c r="G67" s="31">
        <v>0.54069999999999996</v>
      </c>
      <c r="H67" s="31">
        <v>223492.51560000001</v>
      </c>
      <c r="K67" s="31">
        <v>2</v>
      </c>
      <c r="L67" s="31" t="s">
        <v>7</v>
      </c>
      <c r="M67" s="31">
        <v>1086.0609999999999</v>
      </c>
      <c r="N67" s="31">
        <v>74848.429699999993</v>
      </c>
      <c r="O67" s="31">
        <v>6.2751000000000001</v>
      </c>
      <c r="P67" s="31">
        <v>0.56420000000000003</v>
      </c>
      <c r="Q67" s="31">
        <v>603478.3125</v>
      </c>
      <c r="T67" s="31">
        <v>2</v>
      </c>
      <c r="U67" s="31" t="s">
        <v>7</v>
      </c>
      <c r="V67" s="31">
        <v>255.559</v>
      </c>
      <c r="W67" s="31">
        <v>4171.5219999999999</v>
      </c>
      <c r="X67" s="31">
        <v>69.623900000000006</v>
      </c>
      <c r="Y67" s="31">
        <v>0.8367</v>
      </c>
      <c r="Z67" s="31">
        <v>332755.5</v>
      </c>
      <c r="AL67" s="31">
        <v>1</v>
      </c>
      <c r="AM67" s="31" t="s">
        <v>7</v>
      </c>
      <c r="AN67" s="31">
        <v>255.673</v>
      </c>
      <c r="AO67" s="31">
        <v>2275.7040999999999</v>
      </c>
      <c r="AP67" s="31">
        <v>51.601700000000001</v>
      </c>
      <c r="AQ67" s="31">
        <v>0.53249999999999997</v>
      </c>
      <c r="AR67" s="31">
        <v>152333.42189999999</v>
      </c>
      <c r="AU67" s="31">
        <v>5</v>
      </c>
      <c r="AW67" s="34">
        <f t="shared" si="29"/>
        <v>1435.2071666666664</v>
      </c>
      <c r="AX67" s="34">
        <f t="shared" si="29"/>
        <v>3837.3500666666664</v>
      </c>
      <c r="AY67" s="35">
        <f t="shared" si="29"/>
        <v>38.811799999999998</v>
      </c>
      <c r="AZ67" s="36">
        <f t="shared" si="29"/>
        <v>0.41263333333333335</v>
      </c>
      <c r="BA67" s="34">
        <f t="shared" si="29"/>
        <v>202481.79951666668</v>
      </c>
      <c r="BD67" s="31">
        <v>1</v>
      </c>
      <c r="BE67" s="31" t="s">
        <v>7</v>
      </c>
      <c r="BF67" s="31">
        <v>155.673</v>
      </c>
      <c r="BG67" s="31">
        <v>2538.3861999999999</v>
      </c>
      <c r="BH67" s="31">
        <v>5.6020000000000003</v>
      </c>
      <c r="BI67" s="31">
        <v>0.52649999999999997</v>
      </c>
      <c r="BJ67" s="31">
        <v>18539.652300000002</v>
      </c>
      <c r="BM67" s="31">
        <v>4</v>
      </c>
      <c r="BO67" s="34">
        <f t="shared" ref="BO67:BS67" si="42">AVERAGE(BO57,BO47,BO37,BO27,BO17,BO7)</f>
        <v>1342.3491666666666</v>
      </c>
      <c r="BP67" s="34">
        <f t="shared" si="42"/>
        <v>8626.9194166666657</v>
      </c>
      <c r="BQ67" s="35">
        <f t="shared" si="42"/>
        <v>61.325699999999991</v>
      </c>
      <c r="BR67" s="36">
        <f t="shared" si="42"/>
        <v>0.54878333333333329</v>
      </c>
      <c r="BS67" s="34">
        <f t="shared" si="42"/>
        <v>682144.45833333337</v>
      </c>
      <c r="CE67" s="31">
        <v>2</v>
      </c>
      <c r="CF67" s="31" t="s">
        <v>7</v>
      </c>
      <c r="CG67" s="31">
        <v>1086.364</v>
      </c>
      <c r="CH67" s="31">
        <v>21168.578099999999</v>
      </c>
      <c r="CI67" s="31">
        <v>6.7031999999999998</v>
      </c>
      <c r="CJ67" s="31">
        <v>0.54200000000000004</v>
      </c>
      <c r="CK67" s="31">
        <v>183928.125</v>
      </c>
      <c r="CN67" s="31">
        <v>1</v>
      </c>
      <c r="CO67" s="31" t="s">
        <v>7</v>
      </c>
      <c r="CP67" s="31">
        <v>245.91</v>
      </c>
      <c r="CQ67" s="31">
        <v>2027.665</v>
      </c>
      <c r="CR67" s="31">
        <v>51.7423</v>
      </c>
      <c r="CS67" s="31">
        <v>0.56330000000000002</v>
      </c>
      <c r="CT67" s="31">
        <v>134487.14060000001</v>
      </c>
      <c r="CW67" s="32" t="s">
        <v>12</v>
      </c>
      <c r="CX67" s="30"/>
      <c r="CY67" s="30"/>
      <c r="CZ67" s="30"/>
      <c r="DA67" s="30"/>
      <c r="DB67" s="30"/>
      <c r="DC67" s="30"/>
      <c r="DF67" s="31">
        <v>5</v>
      </c>
      <c r="DG67" s="31" t="s">
        <v>7</v>
      </c>
      <c r="DH67" s="31">
        <v>882.8</v>
      </c>
      <c r="DI67" s="31">
        <v>3537.4194000000002</v>
      </c>
      <c r="DJ67" s="31">
        <v>44.292700000000004</v>
      </c>
      <c r="DK67" s="31">
        <v>0.72670000000000001</v>
      </c>
      <c r="DL67" s="31">
        <v>188249.51560000001</v>
      </c>
      <c r="DO67" s="31">
        <v>5</v>
      </c>
      <c r="DP67" s="31" t="s">
        <v>7</v>
      </c>
      <c r="DQ67" s="31">
        <v>1435.585</v>
      </c>
      <c r="DR67" s="31">
        <v>7660.8774000000003</v>
      </c>
      <c r="DS67" s="31">
        <v>28.802800000000001</v>
      </c>
      <c r="DT67" s="31">
        <v>0.25390000000000001</v>
      </c>
      <c r="DU67" s="31">
        <v>317830.625</v>
      </c>
      <c r="DX67" s="31">
        <v>1</v>
      </c>
      <c r="DY67" s="31" t="s">
        <v>7</v>
      </c>
      <c r="DZ67" s="31">
        <v>254.321</v>
      </c>
      <c r="EA67" s="31">
        <v>1340.4650999999999</v>
      </c>
      <c r="EB67" s="31">
        <v>55.027700000000003</v>
      </c>
      <c r="EC67" s="31">
        <v>0.53410000000000002</v>
      </c>
      <c r="ED67" s="31">
        <v>95623.203099999999</v>
      </c>
      <c r="EG67" s="31">
        <v>1</v>
      </c>
      <c r="EI67" s="34">
        <v>1070.2088571428571</v>
      </c>
      <c r="EJ67" s="36">
        <f>EJ52/EJ$53</f>
        <v>0.15699566030517281</v>
      </c>
      <c r="EK67" s="35">
        <v>43.477042857142855</v>
      </c>
      <c r="EL67" s="36">
        <v>0.69264285714285712</v>
      </c>
      <c r="EM67" s="34">
        <v>190252.01341428576</v>
      </c>
      <c r="EP67" s="31">
        <v>1</v>
      </c>
      <c r="EQ67" s="31" t="s">
        <v>7</v>
      </c>
      <c r="ER67" s="31">
        <v>156.61099999999999</v>
      </c>
      <c r="ES67" s="31">
        <v>3120.5214999999998</v>
      </c>
      <c r="ET67" s="31">
        <v>10.8314</v>
      </c>
      <c r="EU67" s="31">
        <v>0.40310000000000001</v>
      </c>
      <c r="EV67" s="31">
        <v>46158.941400000003</v>
      </c>
      <c r="EY67" s="31">
        <v>5</v>
      </c>
      <c r="FA67" s="34">
        <f t="shared" ref="FA67:FE67" si="43">AVERAGE(FA57,FA47,FA37,FA27,FA17,FA7)</f>
        <v>1428.325</v>
      </c>
      <c r="FB67" s="34">
        <f t="shared" si="43"/>
        <v>11651.524733333334</v>
      </c>
      <c r="FC67" s="35">
        <f t="shared" si="43"/>
        <v>65.665683333333334</v>
      </c>
      <c r="FD67" s="36">
        <f t="shared" si="43"/>
        <v>0.57124999999999992</v>
      </c>
      <c r="FE67" s="34">
        <f t="shared" si="43"/>
        <v>978952.77083333337</v>
      </c>
    </row>
    <row r="68" spans="2:161" ht="14.4" x14ac:dyDescent="0.3">
      <c r="B68" s="31">
        <v>3</v>
      </c>
      <c r="C68" s="31" t="s">
        <v>7</v>
      </c>
      <c r="D68" s="31">
        <v>281.23500000000001</v>
      </c>
      <c r="E68" s="31">
        <v>13679.107400000001</v>
      </c>
      <c r="F68" s="31">
        <v>16.896000000000001</v>
      </c>
      <c r="G68" s="31">
        <v>0.51449999999999996</v>
      </c>
      <c r="H68" s="31">
        <v>302483.09379999997</v>
      </c>
      <c r="K68" s="31">
        <v>3</v>
      </c>
      <c r="L68" s="31" t="s">
        <v>7</v>
      </c>
      <c r="M68" s="31">
        <v>1239.1220000000001</v>
      </c>
      <c r="N68" s="31">
        <v>9591.7304999999997</v>
      </c>
      <c r="O68" s="31">
        <v>53.8932</v>
      </c>
      <c r="P68" s="31">
        <v>0.54649999999999999</v>
      </c>
      <c r="Q68" s="31">
        <v>667724.5</v>
      </c>
      <c r="T68" s="31">
        <v>3</v>
      </c>
      <c r="U68" s="31" t="s">
        <v>7</v>
      </c>
      <c r="V68" s="31">
        <v>280.95699999999999</v>
      </c>
      <c r="W68" s="31">
        <v>13855.3145</v>
      </c>
      <c r="X68" s="31">
        <v>15.1676</v>
      </c>
      <c r="Y68" s="31">
        <v>0.49299999999999999</v>
      </c>
      <c r="Z68" s="31">
        <v>277443.6875</v>
      </c>
      <c r="AC68" s="41" t="s">
        <v>0</v>
      </c>
      <c r="AD68" s="41" t="s">
        <v>1</v>
      </c>
      <c r="AE68" s="41" t="s">
        <v>2</v>
      </c>
      <c r="AF68" s="41" t="s">
        <v>3</v>
      </c>
      <c r="AG68" s="41" t="s">
        <v>4</v>
      </c>
      <c r="AH68" s="41" t="s">
        <v>5</v>
      </c>
      <c r="AI68" s="41" t="s">
        <v>6</v>
      </c>
      <c r="AL68" s="31">
        <v>2</v>
      </c>
      <c r="AM68" s="31" t="s">
        <v>7</v>
      </c>
      <c r="AN68" s="31">
        <v>281.40100000000001</v>
      </c>
      <c r="AO68" s="31">
        <v>7470.96</v>
      </c>
      <c r="AP68" s="31">
        <v>16.210599999999999</v>
      </c>
      <c r="AQ68" s="31">
        <v>0.50970000000000004</v>
      </c>
      <c r="AR68" s="31">
        <v>158821.04689999999</v>
      </c>
      <c r="AU68" s="31">
        <v>6</v>
      </c>
      <c r="AW68" s="34">
        <f t="shared" si="29"/>
        <v>1551.8616666666667</v>
      </c>
      <c r="AX68" s="34">
        <f t="shared" si="29"/>
        <v>6611.3505833333329</v>
      </c>
      <c r="AY68" s="35">
        <f t="shared" si="29"/>
        <v>12.495966666666666</v>
      </c>
      <c r="AZ68" s="36">
        <f t="shared" si="29"/>
        <v>0.46684999999999993</v>
      </c>
      <c r="BA68" s="34">
        <f t="shared" si="29"/>
        <v>110096.55990000001</v>
      </c>
      <c r="BD68" s="31">
        <v>2</v>
      </c>
      <c r="BE68" s="31" t="s">
        <v>7</v>
      </c>
      <c r="BF68" s="31">
        <v>280.75299999999999</v>
      </c>
      <c r="BG68" s="31">
        <v>4520.4146000000001</v>
      </c>
      <c r="BH68" s="31">
        <v>14.517099999999999</v>
      </c>
      <c r="BI68" s="31">
        <v>0.4597</v>
      </c>
      <c r="BJ68" s="31">
        <v>87713.773400000005</v>
      </c>
      <c r="BM68" s="31">
        <v>5</v>
      </c>
      <c r="BO68" s="34">
        <f t="shared" ref="BO68:BS68" si="44">AVERAGE(BO58,BO48,BO38,BO28,BO18,BO8)</f>
        <v>1436.1980000000001</v>
      </c>
      <c r="BP68" s="34">
        <f t="shared" si="44"/>
        <v>9457.024066666665</v>
      </c>
      <c r="BQ68" s="35">
        <f t="shared" si="44"/>
        <v>21.85863333333333</v>
      </c>
      <c r="BR68" s="36">
        <f t="shared" si="44"/>
        <v>0.32248333333333334</v>
      </c>
      <c r="BS68" s="34">
        <f t="shared" si="44"/>
        <v>290607.83334999997</v>
      </c>
      <c r="BV68" s="41" t="s">
        <v>0</v>
      </c>
      <c r="BW68" s="41" t="s">
        <v>1</v>
      </c>
      <c r="BX68" s="41" t="s">
        <v>2</v>
      </c>
      <c r="BY68" s="41" t="s">
        <v>3</v>
      </c>
      <c r="BZ68" s="41" t="s">
        <v>4</v>
      </c>
      <c r="CA68" s="41" t="s">
        <v>5</v>
      </c>
      <c r="CB68" s="41" t="s">
        <v>6</v>
      </c>
      <c r="CE68" s="31">
        <v>3</v>
      </c>
      <c r="CF68" s="31" t="s">
        <v>7</v>
      </c>
      <c r="CG68" s="31">
        <v>1230.827</v>
      </c>
      <c r="CH68" s="31">
        <v>10845.1729</v>
      </c>
      <c r="CI68" s="31">
        <v>82.742199999999997</v>
      </c>
      <c r="CJ68" s="31">
        <v>1</v>
      </c>
      <c r="CK68" s="31">
        <v>955218.1875</v>
      </c>
      <c r="CN68" s="31">
        <v>2</v>
      </c>
      <c r="CO68" s="31" t="s">
        <v>7</v>
      </c>
      <c r="CP68" s="31">
        <v>281.54000000000002</v>
      </c>
      <c r="CQ68" s="31">
        <v>5350.7416999999996</v>
      </c>
      <c r="CR68" s="31">
        <v>17.884</v>
      </c>
      <c r="CS68" s="31">
        <v>0.51780000000000004</v>
      </c>
      <c r="CT68" s="31">
        <v>125090.8438</v>
      </c>
      <c r="CW68" s="37" t="s">
        <v>0</v>
      </c>
      <c r="CX68" s="37" t="s">
        <v>1</v>
      </c>
      <c r="CY68" s="37" t="s">
        <v>2</v>
      </c>
      <c r="CZ68" s="37" t="s">
        <v>3</v>
      </c>
      <c r="DA68" s="37" t="s">
        <v>4</v>
      </c>
      <c r="DB68" s="37" t="s">
        <v>5</v>
      </c>
      <c r="DC68" s="37" t="s">
        <v>6</v>
      </c>
      <c r="DF68" s="31">
        <v>6</v>
      </c>
      <c r="DG68" s="31" t="s">
        <v>7</v>
      </c>
      <c r="DH68" s="31">
        <v>974.94299999999998</v>
      </c>
      <c r="DI68" s="31">
        <v>4973.9603999999999</v>
      </c>
      <c r="DJ68" s="31">
        <v>49.401899999999998</v>
      </c>
      <c r="DK68" s="31">
        <v>0.93289999999999995</v>
      </c>
      <c r="DL68" s="31">
        <v>269821.0625</v>
      </c>
      <c r="DO68" s="31">
        <v>6</v>
      </c>
      <c r="DP68" s="31" t="s">
        <v>7</v>
      </c>
      <c r="DQ68" s="31">
        <v>1543.0419999999999</v>
      </c>
      <c r="DR68" s="31">
        <v>11219.2871</v>
      </c>
      <c r="DS68" s="31">
        <v>68.497</v>
      </c>
      <c r="DT68" s="31">
        <v>0.25309999999999999</v>
      </c>
      <c r="DU68" s="31">
        <v>1105306.5</v>
      </c>
      <c r="DX68" s="31">
        <v>2</v>
      </c>
      <c r="DY68" s="31" t="s">
        <v>7</v>
      </c>
      <c r="DZ68" s="31">
        <v>281.25099999999998</v>
      </c>
      <c r="EA68" s="31">
        <v>3643.2256000000002</v>
      </c>
      <c r="EB68" s="31">
        <v>12.6677</v>
      </c>
      <c r="EC68" s="31">
        <v>0.4894</v>
      </c>
      <c r="ED68" s="31">
        <v>61011.890599999999</v>
      </c>
      <c r="EG68" s="37">
        <v>2</v>
      </c>
      <c r="EH68" s="37"/>
      <c r="EI68" s="38">
        <v>1085.9831428571429</v>
      </c>
      <c r="EJ68" s="40">
        <f t="shared" ref="EJ68:EJ71" si="45">EJ53/EJ$53</f>
        <v>1</v>
      </c>
      <c r="EK68" s="39">
        <v>6.2054428571428568</v>
      </c>
      <c r="EL68" s="40">
        <v>0.44394285714285714</v>
      </c>
      <c r="EM68" s="38">
        <v>191069.67189999999</v>
      </c>
      <c r="EP68" s="31">
        <v>2</v>
      </c>
      <c r="EQ68" s="31" t="s">
        <v>7</v>
      </c>
      <c r="ER68" s="31">
        <v>282.54199999999997</v>
      </c>
      <c r="ES68" s="31">
        <v>4929.9027999999998</v>
      </c>
      <c r="ET68" s="31">
        <v>13.0906</v>
      </c>
      <c r="EU68" s="31">
        <v>0.36659999999999998</v>
      </c>
      <c r="EV68" s="31">
        <v>89309.164099999995</v>
      </c>
      <c r="EY68" s="31">
        <v>6</v>
      </c>
      <c r="FA68" s="34">
        <f t="shared" ref="FA68:FE68" si="46">AVERAGE(FA58,FA48,FA38,FA28,FA18,FA8)</f>
        <v>1650.2264999999998</v>
      </c>
      <c r="FB68" s="34">
        <f t="shared" si="46"/>
        <v>32426.561533333337</v>
      </c>
      <c r="FC68" s="35">
        <f t="shared" si="46"/>
        <v>89.029333333333327</v>
      </c>
      <c r="FD68" s="36">
        <f t="shared" si="46"/>
        <v>0.55608333333333337</v>
      </c>
      <c r="FE68" s="34">
        <f t="shared" si="46"/>
        <v>3719152.6666666665</v>
      </c>
    </row>
    <row r="69" spans="2:161" x14ac:dyDescent="0.25">
      <c r="B69" s="31">
        <v>4</v>
      </c>
      <c r="C69" s="31" t="s">
        <v>7</v>
      </c>
      <c r="D69" s="31">
        <v>883.03099999999995</v>
      </c>
      <c r="E69" s="31">
        <v>7847.0464000000002</v>
      </c>
      <c r="F69" s="31">
        <v>29.603400000000001</v>
      </c>
      <c r="G69" s="31">
        <v>0.56399999999999995</v>
      </c>
      <c r="H69" s="31">
        <v>297995.75</v>
      </c>
      <c r="K69" s="31">
        <v>4</v>
      </c>
      <c r="L69" s="31" t="s">
        <v>7</v>
      </c>
      <c r="M69" s="31">
        <v>1336.308</v>
      </c>
      <c r="N69" s="31">
        <v>9596.5771000000004</v>
      </c>
      <c r="O69" s="31">
        <v>45.130099999999999</v>
      </c>
      <c r="P69" s="31">
        <v>0.38300000000000001</v>
      </c>
      <c r="Q69" s="31">
        <v>595164.75</v>
      </c>
      <c r="T69" s="31">
        <v>4</v>
      </c>
      <c r="U69" s="31" t="s">
        <v>7</v>
      </c>
      <c r="V69" s="31">
        <v>885.18200000000002</v>
      </c>
      <c r="W69" s="31">
        <v>8065.0673999999999</v>
      </c>
      <c r="X69" s="31">
        <v>38.253</v>
      </c>
      <c r="Y69" s="31">
        <v>0.5373</v>
      </c>
      <c r="Z69" s="31">
        <v>399998.71879999997</v>
      </c>
      <c r="AC69" s="42">
        <v>1</v>
      </c>
      <c r="AD69" s="42"/>
      <c r="AE69" s="43">
        <f>_xlfn.STDEV.P(AE57,AE51,AE45,AE39,AE33,AE27,AE21,AE15,AE9,AE3)</f>
        <v>1.2512514575416098</v>
      </c>
      <c r="AF69" s="43">
        <f t="shared" ref="AF69:AI69" si="47">_xlfn.STDEV.P(AF57,AF51,AF45,AF39,AF33,AF27,AF21,AF15,AF9,AF3)</f>
        <v>1405.377823885115</v>
      </c>
      <c r="AG69" s="43">
        <f t="shared" si="47"/>
        <v>7.351779985343728</v>
      </c>
      <c r="AH69" s="43">
        <f t="shared" si="47"/>
        <v>0.18949445400855405</v>
      </c>
      <c r="AI69" s="43">
        <f t="shared" si="47"/>
        <v>204242.08400866063</v>
      </c>
      <c r="AL69" s="31">
        <v>3</v>
      </c>
      <c r="AM69" s="31" t="s">
        <v>7</v>
      </c>
      <c r="AN69" s="31">
        <v>882.81700000000001</v>
      </c>
      <c r="AO69" s="31">
        <v>5787.1768000000002</v>
      </c>
      <c r="AP69" s="31">
        <v>44.3249</v>
      </c>
      <c r="AQ69" s="31">
        <v>0.49349999999999999</v>
      </c>
      <c r="AR69" s="31">
        <v>337905.125</v>
      </c>
      <c r="AU69" s="31">
        <v>7</v>
      </c>
      <c r="AW69" s="34">
        <f t="shared" si="29"/>
        <v>1625.9605000000001</v>
      </c>
      <c r="AX69" s="34">
        <f t="shared" si="29"/>
        <v>10108.503549999999</v>
      </c>
      <c r="AY69" s="35">
        <f t="shared" si="29"/>
        <v>73.131683333333328</v>
      </c>
      <c r="AZ69" s="36">
        <f t="shared" si="29"/>
        <v>0.83579999999999988</v>
      </c>
      <c r="BA69" s="34">
        <f t="shared" si="29"/>
        <v>845557.08333333337</v>
      </c>
      <c r="BD69" s="31">
        <v>3</v>
      </c>
      <c r="BE69" s="31" t="s">
        <v>7</v>
      </c>
      <c r="BF69" s="31">
        <v>887.37800000000004</v>
      </c>
      <c r="BG69" s="31">
        <v>7130.6239999999998</v>
      </c>
      <c r="BH69" s="31">
        <v>46.254199999999997</v>
      </c>
      <c r="BI69" s="31">
        <v>0.50970000000000004</v>
      </c>
      <c r="BJ69" s="31">
        <v>431629.9375</v>
      </c>
      <c r="BM69" s="31">
        <v>6</v>
      </c>
      <c r="BO69" s="34">
        <f t="shared" ref="BO69:BS69" si="48">AVERAGE(BO59,BO49,BO39,BO29,BO19,BO9)</f>
        <v>1543.2646666666669</v>
      </c>
      <c r="BP69" s="34">
        <f t="shared" si="48"/>
        <v>5506.7241999999997</v>
      </c>
      <c r="BQ69" s="35">
        <f t="shared" si="48"/>
        <v>46.110050000000001</v>
      </c>
      <c r="BR69" s="36">
        <f t="shared" si="48"/>
        <v>0.55030000000000001</v>
      </c>
      <c r="BS69" s="34">
        <f t="shared" si="48"/>
        <v>327579.73441666662</v>
      </c>
      <c r="BV69" s="42">
        <v>1</v>
      </c>
      <c r="BW69" s="42"/>
      <c r="BX69" s="43">
        <f>_xlfn.STDEV.P(BX57,BX51,BX45,BX39,BX33,BX27,BX21,BX15,BX9,BX3)</f>
        <v>0.17230844436647733</v>
      </c>
      <c r="BY69" s="43">
        <f t="shared" ref="BY69:CB69" si="49">_xlfn.STDEV.P(BY57,BY51,BY45,BY39,BY33,BY27,BY21,BY15,BY9,BY3)</f>
        <v>32.238319694481675</v>
      </c>
      <c r="BZ69" s="43">
        <f t="shared" si="49"/>
        <v>0.32482836837320767</v>
      </c>
      <c r="CA69" s="43">
        <f t="shared" si="49"/>
        <v>1.961346476275928E-2</v>
      </c>
      <c r="CB69" s="43">
        <f t="shared" si="49"/>
        <v>4754.9744450522448</v>
      </c>
      <c r="CE69" s="31">
        <v>4</v>
      </c>
      <c r="CF69" s="31" t="s">
        <v>7</v>
      </c>
      <c r="CG69" s="31">
        <v>1337.6980000000001</v>
      </c>
      <c r="CH69" s="31">
        <v>13025.854499999999</v>
      </c>
      <c r="CI69" s="31">
        <v>39.566099999999999</v>
      </c>
      <c r="CJ69" s="31">
        <v>0.31369999999999998</v>
      </c>
      <c r="CK69" s="31">
        <v>727092</v>
      </c>
      <c r="CN69" s="31">
        <v>3</v>
      </c>
      <c r="CO69" s="31" t="s">
        <v>7</v>
      </c>
      <c r="CP69" s="31">
        <v>886.65099999999995</v>
      </c>
      <c r="CQ69" s="31">
        <v>7316.6548000000003</v>
      </c>
      <c r="CR69" s="31">
        <v>47.723300000000002</v>
      </c>
      <c r="CS69" s="31">
        <v>0.57299999999999995</v>
      </c>
      <c r="CT69" s="31">
        <v>446025.03129999997</v>
      </c>
      <c r="CW69" s="31">
        <v>1</v>
      </c>
      <c r="CY69" s="34">
        <v>1064.5862000000002</v>
      </c>
      <c r="CZ69" s="36">
        <f>CZ48/CZ$49</f>
        <v>0.18912818631044506</v>
      </c>
      <c r="DA69" s="35">
        <v>25.75958</v>
      </c>
      <c r="DB69" s="36">
        <v>0.60877999999999999</v>
      </c>
      <c r="DC69" s="34">
        <v>169159.52187999999</v>
      </c>
      <c r="DF69" s="31">
        <v>7</v>
      </c>
      <c r="DG69" s="31" t="s">
        <v>7</v>
      </c>
      <c r="DH69" s="31">
        <v>1077.2729999999999</v>
      </c>
      <c r="DI69" s="31">
        <v>7453.1309000000001</v>
      </c>
      <c r="DJ69" s="31">
        <v>66.228200000000001</v>
      </c>
      <c r="DK69" s="31">
        <v>0.78820000000000001</v>
      </c>
      <c r="DL69" s="31">
        <v>577570.375</v>
      </c>
      <c r="DO69" s="31">
        <v>7</v>
      </c>
      <c r="DP69" s="31" t="s">
        <v>7</v>
      </c>
      <c r="DQ69" s="31">
        <v>1639.376</v>
      </c>
      <c r="DR69" s="31">
        <v>36779.523399999998</v>
      </c>
      <c r="DS69" s="31">
        <v>95.9876</v>
      </c>
      <c r="DT69" s="31">
        <v>0.90210000000000001</v>
      </c>
      <c r="DU69" s="31">
        <v>3930154.25</v>
      </c>
      <c r="DX69" s="31">
        <v>3</v>
      </c>
      <c r="DY69" s="31" t="s">
        <v>7</v>
      </c>
      <c r="DZ69" s="31">
        <v>884.18100000000004</v>
      </c>
      <c r="EA69" s="31">
        <v>3225.9258</v>
      </c>
      <c r="EB69" s="31">
        <v>38.548000000000002</v>
      </c>
      <c r="EC69" s="31">
        <v>0.57369999999999999</v>
      </c>
      <c r="ED69" s="31">
        <v>158898.35939999999</v>
      </c>
      <c r="EG69" s="31">
        <v>3</v>
      </c>
      <c r="EI69" s="34">
        <v>1236.3087142857144</v>
      </c>
      <c r="EJ69" s="36">
        <f t="shared" si="45"/>
        <v>0.11831052063330645</v>
      </c>
      <c r="EK69" s="35">
        <v>55.454714285714296</v>
      </c>
      <c r="EL69" s="36">
        <v>0.5723571428571429</v>
      </c>
      <c r="EM69" s="34">
        <v>191909.74332857141</v>
      </c>
      <c r="EP69" s="31">
        <v>3</v>
      </c>
      <c r="EQ69" s="31" t="s">
        <v>7</v>
      </c>
      <c r="ER69" s="31">
        <v>654.26599999999996</v>
      </c>
      <c r="ES69" s="31">
        <v>3572.4751000000001</v>
      </c>
      <c r="ET69" s="31">
        <v>32.817999999999998</v>
      </c>
      <c r="EU69" s="31">
        <v>1</v>
      </c>
      <c r="EV69" s="31">
        <v>124801.91409999999</v>
      </c>
      <c r="EY69" s="31">
        <v>7</v>
      </c>
      <c r="FA69" s="34">
        <f t="shared" ref="FA69:FE69" si="50">AVERAGE(FA59,FA49,FA39,FA29,FA19,FA9)</f>
        <v>1742.2483333333337</v>
      </c>
      <c r="FB69" s="34">
        <f t="shared" si="50"/>
        <v>41484.104799999994</v>
      </c>
      <c r="FC69" s="35">
        <f t="shared" si="50"/>
        <v>80.411016666666669</v>
      </c>
      <c r="FD69" s="36">
        <f t="shared" si="50"/>
        <v>0.74690000000000001</v>
      </c>
      <c r="FE69" s="34">
        <f t="shared" si="50"/>
        <v>3983783.4166666665</v>
      </c>
    </row>
    <row r="70" spans="2:161" ht="14.4" x14ac:dyDescent="0.3">
      <c r="B70" s="31">
        <v>5</v>
      </c>
      <c r="C70" s="31" t="s">
        <v>7</v>
      </c>
      <c r="D70" s="31">
        <v>971.33900000000006</v>
      </c>
      <c r="E70" s="31">
        <v>11164.598599999999</v>
      </c>
      <c r="F70" s="31">
        <v>38.916400000000003</v>
      </c>
      <c r="G70" s="31">
        <v>0.74070000000000003</v>
      </c>
      <c r="H70" s="31">
        <v>518722.375</v>
      </c>
      <c r="K70" s="31">
        <v>5</v>
      </c>
      <c r="L70" s="31" t="s">
        <v>7</v>
      </c>
      <c r="M70" s="31">
        <v>1432.87</v>
      </c>
      <c r="N70" s="31">
        <v>10773.1826</v>
      </c>
      <c r="O70" s="31">
        <v>25.831</v>
      </c>
      <c r="P70" s="31">
        <v>0.51849999999999996</v>
      </c>
      <c r="Q70" s="31">
        <v>363725.4375</v>
      </c>
      <c r="T70" s="31">
        <v>5</v>
      </c>
      <c r="U70" s="31" t="s">
        <v>7</v>
      </c>
      <c r="V70" s="31">
        <v>972.82600000000002</v>
      </c>
      <c r="W70" s="31">
        <v>11384.565399999999</v>
      </c>
      <c r="X70" s="31">
        <v>41.3904</v>
      </c>
      <c r="Y70" s="31">
        <v>0.67200000000000004</v>
      </c>
      <c r="Z70" s="31">
        <v>579049.375</v>
      </c>
      <c r="AC70" s="41">
        <v>2</v>
      </c>
      <c r="AD70" s="41"/>
      <c r="AE70" s="44">
        <f t="shared" ref="AE70:AI70" si="51">_xlfn.STDEV.P(AE58,AE52,AE46,AE40,AE34,AE28,AE22,AE16,AE10,AE4)</f>
        <v>6.8622153856678341E-3</v>
      </c>
      <c r="AF70" s="44">
        <f t="shared" si="51"/>
        <v>1085.6331360069398</v>
      </c>
      <c r="AG70" s="44">
        <f t="shared" si="51"/>
        <v>8.2647698092566196E-2</v>
      </c>
      <c r="AH70" s="44">
        <f t="shared" si="51"/>
        <v>2.7286553465031095E-2</v>
      </c>
      <c r="AI70" s="44">
        <f t="shared" si="51"/>
        <v>23979.646254298437</v>
      </c>
      <c r="AL70" s="31">
        <v>4</v>
      </c>
      <c r="AM70" s="31" t="s">
        <v>7</v>
      </c>
      <c r="AN70" s="31">
        <v>972.08299999999997</v>
      </c>
      <c r="AO70" s="31">
        <v>8499.7803000000004</v>
      </c>
      <c r="AP70" s="31">
        <v>40.094499999999996</v>
      </c>
      <c r="AQ70" s="31">
        <v>1</v>
      </c>
      <c r="AR70" s="31">
        <v>362766</v>
      </c>
      <c r="AU70" s="31">
        <v>8</v>
      </c>
      <c r="AW70" s="34">
        <f t="shared" si="29"/>
        <v>1739.9231666666667</v>
      </c>
      <c r="AX70" s="34">
        <f t="shared" si="29"/>
        <v>8061.0493166666674</v>
      </c>
      <c r="AY70" s="35">
        <f t="shared" si="29"/>
        <v>60.94703333333333</v>
      </c>
      <c r="AZ70" s="36">
        <f t="shared" si="29"/>
        <v>0.57433333333333325</v>
      </c>
      <c r="BA70" s="34">
        <f t="shared" si="29"/>
        <v>618409.5</v>
      </c>
      <c r="BD70" s="31">
        <v>4</v>
      </c>
      <c r="BE70" s="31" t="s">
        <v>7</v>
      </c>
      <c r="BF70" s="31">
        <v>971.66300000000001</v>
      </c>
      <c r="BG70" s="31">
        <v>10427.977500000001</v>
      </c>
      <c r="BH70" s="31">
        <v>43.488</v>
      </c>
      <c r="BI70" s="31">
        <v>1</v>
      </c>
      <c r="BJ70" s="31">
        <v>482732.5</v>
      </c>
      <c r="BM70" s="31">
        <v>7</v>
      </c>
      <c r="BO70" s="34">
        <f t="shared" ref="BO70:BS70" si="52">AVERAGE(BO60,BO50,BO40,BO30,BO20,BO10)</f>
        <v>1633.4466666666667</v>
      </c>
      <c r="BP70" s="34">
        <f t="shared" si="52"/>
        <v>16139.770833333334</v>
      </c>
      <c r="BQ70" s="35">
        <f t="shared" si="52"/>
        <v>69.775033333333326</v>
      </c>
      <c r="BR70" s="36">
        <f t="shared" si="52"/>
        <v>0.90941666666666654</v>
      </c>
      <c r="BS70" s="34">
        <f t="shared" si="52"/>
        <v>1249370.0416666667</v>
      </c>
      <c r="BV70" s="42">
        <v>2</v>
      </c>
      <c r="BW70" s="42"/>
      <c r="BX70" s="43">
        <f t="shared" ref="BX70:CB70" si="53">_xlfn.STDEV.P(BX58,BX52,BX46,BX40,BX34,BX28,BX22,BX16,BX10,BX4)</f>
        <v>4.5563581948724036E-2</v>
      </c>
      <c r="BY70" s="43">
        <f t="shared" si="53"/>
        <v>5.2567771362691644</v>
      </c>
      <c r="BZ70" s="43">
        <f t="shared" si="53"/>
        <v>0.21636754955399462</v>
      </c>
      <c r="CA70" s="43">
        <f t="shared" si="53"/>
        <v>4.0262742082476204E-2</v>
      </c>
      <c r="CB70" s="43">
        <f t="shared" si="53"/>
        <v>5256.0655390550946</v>
      </c>
      <c r="CE70" s="31">
        <v>5</v>
      </c>
      <c r="CF70" s="31" t="s">
        <v>7</v>
      </c>
      <c r="CG70" s="31">
        <v>1425.864</v>
      </c>
      <c r="CH70" s="31">
        <v>4794.5073000000002</v>
      </c>
      <c r="CI70" s="31">
        <v>102.1528</v>
      </c>
      <c r="CJ70" s="31">
        <v>0.41289999999999999</v>
      </c>
      <c r="CK70" s="31">
        <v>665669.875</v>
      </c>
      <c r="CN70" s="31">
        <v>4</v>
      </c>
      <c r="CO70" s="31" t="s">
        <v>7</v>
      </c>
      <c r="CP70" s="31">
        <v>969.82</v>
      </c>
      <c r="CQ70" s="31">
        <v>9099.8340000000007</v>
      </c>
      <c r="CR70" s="31">
        <v>46.3857</v>
      </c>
      <c r="CS70" s="31">
        <v>1</v>
      </c>
      <c r="CT70" s="31">
        <v>449321</v>
      </c>
      <c r="CW70" s="37">
        <v>2</v>
      </c>
      <c r="CX70" s="37"/>
      <c r="CY70" s="38">
        <v>1086.1248000000001</v>
      </c>
      <c r="CZ70" s="40">
        <f t="shared" ref="CZ70:CZ75" si="54">CZ49/CZ$49</f>
        <v>1</v>
      </c>
      <c r="DA70" s="39">
        <v>6.8000200000000008</v>
      </c>
      <c r="DB70" s="40">
        <v>0.45161999999999997</v>
      </c>
      <c r="DC70" s="38">
        <v>251153.27502</v>
      </c>
      <c r="DF70" s="31">
        <v>8</v>
      </c>
      <c r="DG70" s="31" t="s">
        <v>7</v>
      </c>
      <c r="DH70" s="31">
        <v>1086.5309999999999</v>
      </c>
      <c r="DI70" s="31">
        <v>36134.882799999999</v>
      </c>
      <c r="DJ70" s="31">
        <v>7.0641999999999996</v>
      </c>
      <c r="DK70" s="31">
        <v>0.65559999999999996</v>
      </c>
      <c r="DL70" s="31">
        <v>316166.90629999997</v>
      </c>
      <c r="DO70" s="31">
        <v>8</v>
      </c>
      <c r="DP70" s="31" t="s">
        <v>7</v>
      </c>
      <c r="DQ70" s="31">
        <v>1738.71</v>
      </c>
      <c r="DR70" s="31">
        <v>46530.398399999998</v>
      </c>
      <c r="DS70" s="31">
        <v>108.86579999999999</v>
      </c>
      <c r="DT70" s="31">
        <v>0.63690000000000002</v>
      </c>
      <c r="DU70" s="31">
        <v>6306373</v>
      </c>
      <c r="DX70" s="31">
        <v>4</v>
      </c>
      <c r="DY70" s="31" t="s">
        <v>7</v>
      </c>
      <c r="DZ70" s="31">
        <v>973.67200000000003</v>
      </c>
      <c r="EA70" s="31">
        <v>4830.0673999999999</v>
      </c>
      <c r="EB70" s="31">
        <v>39.687199999999997</v>
      </c>
      <c r="EC70" s="31">
        <v>0.87290000000000001</v>
      </c>
      <c r="ED70" s="31">
        <v>216233.0938</v>
      </c>
      <c r="EG70" s="31">
        <v>4</v>
      </c>
      <c r="EI70" s="34">
        <v>1336.4867142857142</v>
      </c>
      <c r="EJ70" s="36">
        <f t="shared" si="45"/>
        <v>0.21478807633990404</v>
      </c>
      <c r="EK70" s="35">
        <v>10.604985714285716</v>
      </c>
      <c r="EL70" s="36">
        <v>0.40580000000000005</v>
      </c>
      <c r="EM70" s="34">
        <v>67116.305814285719</v>
      </c>
      <c r="EP70" s="31">
        <v>4</v>
      </c>
      <c r="EQ70" s="31" t="s">
        <v>7</v>
      </c>
      <c r="ER70" s="31">
        <v>762.36900000000003</v>
      </c>
      <c r="ES70" s="31">
        <v>3468.7064999999998</v>
      </c>
      <c r="ET70" s="31">
        <v>54.765500000000003</v>
      </c>
      <c r="EU70" s="31">
        <v>0.88200000000000001</v>
      </c>
      <c r="EV70" s="31">
        <v>213370.82810000001</v>
      </c>
      <c r="EY70" s="31">
        <v>8</v>
      </c>
      <c r="FA70" s="34">
        <f t="shared" ref="FA70:FE70" si="55">AVERAGE(FA60,FA50,FA40,FA30,FA20,FA10)</f>
        <v>1814.3040000000001</v>
      </c>
      <c r="FB70" s="34">
        <f t="shared" si="55"/>
        <v>10205.2731</v>
      </c>
      <c r="FC70" s="35">
        <f t="shared" si="55"/>
        <v>49.920199999999994</v>
      </c>
      <c r="FD70" s="36">
        <f t="shared" si="55"/>
        <v>0.6462</v>
      </c>
      <c r="FE70" s="34">
        <f t="shared" si="55"/>
        <v>631269.26041666663</v>
      </c>
    </row>
    <row r="71" spans="2:161" x14ac:dyDescent="0.25">
      <c r="B71" s="31">
        <v>6</v>
      </c>
      <c r="C71" s="31" t="s">
        <v>7</v>
      </c>
      <c r="D71" s="31">
        <v>1075.1659999999999</v>
      </c>
      <c r="E71" s="31">
        <v>8137.1400999999996</v>
      </c>
      <c r="F71" s="31">
        <v>30.8322</v>
      </c>
      <c r="G71" s="31">
        <v>0.63429999999999997</v>
      </c>
      <c r="H71" s="31">
        <v>312978.59379999997</v>
      </c>
      <c r="K71" s="31">
        <v>6</v>
      </c>
      <c r="L71" s="31" t="s">
        <v>7</v>
      </c>
      <c r="M71" s="31">
        <v>1628.1010000000001</v>
      </c>
      <c r="N71" s="31">
        <v>19845.456999999999</v>
      </c>
      <c r="O71" s="31">
        <v>95.822100000000006</v>
      </c>
      <c r="P71" s="31">
        <v>0.1201</v>
      </c>
      <c r="Q71" s="31">
        <v>2855979</v>
      </c>
      <c r="T71" s="31">
        <v>6</v>
      </c>
      <c r="U71" s="31" t="s">
        <v>7</v>
      </c>
      <c r="V71" s="31">
        <v>1073.7270000000001</v>
      </c>
      <c r="W71" s="31">
        <v>12233.059600000001</v>
      </c>
      <c r="X71" s="31">
        <v>44.386200000000002</v>
      </c>
      <c r="Y71" s="31">
        <v>1</v>
      </c>
      <c r="Z71" s="31">
        <v>577993.125</v>
      </c>
      <c r="AC71" s="42">
        <v>3</v>
      </c>
      <c r="AD71" s="42"/>
      <c r="AE71" s="43">
        <f t="shared" ref="AE71:AI71" si="56">_xlfn.STDEV.P(AE59,AE53,AE47,AE41,AE35,AE29,AE23,AE17,AE11,AE5)</f>
        <v>0.46395133365474672</v>
      </c>
      <c r="AF71" s="43">
        <f t="shared" si="56"/>
        <v>1196.5325408202652</v>
      </c>
      <c r="AG71" s="43">
        <f t="shared" si="56"/>
        <v>4.8309838085942705</v>
      </c>
      <c r="AH71" s="43">
        <f t="shared" si="56"/>
        <v>0.40830797016467846</v>
      </c>
      <c r="AI71" s="43">
        <f t="shared" si="56"/>
        <v>379731.19389248564</v>
      </c>
      <c r="AL71" s="31">
        <v>5</v>
      </c>
      <c r="AM71" s="31" t="s">
        <v>7</v>
      </c>
      <c r="AN71" s="31">
        <v>1076.3030000000001</v>
      </c>
      <c r="AO71" s="31">
        <v>7289.5228999999999</v>
      </c>
      <c r="AP71" s="31">
        <v>41.076099999999997</v>
      </c>
      <c r="AQ71" s="31">
        <v>0.88370000000000004</v>
      </c>
      <c r="AR71" s="31">
        <v>336119.34379999997</v>
      </c>
      <c r="BD71" s="31">
        <v>5</v>
      </c>
      <c r="BE71" s="31" t="s">
        <v>7</v>
      </c>
      <c r="BF71" s="31">
        <v>1070.1020000000001</v>
      </c>
      <c r="BG71" s="31">
        <v>7095.1030000000001</v>
      </c>
      <c r="BH71" s="31">
        <v>42.439900000000002</v>
      </c>
      <c r="BI71" s="31">
        <v>0.98140000000000005</v>
      </c>
      <c r="BJ71" s="31">
        <v>323320.53129999997</v>
      </c>
      <c r="BM71" s="31">
        <v>8</v>
      </c>
      <c r="BO71" s="34">
        <f t="shared" ref="BO71:BS71" si="57">AVERAGE(BO61,BO51,BO41,BO31,BO21,BO11)</f>
        <v>1736.1408333333331</v>
      </c>
      <c r="BP71" s="34">
        <f t="shared" si="57"/>
        <v>14728.53595</v>
      </c>
      <c r="BQ71" s="35">
        <f t="shared" si="57"/>
        <v>54.733700000000006</v>
      </c>
      <c r="BR71" s="36">
        <f t="shared" si="57"/>
        <v>0.79344999999999999</v>
      </c>
      <c r="BS71" s="34">
        <f t="shared" si="57"/>
        <v>940961.4375</v>
      </c>
      <c r="BV71" s="42">
        <v>3</v>
      </c>
      <c r="BW71" s="42"/>
      <c r="BX71" s="43">
        <f t="shared" ref="BX71:CB71" si="58">_xlfn.STDEV.P(BX59,BX53,BX47,BX41,BX35,BX29,BX23,BX17,BX11,BX5)</f>
        <v>5.9940387052461214E-2</v>
      </c>
      <c r="BY71" s="43">
        <f t="shared" si="58"/>
        <v>33.115175199512358</v>
      </c>
      <c r="BZ71" s="43">
        <f t="shared" si="58"/>
        <v>0.26658356457216176</v>
      </c>
      <c r="CA71" s="43">
        <f t="shared" si="58"/>
        <v>2.2874896721078328E-2</v>
      </c>
      <c r="CB71" s="43">
        <f t="shared" si="58"/>
        <v>3728.5613704173825</v>
      </c>
      <c r="CE71" s="31">
        <v>6</v>
      </c>
      <c r="CF71" s="31" t="s">
        <v>7</v>
      </c>
      <c r="CG71" s="31">
        <v>1633.4760000000001</v>
      </c>
      <c r="CH71" s="31">
        <v>16087.9629</v>
      </c>
      <c r="CI71" s="31">
        <v>68.011200000000002</v>
      </c>
      <c r="CJ71" s="31">
        <v>0.63939999999999997</v>
      </c>
      <c r="CK71" s="31">
        <v>1363314.375</v>
      </c>
      <c r="CN71" s="31">
        <v>5</v>
      </c>
      <c r="CO71" s="31" t="s">
        <v>7</v>
      </c>
      <c r="CP71" s="31">
        <v>1064.816</v>
      </c>
      <c r="CQ71" s="31">
        <v>4739.9486999999999</v>
      </c>
      <c r="CR71" s="31">
        <v>23.777100000000001</v>
      </c>
      <c r="CS71" s="31">
        <v>0.73080000000000001</v>
      </c>
      <c r="CT71" s="31">
        <v>135212.48439999999</v>
      </c>
      <c r="CW71" s="31">
        <v>3</v>
      </c>
      <c r="CY71" s="34">
        <v>1238.807</v>
      </c>
      <c r="CZ71" s="36">
        <f t="shared" si="54"/>
        <v>0.18985074273941382</v>
      </c>
      <c r="DA71" s="35">
        <v>39.111959999999996</v>
      </c>
      <c r="DB71" s="36">
        <v>0.56424000000000007</v>
      </c>
      <c r="DC71" s="34">
        <v>262175.50313999999</v>
      </c>
      <c r="DX71" s="31">
        <v>5</v>
      </c>
      <c r="DY71" s="31" t="s">
        <v>7</v>
      </c>
      <c r="DZ71" s="31">
        <v>1072.2380000000001</v>
      </c>
      <c r="EA71" s="31">
        <v>3811.8512999999998</v>
      </c>
      <c r="EB71" s="31">
        <v>46.605899999999998</v>
      </c>
      <c r="EC71" s="31">
        <v>0.99990000000000001</v>
      </c>
      <c r="ED71" s="31">
        <v>189111.7188</v>
      </c>
      <c r="EG71" s="31">
        <v>5</v>
      </c>
      <c r="EI71" s="34">
        <v>1653.6638571428568</v>
      </c>
      <c r="EJ71" s="36">
        <f t="shared" si="45"/>
        <v>0.25633950622844631</v>
      </c>
      <c r="EK71" s="35">
        <v>186.31184285714286</v>
      </c>
      <c r="EL71" s="36">
        <v>0.34464285714285708</v>
      </c>
      <c r="EM71" s="34">
        <v>1518164.75</v>
      </c>
      <c r="EP71" s="31">
        <v>5</v>
      </c>
      <c r="EQ71" s="31" t="s">
        <v>7</v>
      </c>
      <c r="ER71" s="31">
        <v>883.66800000000001</v>
      </c>
      <c r="ES71" s="31">
        <v>3941.8933000000002</v>
      </c>
      <c r="ET71" s="31">
        <v>43.031700000000001</v>
      </c>
      <c r="EU71" s="31">
        <v>0.81530000000000002</v>
      </c>
      <c r="EV71" s="31">
        <v>196215.9688</v>
      </c>
    </row>
    <row r="72" spans="2:161" ht="14.4" x14ac:dyDescent="0.3">
      <c r="B72" s="31">
        <v>7</v>
      </c>
      <c r="C72" s="31" t="s">
        <v>7</v>
      </c>
      <c r="D72" s="31">
        <v>1086.0719999999999</v>
      </c>
      <c r="E72" s="31">
        <v>75288.734400000001</v>
      </c>
      <c r="F72" s="31">
        <v>6.2911000000000001</v>
      </c>
      <c r="G72" s="31">
        <v>0.5514</v>
      </c>
      <c r="H72" s="31">
        <v>611513.0625</v>
      </c>
      <c r="K72" s="31">
        <v>7</v>
      </c>
      <c r="L72" s="31" t="s">
        <v>7</v>
      </c>
      <c r="M72" s="31">
        <v>1739.9469999999999</v>
      </c>
      <c r="N72" s="31">
        <v>18081.722699999998</v>
      </c>
      <c r="O72" s="31">
        <v>55.716500000000003</v>
      </c>
      <c r="P72" s="31">
        <v>0.72689999999999999</v>
      </c>
      <c r="Q72" s="31">
        <v>1210222.875</v>
      </c>
      <c r="T72" s="31">
        <v>7</v>
      </c>
      <c r="U72" s="31" t="s">
        <v>7</v>
      </c>
      <c r="V72" s="31">
        <v>1085.8109999999999</v>
      </c>
      <c r="W72" s="31">
        <v>78083.367199999993</v>
      </c>
      <c r="X72" s="31">
        <v>6.2218</v>
      </c>
      <c r="Y72" s="31">
        <v>0.72160000000000002</v>
      </c>
      <c r="Z72" s="31">
        <v>585526.9375</v>
      </c>
      <c r="AC72" s="42">
        <v>4</v>
      </c>
      <c r="AD72" s="42"/>
      <c r="AE72" s="43">
        <f t="shared" ref="AE72:AI72" si="59">_xlfn.STDEV.P(AE60,AE54,AE48,AE42,AE36,AE30,AE24,AE18,AE12,AE6)</f>
        <v>0.77817147853157675</v>
      </c>
      <c r="AF72" s="43">
        <f t="shared" si="59"/>
        <v>705.20397767900636</v>
      </c>
      <c r="AG72" s="43">
        <f t="shared" si="59"/>
        <v>3.2019528246993261</v>
      </c>
      <c r="AH72" s="43">
        <f t="shared" si="59"/>
        <v>4.3802050180328331E-2</v>
      </c>
      <c r="AI72" s="43">
        <f t="shared" si="59"/>
        <v>84933.54874296076</v>
      </c>
      <c r="AL72" s="31">
        <v>6</v>
      </c>
      <c r="AM72" s="31" t="s">
        <v>7</v>
      </c>
      <c r="AN72" s="31">
        <v>1086.377</v>
      </c>
      <c r="AO72" s="31">
        <v>38308.273399999998</v>
      </c>
      <c r="AP72" s="31">
        <v>6.0677000000000003</v>
      </c>
      <c r="AQ72" s="31">
        <v>0.65949999999999998</v>
      </c>
      <c r="AR72" s="31">
        <v>287428.65629999997</v>
      </c>
      <c r="AU72" s="41" t="s">
        <v>0</v>
      </c>
      <c r="AV72" s="41" t="s">
        <v>1</v>
      </c>
      <c r="AW72" s="41" t="s">
        <v>2</v>
      </c>
      <c r="AX72" s="41" t="s">
        <v>3</v>
      </c>
      <c r="AY72" s="41" t="s">
        <v>4</v>
      </c>
      <c r="AZ72" s="41" t="s">
        <v>5</v>
      </c>
      <c r="BA72" s="41" t="s">
        <v>6</v>
      </c>
      <c r="BD72" s="31">
        <v>6</v>
      </c>
      <c r="BE72" s="31" t="s">
        <v>7</v>
      </c>
      <c r="BF72" s="31">
        <v>1085.5930000000001</v>
      </c>
      <c r="BG72" s="31">
        <v>33820.363299999997</v>
      </c>
      <c r="BH72" s="31">
        <v>7.1559999999999997</v>
      </c>
      <c r="BI72" s="31">
        <v>0.45369999999999999</v>
      </c>
      <c r="BJ72" s="31">
        <v>324391.03129999997</v>
      </c>
      <c r="BV72" s="41">
        <v>4</v>
      </c>
      <c r="BW72" s="41"/>
      <c r="BX72" s="44">
        <f t="shared" ref="BX72:CB72" si="60">_xlfn.STDEV.P(BX60,BX54,BX48,BX42,BX36,BX30,BX24,BX18,BX12,BX6)</f>
        <v>1.046709128652373E-2</v>
      </c>
      <c r="BY72" s="44">
        <f t="shared" si="60"/>
        <v>82.663203912686114</v>
      </c>
      <c r="BZ72" s="44">
        <f t="shared" si="60"/>
        <v>2.6438260154556317E-2</v>
      </c>
      <c r="CA72" s="44">
        <f t="shared" si="60"/>
        <v>2.593167175482523E-2</v>
      </c>
      <c r="CB72" s="44">
        <f t="shared" si="60"/>
        <v>2105.4904938262648</v>
      </c>
      <c r="CE72" s="31">
        <v>7</v>
      </c>
      <c r="CF72" s="31" t="s">
        <v>7</v>
      </c>
      <c r="CG72" s="31">
        <v>1780.79</v>
      </c>
      <c r="CH72" s="31">
        <v>5772.1508999999996</v>
      </c>
      <c r="CI72" s="31">
        <v>224.9222</v>
      </c>
      <c r="CJ72" s="31">
        <v>0.73070000000000002</v>
      </c>
      <c r="CK72" s="31">
        <v>1555644.125</v>
      </c>
      <c r="CN72" s="31">
        <v>6</v>
      </c>
      <c r="CO72" s="31" t="s">
        <v>7</v>
      </c>
      <c r="CP72" s="31">
        <v>1086.1110000000001</v>
      </c>
      <c r="CQ72" s="31">
        <v>27376.757799999999</v>
      </c>
      <c r="CR72" s="31">
        <v>6.7378999999999998</v>
      </c>
      <c r="CS72" s="31">
        <v>0.4945</v>
      </c>
      <c r="CT72" s="31">
        <v>243463.7813</v>
      </c>
      <c r="CW72" s="31">
        <v>4</v>
      </c>
      <c r="CY72" s="34">
        <v>1347.4526000000001</v>
      </c>
      <c r="CZ72" s="36">
        <f t="shared" si="54"/>
        <v>0.23192257993773421</v>
      </c>
      <c r="DA72" s="35">
        <v>44.820059999999998</v>
      </c>
      <c r="DB72" s="36">
        <v>0.59416000000000002</v>
      </c>
      <c r="DC72" s="34">
        <v>362630.55001999997</v>
      </c>
      <c r="DF72" s="31" t="s">
        <v>0</v>
      </c>
      <c r="DG72" s="31" t="s">
        <v>1</v>
      </c>
      <c r="DH72" s="31" t="s">
        <v>2</v>
      </c>
      <c r="DI72" s="31" t="s">
        <v>3</v>
      </c>
      <c r="DJ72" s="31" t="s">
        <v>4</v>
      </c>
      <c r="DK72" s="31" t="s">
        <v>5</v>
      </c>
      <c r="DL72" s="31" t="s">
        <v>6</v>
      </c>
      <c r="DO72" s="31" t="s">
        <v>0</v>
      </c>
      <c r="DP72" s="31" t="s">
        <v>1</v>
      </c>
      <c r="DQ72" s="31" t="s">
        <v>2</v>
      </c>
      <c r="DR72" s="31" t="s">
        <v>3</v>
      </c>
      <c r="DS72" s="31" t="s">
        <v>4</v>
      </c>
      <c r="DT72" s="31" t="s">
        <v>5</v>
      </c>
      <c r="DU72" s="31" t="s">
        <v>6</v>
      </c>
      <c r="DX72" s="31">
        <v>6</v>
      </c>
      <c r="DY72" s="31" t="s">
        <v>7</v>
      </c>
      <c r="DZ72" s="31">
        <v>1085.9780000000001</v>
      </c>
      <c r="EA72" s="31">
        <v>22489.482400000001</v>
      </c>
      <c r="EB72" s="31">
        <v>6.0663</v>
      </c>
      <c r="EC72" s="31">
        <v>0.47970000000000002</v>
      </c>
      <c r="ED72" s="31">
        <v>181100.4688</v>
      </c>
      <c r="EP72" s="31">
        <v>6</v>
      </c>
      <c r="EQ72" s="31" t="s">
        <v>7</v>
      </c>
      <c r="ER72" s="31">
        <v>978.27599999999995</v>
      </c>
      <c r="ES72" s="31">
        <v>5606.0474000000004</v>
      </c>
      <c r="ET72" s="31">
        <v>51.748699999999999</v>
      </c>
      <c r="EU72" s="31">
        <v>0.87339999999999995</v>
      </c>
      <c r="EV72" s="31">
        <v>327107.65629999997</v>
      </c>
      <c r="EY72" s="41" t="s">
        <v>0</v>
      </c>
      <c r="EZ72" s="41" t="s">
        <v>1</v>
      </c>
      <c r="FA72" s="41" t="s">
        <v>2</v>
      </c>
      <c r="FB72" s="41" t="s">
        <v>3</v>
      </c>
      <c r="FC72" s="41" t="s">
        <v>4</v>
      </c>
      <c r="FD72" s="41" t="s">
        <v>5</v>
      </c>
      <c r="FE72" s="41" t="s">
        <v>6</v>
      </c>
    </row>
    <row r="73" spans="2:161" ht="14.4" x14ac:dyDescent="0.3">
      <c r="AU73" s="42">
        <v>1</v>
      </c>
      <c r="AV73" s="42"/>
      <c r="AW73" s="43">
        <f>_xlfn.STDEV.P(AW53,AW43,AW33,AW23,AW13,AW3)</f>
        <v>0.38950114106234701</v>
      </c>
      <c r="AX73" s="43">
        <f t="shared" ref="AX73:BA73" si="61">_xlfn.STDEV.P(AX53,AX43,AX33,AX23,AX13,AX3)</f>
        <v>215.1500622808569</v>
      </c>
      <c r="AY73" s="43">
        <f t="shared" si="61"/>
        <v>0.30857135542511044</v>
      </c>
      <c r="AZ73" s="43">
        <f t="shared" si="61"/>
        <v>4.0132713865651072E-2</v>
      </c>
      <c r="BA73" s="54">
        <f t="shared" si="61"/>
        <v>9749.9469586650721</v>
      </c>
      <c r="BM73" s="41" t="s">
        <v>0</v>
      </c>
      <c r="BN73" s="41" t="s">
        <v>1</v>
      </c>
      <c r="BO73" s="41" t="s">
        <v>2</v>
      </c>
      <c r="BP73" s="41" t="s">
        <v>3</v>
      </c>
      <c r="BQ73" s="41" t="s">
        <v>4</v>
      </c>
      <c r="BR73" s="41" t="s">
        <v>5</v>
      </c>
      <c r="BS73" s="41" t="s">
        <v>6</v>
      </c>
      <c r="CW73" s="31">
        <v>5</v>
      </c>
      <c r="CY73" s="34">
        <v>1434.3466000000001</v>
      </c>
      <c r="CZ73" s="36">
        <f t="shared" si="54"/>
        <v>0.28304340297113495</v>
      </c>
      <c r="DA73" s="35">
        <v>26.784399999999998</v>
      </c>
      <c r="DB73" s="36">
        <v>0.49562000000000006</v>
      </c>
      <c r="DC73" s="34">
        <v>275048.05628000002</v>
      </c>
      <c r="DF73" s="31">
        <v>1</v>
      </c>
      <c r="DG73" s="31" t="s">
        <v>7</v>
      </c>
      <c r="DH73" s="31">
        <v>157.00700000000001</v>
      </c>
      <c r="DI73" s="31">
        <v>2153.1550000000002</v>
      </c>
      <c r="DJ73" s="31">
        <v>7.8209999999999997</v>
      </c>
      <c r="DK73" s="31">
        <v>0.53969999999999996</v>
      </c>
      <c r="DL73" s="31">
        <v>21843.416000000001</v>
      </c>
      <c r="DO73" s="31">
        <v>1</v>
      </c>
      <c r="DP73" s="31" t="s">
        <v>7</v>
      </c>
      <c r="DQ73" s="31">
        <v>1073.229</v>
      </c>
      <c r="DR73" s="31">
        <v>5671.3027000000002</v>
      </c>
      <c r="DS73" s="31">
        <v>54.2273</v>
      </c>
      <c r="DT73" s="31">
        <v>0.64690000000000003</v>
      </c>
      <c r="DU73" s="31">
        <v>381840.78129999997</v>
      </c>
      <c r="EY73" s="42">
        <v>1</v>
      </c>
      <c r="EZ73" s="42"/>
      <c r="FA73" s="42">
        <f>_xlfn.STDEV.P(FA53,FA43,FA33,FA23,FA13,FA3)</f>
        <v>0.27275166767999826</v>
      </c>
      <c r="FB73" s="42">
        <f t="shared" ref="FB73:FE73" si="62">_xlfn.STDEV.P(FB53,FB43,FB33,FB23,FB13,FB3)</f>
        <v>145.77372969350662</v>
      </c>
      <c r="FC73" s="42">
        <f t="shared" si="62"/>
        <v>1.3840765308801883</v>
      </c>
      <c r="FD73" s="42">
        <f t="shared" si="62"/>
        <v>9.0046199561977777E-2</v>
      </c>
      <c r="FE73" s="42">
        <f t="shared" si="62"/>
        <v>30833.920657434093</v>
      </c>
    </row>
    <row r="74" spans="2:161" ht="14.4" x14ac:dyDescent="0.3">
      <c r="B74" s="31" t="s">
        <v>0</v>
      </c>
      <c r="C74" s="31" t="s">
        <v>1</v>
      </c>
      <c r="D74" s="31" t="s">
        <v>2</v>
      </c>
      <c r="E74" s="31" t="s">
        <v>3</v>
      </c>
      <c r="F74" s="31" t="s">
        <v>4</v>
      </c>
      <c r="G74" s="31" t="s">
        <v>5</v>
      </c>
      <c r="H74" s="31" t="s">
        <v>6</v>
      </c>
      <c r="K74" s="31" t="s">
        <v>0</v>
      </c>
      <c r="L74" s="31" t="s">
        <v>1</v>
      </c>
      <c r="M74" s="31" t="s">
        <v>2</v>
      </c>
      <c r="N74" s="31" t="s">
        <v>3</v>
      </c>
      <c r="O74" s="31" t="s">
        <v>4</v>
      </c>
      <c r="P74" s="31" t="s">
        <v>5</v>
      </c>
      <c r="Q74" s="31" t="s">
        <v>6</v>
      </c>
      <c r="T74" s="31" t="s">
        <v>0</v>
      </c>
      <c r="U74" s="31" t="s">
        <v>1</v>
      </c>
      <c r="V74" s="31" t="s">
        <v>2</v>
      </c>
      <c r="W74" s="31" t="s">
        <v>3</v>
      </c>
      <c r="X74" s="31" t="s">
        <v>4</v>
      </c>
      <c r="Y74" s="31" t="s">
        <v>5</v>
      </c>
      <c r="Z74" s="31" t="s">
        <v>6</v>
      </c>
      <c r="AC74" s="41" t="s">
        <v>9</v>
      </c>
      <c r="AE74" s="45">
        <f>AE70/AE64</f>
        <v>6.319886346616959E-6</v>
      </c>
      <c r="AF74" s="45">
        <f t="shared" ref="AF74:AI74" si="63">AF70/AF64</f>
        <v>1.3539497471818341E-2</v>
      </c>
      <c r="AG74" s="45">
        <f t="shared" si="63"/>
        <v>1.3076546697556478E-2</v>
      </c>
      <c r="AH74" s="45">
        <f t="shared" si="63"/>
        <v>4.316126773968855E-2</v>
      </c>
      <c r="AI74" s="45">
        <f t="shared" si="63"/>
        <v>3.782635336563879E-2</v>
      </c>
      <c r="AL74" s="31" t="s">
        <v>0</v>
      </c>
      <c r="AM74" s="31" t="s">
        <v>1</v>
      </c>
      <c r="AN74" s="31" t="s">
        <v>2</v>
      </c>
      <c r="AO74" s="31" t="s">
        <v>3</v>
      </c>
      <c r="AP74" s="31" t="s">
        <v>4</v>
      </c>
      <c r="AQ74" s="31" t="s">
        <v>5</v>
      </c>
      <c r="AR74" s="31" t="s">
        <v>6</v>
      </c>
      <c r="AU74" s="41">
        <v>2</v>
      </c>
      <c r="AV74" s="41"/>
      <c r="AW74" s="44">
        <f t="shared" ref="AW74:BA80" si="64">_xlfn.STDEV.P(AW54,AW44,AW34,AW24,AW14,AW4)</f>
        <v>6.8231631634767028E-3</v>
      </c>
      <c r="AX74" s="44">
        <f t="shared" si="64"/>
        <v>384.2171648616112</v>
      </c>
      <c r="AY74" s="44">
        <f t="shared" si="64"/>
        <v>1.0088552368347469E-2</v>
      </c>
      <c r="AZ74" s="44">
        <f t="shared" si="64"/>
        <v>6.779442987607627E-2</v>
      </c>
      <c r="BA74" s="46">
        <f t="shared" si="64"/>
        <v>10393.495362178519</v>
      </c>
      <c r="BD74" s="31" t="s">
        <v>0</v>
      </c>
      <c r="BE74" s="31" t="s">
        <v>1</v>
      </c>
      <c r="BF74" s="31" t="s">
        <v>2</v>
      </c>
      <c r="BG74" s="31" t="s">
        <v>3</v>
      </c>
      <c r="BH74" s="31" t="s">
        <v>4</v>
      </c>
      <c r="BI74" s="31" t="s">
        <v>5</v>
      </c>
      <c r="BJ74" s="31" t="s">
        <v>6</v>
      </c>
      <c r="BM74" s="42">
        <v>1</v>
      </c>
      <c r="BN74" s="42"/>
      <c r="BO74" s="43">
        <f>_xlfn.STDEV.P(BO54,BO44,BO34,BO24,BO14,BO4)</f>
        <v>0.36291340411847978</v>
      </c>
      <c r="BP74" s="43">
        <f t="shared" ref="BP74:BS74" si="65">_xlfn.STDEV.P(BP54,BP44,BP34,BP24,BP14,BP4)</f>
        <v>15.743876462868281</v>
      </c>
      <c r="BQ74" s="43">
        <f t="shared" si="65"/>
        <v>0.73774032016692548</v>
      </c>
      <c r="BR74" s="43">
        <f t="shared" si="65"/>
        <v>5.6024897739011245E-2</v>
      </c>
      <c r="BS74" s="43">
        <f t="shared" si="65"/>
        <v>1211.2335011293774</v>
      </c>
      <c r="BV74" s="41" t="s">
        <v>8</v>
      </c>
      <c r="BX74" s="45">
        <f>BX72/BX66</f>
        <v>9.6348981551487035E-6</v>
      </c>
      <c r="BY74" s="45">
        <f t="shared" ref="BY74:CB74" si="66">BY72/BY66</f>
        <v>3.9129626889187908E-3</v>
      </c>
      <c r="BZ74" s="45">
        <f t="shared" si="66"/>
        <v>3.9400812143158236E-3</v>
      </c>
      <c r="CA74" s="45">
        <f t="shared" si="66"/>
        <v>4.6679996678472835E-2</v>
      </c>
      <c r="CB74" s="45">
        <f t="shared" si="66"/>
        <v>1.1523070616436282E-2</v>
      </c>
      <c r="CE74" s="31" t="s">
        <v>0</v>
      </c>
      <c r="CF74" s="31" t="s">
        <v>1</v>
      </c>
      <c r="CG74" s="31" t="s">
        <v>2</v>
      </c>
      <c r="CH74" s="31" t="s">
        <v>3</v>
      </c>
      <c r="CI74" s="31" t="s">
        <v>4</v>
      </c>
      <c r="CJ74" s="31" t="s">
        <v>5</v>
      </c>
      <c r="CK74" s="31" t="s">
        <v>6</v>
      </c>
      <c r="CN74" s="31" t="s">
        <v>0</v>
      </c>
      <c r="CO74" s="31" t="s">
        <v>1</v>
      </c>
      <c r="CP74" s="31" t="s">
        <v>2</v>
      </c>
      <c r="CQ74" s="31" t="s">
        <v>3</v>
      </c>
      <c r="CR74" s="31" t="s">
        <v>4</v>
      </c>
      <c r="CS74" s="31" t="s">
        <v>5</v>
      </c>
      <c r="CT74" s="31" t="s">
        <v>6</v>
      </c>
      <c r="CW74" s="31">
        <v>6</v>
      </c>
      <c r="CY74" s="34">
        <v>1630.4092000000001</v>
      </c>
      <c r="CZ74" s="36">
        <f t="shared" si="54"/>
        <v>0.36262352667837799</v>
      </c>
      <c r="DA74" s="35">
        <v>59.886099999999999</v>
      </c>
      <c r="DB74" s="36">
        <v>0.47032000000000007</v>
      </c>
      <c r="DC74" s="34">
        <v>793915.82499999995</v>
      </c>
      <c r="DF74" s="31">
        <v>2</v>
      </c>
      <c r="DG74" s="31" t="s">
        <v>7</v>
      </c>
      <c r="DH74" s="31">
        <v>282.81700000000001</v>
      </c>
      <c r="DI74" s="31">
        <v>6557.3242</v>
      </c>
      <c r="DJ74" s="31">
        <v>14.6578</v>
      </c>
      <c r="DK74" s="31">
        <v>0.49859999999999999</v>
      </c>
      <c r="DL74" s="31">
        <v>126632.0938</v>
      </c>
      <c r="DO74" s="31">
        <v>2</v>
      </c>
      <c r="DP74" s="31" t="s">
        <v>7</v>
      </c>
      <c r="DQ74" s="31">
        <v>1086.5630000000001</v>
      </c>
      <c r="DR74" s="31">
        <v>37295.886700000003</v>
      </c>
      <c r="DS74" s="31">
        <v>7.1279000000000003</v>
      </c>
      <c r="DT74" s="31">
        <v>0.49430000000000002</v>
      </c>
      <c r="DU74" s="31">
        <v>350969.78129999997</v>
      </c>
      <c r="DX74" s="31" t="s">
        <v>0</v>
      </c>
      <c r="DY74" s="31" t="s">
        <v>1</v>
      </c>
      <c r="DZ74" s="31" t="s">
        <v>2</v>
      </c>
      <c r="EA74" s="31" t="s">
        <v>3</v>
      </c>
      <c r="EB74" s="31" t="s">
        <v>4</v>
      </c>
      <c r="EC74" s="31" t="s">
        <v>5</v>
      </c>
      <c r="ED74" s="31" t="s">
        <v>6</v>
      </c>
      <c r="EP74" s="31" t="s">
        <v>0</v>
      </c>
      <c r="EQ74" s="31" t="s">
        <v>1</v>
      </c>
      <c r="ER74" s="31" t="s">
        <v>2</v>
      </c>
      <c r="ES74" s="31" t="s">
        <v>3</v>
      </c>
      <c r="ET74" s="31" t="s">
        <v>4</v>
      </c>
      <c r="EU74" s="31" t="s">
        <v>5</v>
      </c>
      <c r="EV74" s="31" t="s">
        <v>6</v>
      </c>
      <c r="EY74" s="41">
        <v>2</v>
      </c>
      <c r="EZ74" s="41"/>
      <c r="FA74" s="41">
        <f t="shared" ref="FA74:FE74" si="67">_xlfn.STDEV.P(FA54,FA44,FA34,FA24,FA14,FA4)</f>
        <v>7.831560083008204E-3</v>
      </c>
      <c r="FB74" s="41">
        <f t="shared" si="67"/>
        <v>233.55716404034033</v>
      </c>
      <c r="FC74" s="41">
        <f t="shared" si="67"/>
        <v>1.9125259620605264E-2</v>
      </c>
      <c r="FD74" s="41">
        <f t="shared" si="67"/>
        <v>4.3800396370606315E-2</v>
      </c>
      <c r="FE74" s="41">
        <f t="shared" si="67"/>
        <v>7010.403963233307</v>
      </c>
    </row>
    <row r="75" spans="2:161" ht="14.4" x14ac:dyDescent="0.3">
      <c r="B75" s="31">
        <v>1</v>
      </c>
      <c r="C75" s="31" t="s">
        <v>7</v>
      </c>
      <c r="D75" s="31">
        <v>144.02799999999999</v>
      </c>
      <c r="E75" s="31">
        <v>6581.3076000000001</v>
      </c>
      <c r="F75" s="31">
        <v>18.400200000000002</v>
      </c>
      <c r="G75" s="31">
        <v>0.52300000000000002</v>
      </c>
      <c r="H75" s="31">
        <v>157948.10939999999</v>
      </c>
      <c r="K75" s="31">
        <v>1</v>
      </c>
      <c r="L75" s="31" t="s">
        <v>7</v>
      </c>
      <c r="M75" s="31">
        <v>1074.951</v>
      </c>
      <c r="N75" s="31">
        <v>9347.8516</v>
      </c>
      <c r="O75" s="31">
        <v>37.909999999999997</v>
      </c>
      <c r="P75" s="31">
        <v>0.67090000000000005</v>
      </c>
      <c r="Q75" s="31">
        <v>435851.125</v>
      </c>
      <c r="T75" s="31">
        <v>1</v>
      </c>
      <c r="U75" s="31" t="s">
        <v>7</v>
      </c>
      <c r="V75" s="31">
        <v>155.05099999999999</v>
      </c>
      <c r="W75" s="31">
        <v>4128.7416999999996</v>
      </c>
      <c r="X75" s="31">
        <v>6.915</v>
      </c>
      <c r="Y75" s="31">
        <v>0.56830000000000003</v>
      </c>
      <c r="Z75" s="31">
        <v>36621.335899999998</v>
      </c>
      <c r="AL75" s="31">
        <v>1</v>
      </c>
      <c r="AM75" s="31" t="s">
        <v>7</v>
      </c>
      <c r="AN75" s="31">
        <v>259.54899999999998</v>
      </c>
      <c r="AO75" s="31">
        <v>2459.6882000000001</v>
      </c>
      <c r="AP75" s="31">
        <v>53.375900000000001</v>
      </c>
      <c r="AQ75" s="31">
        <v>0.55710000000000004</v>
      </c>
      <c r="AR75" s="31">
        <v>168694.7813</v>
      </c>
      <c r="AU75" s="42">
        <v>3</v>
      </c>
      <c r="AV75" s="42"/>
      <c r="AW75" s="43">
        <f t="shared" si="64"/>
        <v>1.480514962962433</v>
      </c>
      <c r="AX75" s="43">
        <f t="shared" si="64"/>
        <v>738.64638820438699</v>
      </c>
      <c r="AY75" s="43">
        <f t="shared" si="64"/>
        <v>12.325358294544209</v>
      </c>
      <c r="AZ75" s="43">
        <f t="shared" si="64"/>
        <v>7.4214091578950578E-2</v>
      </c>
      <c r="BA75" s="54">
        <f t="shared" si="64"/>
        <v>48320.848666947793</v>
      </c>
      <c r="BD75" s="31">
        <v>1</v>
      </c>
      <c r="BE75" s="31" t="s">
        <v>7</v>
      </c>
      <c r="BF75" s="31">
        <v>155.66999999999999</v>
      </c>
      <c r="BG75" s="31">
        <v>2523.4668000000001</v>
      </c>
      <c r="BH75" s="31">
        <v>5.6665999999999999</v>
      </c>
      <c r="BI75" s="31">
        <v>0.52549999999999997</v>
      </c>
      <c r="BJ75" s="31">
        <v>18650.386699999999</v>
      </c>
      <c r="BM75" s="41">
        <v>2</v>
      </c>
      <c r="BN75" s="41"/>
      <c r="BO75" s="44">
        <f t="shared" ref="BO75:BS75" si="68">_xlfn.STDEV.P(BO55,BO45,BO35,BO25,BO15,BO5)</f>
        <v>1.1111805533846837E-2</v>
      </c>
      <c r="BP75" s="44">
        <f t="shared" si="68"/>
        <v>135.8629157067607</v>
      </c>
      <c r="BQ75" s="44">
        <f t="shared" si="68"/>
        <v>5.2158881208178826E-2</v>
      </c>
      <c r="BR75" s="44">
        <f t="shared" si="68"/>
        <v>2.08998936733074E-3</v>
      </c>
      <c r="BS75" s="44">
        <f t="shared" si="68"/>
        <v>3857.3450841699005</v>
      </c>
      <c r="CE75" s="31">
        <v>1</v>
      </c>
      <c r="CF75" s="31" t="s">
        <v>7</v>
      </c>
      <c r="CG75" s="31">
        <v>1070.4829999999999</v>
      </c>
      <c r="CH75" s="31">
        <v>11624.468800000001</v>
      </c>
      <c r="CI75" s="31">
        <v>47.389099999999999</v>
      </c>
      <c r="CJ75" s="31">
        <v>0.86939999999999995</v>
      </c>
      <c r="CK75" s="31">
        <v>622656</v>
      </c>
      <c r="CN75" s="31">
        <v>1</v>
      </c>
      <c r="CO75" s="31" t="s">
        <v>7</v>
      </c>
      <c r="CP75" s="31">
        <v>247.44399999999999</v>
      </c>
      <c r="CQ75" s="31">
        <v>2033.0065</v>
      </c>
      <c r="CR75" s="31">
        <v>53.692399999999999</v>
      </c>
      <c r="CS75" s="31">
        <v>0.54679999999999995</v>
      </c>
      <c r="CT75" s="31">
        <v>140821.6563</v>
      </c>
      <c r="CW75" s="31">
        <v>7</v>
      </c>
      <c r="CY75" s="34">
        <v>1744.2524000000001</v>
      </c>
      <c r="CZ75" s="36">
        <f t="shared" si="54"/>
        <v>0.34108502822954911</v>
      </c>
      <c r="DA75" s="35">
        <v>55.850240000000007</v>
      </c>
      <c r="DB75" s="36">
        <v>0.6241199999999999</v>
      </c>
      <c r="DC75" s="34">
        <v>656393.875</v>
      </c>
      <c r="DF75" s="31">
        <v>3</v>
      </c>
      <c r="DG75" s="31" t="s">
        <v>7</v>
      </c>
      <c r="DH75" s="31">
        <v>652.37099999999998</v>
      </c>
      <c r="DI75" s="31">
        <v>3128.0304999999998</v>
      </c>
      <c r="DJ75" s="31">
        <v>35.395099999999999</v>
      </c>
      <c r="DK75" s="31">
        <v>0.63880000000000003</v>
      </c>
      <c r="DL75" s="31">
        <v>137941.6563</v>
      </c>
      <c r="DO75" s="31">
        <v>3</v>
      </c>
      <c r="DP75" s="31" t="s">
        <v>7</v>
      </c>
      <c r="DQ75" s="31">
        <v>1235.652</v>
      </c>
      <c r="DR75" s="31">
        <v>8550.6182000000008</v>
      </c>
      <c r="DS75" s="31">
        <v>86.460999999999999</v>
      </c>
      <c r="DT75" s="31">
        <v>0.5454</v>
      </c>
      <c r="DU75" s="31">
        <v>954666.5</v>
      </c>
      <c r="DX75" s="31">
        <v>1</v>
      </c>
      <c r="DY75" s="31" t="s">
        <v>7</v>
      </c>
      <c r="DZ75" s="31">
        <v>250.71</v>
      </c>
      <c r="EA75" s="31">
        <v>1248.7787000000001</v>
      </c>
      <c r="EB75" s="31">
        <v>57.694400000000002</v>
      </c>
      <c r="EC75" s="31">
        <v>0.5323</v>
      </c>
      <c r="ED75" s="31">
        <v>93462.195300000007</v>
      </c>
      <c r="EP75" s="31">
        <v>1</v>
      </c>
      <c r="EQ75" s="31" t="s">
        <v>7</v>
      </c>
      <c r="ER75" s="31">
        <v>156.619</v>
      </c>
      <c r="ES75" s="31">
        <v>3142.7556</v>
      </c>
      <c r="ET75" s="31">
        <v>10.671099999999999</v>
      </c>
      <c r="EU75" s="31">
        <v>0.3579</v>
      </c>
      <c r="EV75" s="31">
        <v>46565.296900000001</v>
      </c>
      <c r="EY75" s="42">
        <v>3</v>
      </c>
      <c r="EZ75" s="42"/>
      <c r="FA75" s="42">
        <f t="shared" ref="FA75:FE75" si="69">_xlfn.STDEV.P(FA55,FA45,FA35,FA25,FA15,FA5)</f>
        <v>0.87341184443538111</v>
      </c>
      <c r="FB75" s="42">
        <f t="shared" si="69"/>
        <v>384.45249426084195</v>
      </c>
      <c r="FC75" s="42">
        <f t="shared" si="69"/>
        <v>1.7929698740265161</v>
      </c>
      <c r="FD75" s="42">
        <f t="shared" si="69"/>
        <v>7.0266842583586814E-2</v>
      </c>
      <c r="FE75" s="42">
        <f t="shared" si="69"/>
        <v>273428.00415807462</v>
      </c>
    </row>
    <row r="76" spans="2:161" x14ac:dyDescent="0.25">
      <c r="B76" s="31">
        <v>2</v>
      </c>
      <c r="C76" s="31" t="s">
        <v>7</v>
      </c>
      <c r="D76" s="31">
        <v>249.97</v>
      </c>
      <c r="E76" s="31">
        <v>3926.7114000000001</v>
      </c>
      <c r="F76" s="31">
        <v>43.420200000000001</v>
      </c>
      <c r="G76" s="31">
        <v>0.54400000000000004</v>
      </c>
      <c r="H76" s="31">
        <v>220208.51560000001</v>
      </c>
      <c r="K76" s="31">
        <v>2</v>
      </c>
      <c r="L76" s="31" t="s">
        <v>7</v>
      </c>
      <c r="M76" s="31">
        <v>1086.075</v>
      </c>
      <c r="N76" s="31">
        <v>74788.726599999995</v>
      </c>
      <c r="O76" s="31">
        <v>6.2750000000000004</v>
      </c>
      <c r="P76" s="31">
        <v>0.56720000000000004</v>
      </c>
      <c r="Q76" s="31">
        <v>602269.5625</v>
      </c>
      <c r="T76" s="31">
        <v>2</v>
      </c>
      <c r="U76" s="31" t="s">
        <v>7</v>
      </c>
      <c r="V76" s="31">
        <v>255.874</v>
      </c>
      <c r="W76" s="31">
        <v>4186.3681999999999</v>
      </c>
      <c r="X76" s="31">
        <v>69.955500000000001</v>
      </c>
      <c r="Y76" s="31">
        <v>0.85660000000000003</v>
      </c>
      <c r="Z76" s="31">
        <v>332633.40629999997</v>
      </c>
      <c r="AC76" s="32" t="s">
        <v>12</v>
      </c>
      <c r="AD76" s="30"/>
      <c r="AE76" s="30"/>
      <c r="AF76" s="30"/>
      <c r="AG76" s="30"/>
      <c r="AH76" s="30"/>
      <c r="AI76" s="30"/>
      <c r="AL76" s="31">
        <v>2</v>
      </c>
      <c r="AM76" s="31" t="s">
        <v>7</v>
      </c>
      <c r="AN76" s="31">
        <v>281.505</v>
      </c>
      <c r="AO76" s="31">
        <v>7200.1445000000003</v>
      </c>
      <c r="AP76" s="31">
        <v>15.101000000000001</v>
      </c>
      <c r="AQ76" s="31">
        <v>0.51490000000000002</v>
      </c>
      <c r="AR76" s="31">
        <v>142316.23439999999</v>
      </c>
      <c r="AU76" s="42">
        <v>4</v>
      </c>
      <c r="AV76" s="42"/>
      <c r="AW76" s="43">
        <f t="shared" si="64"/>
        <v>6.7087008180946817E-2</v>
      </c>
      <c r="AX76" s="43">
        <f t="shared" si="64"/>
        <v>376.46533542621358</v>
      </c>
      <c r="AY76" s="43">
        <f t="shared" si="64"/>
        <v>1.4433451636351202</v>
      </c>
      <c r="AZ76" s="43">
        <f t="shared" si="64"/>
        <v>0.11652947648079814</v>
      </c>
      <c r="BA76" s="54">
        <f t="shared" si="64"/>
        <v>18753.509056846127</v>
      </c>
      <c r="BD76" s="31">
        <v>2</v>
      </c>
      <c r="BE76" s="31" t="s">
        <v>7</v>
      </c>
      <c r="BF76" s="31">
        <v>280.76</v>
      </c>
      <c r="BG76" s="31">
        <v>4527.1801999999998</v>
      </c>
      <c r="BH76" s="31">
        <v>14.472099999999999</v>
      </c>
      <c r="BI76" s="31">
        <v>0.46229999999999999</v>
      </c>
      <c r="BJ76" s="31">
        <v>87485.484400000001</v>
      </c>
      <c r="BM76" s="42">
        <v>3</v>
      </c>
      <c r="BN76" s="42"/>
      <c r="BO76" s="43">
        <f t="shared" ref="BO76:BS76" si="70">_xlfn.STDEV.P(BO56,BO46,BO36,BO26,BO16,BO6)</f>
        <v>2.3077767078604709E-2</v>
      </c>
      <c r="BP76" s="43">
        <f t="shared" si="70"/>
        <v>25.150812663742556</v>
      </c>
      <c r="BQ76" s="43">
        <f t="shared" si="70"/>
        <v>0.16655446973554669</v>
      </c>
      <c r="BR76" s="43">
        <f t="shared" si="70"/>
        <v>3.3213032917147979E-2</v>
      </c>
      <c r="BS76" s="43">
        <f t="shared" si="70"/>
        <v>7171.5218517507765</v>
      </c>
      <c r="BV76" s="32" t="s">
        <v>12</v>
      </c>
      <c r="BW76" s="30"/>
      <c r="BX76" s="30"/>
      <c r="BY76" s="30"/>
      <c r="BZ76" s="30"/>
      <c r="CA76" s="30"/>
      <c r="CB76" s="30"/>
      <c r="CE76" s="31">
        <v>2</v>
      </c>
      <c r="CF76" s="31" t="s">
        <v>7</v>
      </c>
      <c r="CG76" s="31">
        <v>1086.365</v>
      </c>
      <c r="CH76" s="31">
        <v>21211.857400000001</v>
      </c>
      <c r="CI76" s="31">
        <v>6.6684999999999999</v>
      </c>
      <c r="CJ76" s="31">
        <v>0.54139999999999999</v>
      </c>
      <c r="CK76" s="31">
        <v>183389.5938</v>
      </c>
      <c r="CN76" s="31">
        <v>2</v>
      </c>
      <c r="CO76" s="31" t="s">
        <v>7</v>
      </c>
      <c r="CP76" s="31">
        <v>281.62400000000002</v>
      </c>
      <c r="CQ76" s="31">
        <v>5283.9687999999996</v>
      </c>
      <c r="CR76" s="31">
        <v>17.312799999999999</v>
      </c>
      <c r="CS76" s="31">
        <v>0.51239999999999997</v>
      </c>
      <c r="CT76" s="31">
        <v>119838.8438</v>
      </c>
      <c r="DF76" s="31">
        <v>4</v>
      </c>
      <c r="DG76" s="31" t="s">
        <v>7</v>
      </c>
      <c r="DH76" s="31">
        <v>770.26900000000001</v>
      </c>
      <c r="DI76" s="31">
        <v>3034.2685999999999</v>
      </c>
      <c r="DJ76" s="31">
        <v>77.844399999999993</v>
      </c>
      <c r="DK76" s="31">
        <v>0.59399999999999997</v>
      </c>
      <c r="DL76" s="31">
        <v>299139.5625</v>
      </c>
      <c r="DO76" s="31">
        <v>4</v>
      </c>
      <c r="DP76" s="31" t="s">
        <v>7</v>
      </c>
      <c r="DQ76" s="31">
        <v>1340.587</v>
      </c>
      <c r="DR76" s="31">
        <v>6617.2880999999998</v>
      </c>
      <c r="DS76" s="31">
        <v>57.865900000000003</v>
      </c>
      <c r="DT76" s="31">
        <v>0.42549999999999999</v>
      </c>
      <c r="DU76" s="31">
        <v>517907.46879999997</v>
      </c>
      <c r="DX76" s="31">
        <v>2</v>
      </c>
      <c r="DY76" s="31" t="s">
        <v>7</v>
      </c>
      <c r="DZ76" s="31">
        <v>281.11399999999998</v>
      </c>
      <c r="EA76" s="31">
        <v>3692.7858999999999</v>
      </c>
      <c r="EB76" s="31">
        <v>13.499599999999999</v>
      </c>
      <c r="EC76" s="31">
        <v>0.49199999999999999</v>
      </c>
      <c r="ED76" s="31">
        <v>65836.734400000001</v>
      </c>
      <c r="EP76" s="31">
        <v>2</v>
      </c>
      <c r="EQ76" s="31" t="s">
        <v>7</v>
      </c>
      <c r="ER76" s="31">
        <v>282.56</v>
      </c>
      <c r="ES76" s="31">
        <v>4897.3056999999999</v>
      </c>
      <c r="ET76" s="31">
        <v>13.2949</v>
      </c>
      <c r="EU76" s="31">
        <v>0.42270000000000002</v>
      </c>
      <c r="EV76" s="31">
        <v>88259.125</v>
      </c>
      <c r="EY76" s="42">
        <v>4</v>
      </c>
      <c r="EZ76" s="42"/>
      <c r="FA76" s="42">
        <f t="shared" ref="FA76:FE76" si="71">_xlfn.STDEV.P(FA56,FA46,FA36,FA26,FA16,FA6)</f>
        <v>0.1229959348921852</v>
      </c>
      <c r="FB76" s="42">
        <f t="shared" si="71"/>
        <v>447.94232646351736</v>
      </c>
      <c r="FC76" s="42">
        <f t="shared" si="71"/>
        <v>1.4479139634507152</v>
      </c>
      <c r="FD76" s="42">
        <f t="shared" si="71"/>
        <v>0.10308788591402107</v>
      </c>
      <c r="FE76" s="42">
        <f t="shared" si="71"/>
        <v>153399.34951155336</v>
      </c>
    </row>
    <row r="77" spans="2:161" x14ac:dyDescent="0.25">
      <c r="B77" s="31">
        <v>3</v>
      </c>
      <c r="C77" s="31" t="s">
        <v>7</v>
      </c>
      <c r="D77" s="31">
        <v>281.221</v>
      </c>
      <c r="E77" s="31">
        <v>13723.9023</v>
      </c>
      <c r="F77" s="31">
        <v>16.976099999999999</v>
      </c>
      <c r="G77" s="31">
        <v>0.51559999999999995</v>
      </c>
      <c r="H77" s="31">
        <v>304779.125</v>
      </c>
      <c r="K77" s="31">
        <v>3</v>
      </c>
      <c r="L77" s="31" t="s">
        <v>7</v>
      </c>
      <c r="M77" s="31">
        <v>1239.114</v>
      </c>
      <c r="N77" s="31">
        <v>9588.1455000000005</v>
      </c>
      <c r="O77" s="31">
        <v>53.887500000000003</v>
      </c>
      <c r="P77" s="31">
        <v>0.54779999999999995</v>
      </c>
      <c r="Q77" s="31">
        <v>667074.1875</v>
      </c>
      <c r="T77" s="31">
        <v>3</v>
      </c>
      <c r="U77" s="31" t="s">
        <v>7</v>
      </c>
      <c r="V77" s="31">
        <v>280.95499999999998</v>
      </c>
      <c r="W77" s="31">
        <v>13814.444299999999</v>
      </c>
      <c r="X77" s="31">
        <v>15.0875</v>
      </c>
      <c r="Y77" s="31">
        <v>0.49399999999999999</v>
      </c>
      <c r="Z77" s="31">
        <v>275062.40629999997</v>
      </c>
      <c r="AC77" s="37" t="s">
        <v>0</v>
      </c>
      <c r="AD77" s="37" t="s">
        <v>1</v>
      </c>
      <c r="AE77" s="37" t="s">
        <v>2</v>
      </c>
      <c r="AF77" s="37" t="s">
        <v>3</v>
      </c>
      <c r="AG77" s="37" t="s">
        <v>4</v>
      </c>
      <c r="AH77" s="37" t="s">
        <v>5</v>
      </c>
      <c r="AI77" s="37" t="s">
        <v>6</v>
      </c>
      <c r="AL77" s="31">
        <v>3</v>
      </c>
      <c r="AM77" s="31" t="s">
        <v>7</v>
      </c>
      <c r="AN77" s="31">
        <v>882.73199999999997</v>
      </c>
      <c r="AO77" s="31">
        <v>5786.8046999999997</v>
      </c>
      <c r="AP77" s="31">
        <v>44.307200000000002</v>
      </c>
      <c r="AQ77" s="31">
        <v>0.48220000000000002</v>
      </c>
      <c r="AR77" s="31">
        <v>339214.3125</v>
      </c>
      <c r="AU77" s="42">
        <v>5</v>
      </c>
      <c r="AV77" s="42"/>
      <c r="AW77" s="43">
        <f t="shared" si="64"/>
        <v>0.11625462953744629</v>
      </c>
      <c r="AX77" s="43">
        <f t="shared" si="64"/>
        <v>170.75398200542466</v>
      </c>
      <c r="AY77" s="43">
        <f t="shared" si="64"/>
        <v>0.53101406133296825</v>
      </c>
      <c r="AZ77" s="43">
        <f t="shared" si="64"/>
        <v>5.530240099268359E-2</v>
      </c>
      <c r="BA77" s="54">
        <f t="shared" si="64"/>
        <v>11768.134535499225</v>
      </c>
      <c r="BD77" s="31">
        <v>3</v>
      </c>
      <c r="BE77" s="31" t="s">
        <v>7</v>
      </c>
      <c r="BF77" s="31">
        <v>887.35599999999999</v>
      </c>
      <c r="BG77" s="31">
        <v>7136.7187999999996</v>
      </c>
      <c r="BH77" s="31">
        <v>46.073399999999999</v>
      </c>
      <c r="BI77" s="31">
        <v>0.51549999999999996</v>
      </c>
      <c r="BJ77" s="31">
        <v>429355.21879999997</v>
      </c>
      <c r="BM77" s="42">
        <v>4</v>
      </c>
      <c r="BN77" s="42"/>
      <c r="BO77" s="43">
        <f t="shared" ref="BO77:BS77" si="72">_xlfn.STDEV.P(BO57,BO47,BO37,BO27,BO17,BO7)</f>
        <v>3.849855697148008E-2</v>
      </c>
      <c r="BP77" s="43">
        <f t="shared" si="72"/>
        <v>6.0468197650821196</v>
      </c>
      <c r="BQ77" s="43">
        <f t="shared" si="72"/>
        <v>0.22196470440139701</v>
      </c>
      <c r="BR77" s="43">
        <f t="shared" si="72"/>
        <v>6.5720155879980154E-3</v>
      </c>
      <c r="BS77" s="43">
        <f t="shared" si="72"/>
        <v>3848.935540189615</v>
      </c>
      <c r="BV77" s="37" t="s">
        <v>0</v>
      </c>
      <c r="BW77" s="37" t="s">
        <v>1</v>
      </c>
      <c r="BX77" s="37" t="s">
        <v>2</v>
      </c>
      <c r="BY77" s="37" t="s">
        <v>3</v>
      </c>
      <c r="BZ77" s="37" t="s">
        <v>4</v>
      </c>
      <c r="CA77" s="37" t="s">
        <v>5</v>
      </c>
      <c r="CB77" s="37" t="s">
        <v>6</v>
      </c>
      <c r="CE77" s="31">
        <v>3</v>
      </c>
      <c r="CF77" s="31" t="s">
        <v>7</v>
      </c>
      <c r="CG77" s="31">
        <v>1230.8130000000001</v>
      </c>
      <c r="CH77" s="31">
        <v>10826.0381</v>
      </c>
      <c r="CI77" s="31">
        <v>82.721199999999996</v>
      </c>
      <c r="CJ77" s="31">
        <v>1</v>
      </c>
      <c r="CK77" s="31">
        <v>953287.4375</v>
      </c>
      <c r="CN77" s="31">
        <v>3</v>
      </c>
      <c r="CO77" s="31" t="s">
        <v>7</v>
      </c>
      <c r="CP77" s="31">
        <v>886.44200000000001</v>
      </c>
      <c r="CQ77" s="31">
        <v>7256.5272999999997</v>
      </c>
      <c r="CR77" s="31">
        <v>46.860599999999998</v>
      </c>
      <c r="CS77" s="31">
        <v>0.55479999999999996</v>
      </c>
      <c r="CT77" s="31">
        <v>437500.375</v>
      </c>
      <c r="DF77" s="31">
        <v>5</v>
      </c>
      <c r="DG77" s="31" t="s">
        <v>7</v>
      </c>
      <c r="DH77" s="31">
        <v>882.803</v>
      </c>
      <c r="DI77" s="31">
        <v>3537.4735999999998</v>
      </c>
      <c r="DJ77" s="31">
        <v>44.299300000000002</v>
      </c>
      <c r="DK77" s="31">
        <v>0.72709999999999997</v>
      </c>
      <c r="DL77" s="31">
        <v>188244.8438</v>
      </c>
      <c r="DO77" s="31">
        <v>5</v>
      </c>
      <c r="DP77" s="31" t="s">
        <v>7</v>
      </c>
      <c r="DQ77" s="31">
        <v>1435.537</v>
      </c>
      <c r="DR77" s="31">
        <v>7760.0806000000002</v>
      </c>
      <c r="DS77" s="31">
        <v>28.1632</v>
      </c>
      <c r="DT77" s="31">
        <v>0.19789999999999999</v>
      </c>
      <c r="DU77" s="31">
        <v>320975.53129999997</v>
      </c>
      <c r="DX77" s="31">
        <v>3</v>
      </c>
      <c r="DY77" s="31" t="s">
        <v>7</v>
      </c>
      <c r="DZ77" s="31">
        <v>884.18700000000001</v>
      </c>
      <c r="EA77" s="31">
        <v>3231.4740999999999</v>
      </c>
      <c r="EB77" s="31">
        <v>38.691200000000002</v>
      </c>
      <c r="EC77" s="31">
        <v>0.59499999999999997</v>
      </c>
      <c r="ED77" s="31">
        <v>158441.5313</v>
      </c>
      <c r="EP77" s="31">
        <v>3</v>
      </c>
      <c r="EQ77" s="31" t="s">
        <v>7</v>
      </c>
      <c r="ER77" s="31">
        <v>654.26400000000001</v>
      </c>
      <c r="ES77" s="31">
        <v>3572.1257000000001</v>
      </c>
      <c r="ET77" s="31">
        <v>32.811999999999998</v>
      </c>
      <c r="EU77" s="31">
        <v>1</v>
      </c>
      <c r="EV77" s="31">
        <v>124767.08590000001</v>
      </c>
      <c r="EY77" s="42">
        <v>5</v>
      </c>
      <c r="EZ77" s="42"/>
      <c r="FA77" s="42">
        <f t="shared" ref="FA77:FE77" si="73">_xlfn.STDEV.P(FA57,FA47,FA37,FA27,FA17,FA7)</f>
        <v>0.38339492258857744</v>
      </c>
      <c r="FB77" s="42">
        <f t="shared" si="73"/>
        <v>118.90686634974226</v>
      </c>
      <c r="FC77" s="42">
        <f t="shared" si="73"/>
        <v>1.0352723657998835</v>
      </c>
      <c r="FD77" s="42">
        <f t="shared" si="73"/>
        <v>8.4218282852755094E-2</v>
      </c>
      <c r="FE77" s="42">
        <f t="shared" si="73"/>
        <v>26953.558933117241</v>
      </c>
    </row>
    <row r="78" spans="2:161" x14ac:dyDescent="0.25">
      <c r="B78" s="31">
        <v>4</v>
      </c>
      <c r="C78" s="31" t="s">
        <v>7</v>
      </c>
      <c r="D78" s="31">
        <v>883.05399999999997</v>
      </c>
      <c r="E78" s="31">
        <v>7849.4834000000001</v>
      </c>
      <c r="F78" s="31">
        <v>29.728899999999999</v>
      </c>
      <c r="G78" s="31">
        <v>0.56820000000000004</v>
      </c>
      <c r="H78" s="31">
        <v>298859.96879999997</v>
      </c>
      <c r="K78" s="31">
        <v>4</v>
      </c>
      <c r="L78" s="31" t="s">
        <v>7</v>
      </c>
      <c r="M78" s="31">
        <v>1336.2909999999999</v>
      </c>
      <c r="N78" s="31">
        <v>9606.5673999999999</v>
      </c>
      <c r="O78" s="31">
        <v>45.010399999999997</v>
      </c>
      <c r="P78" s="31">
        <v>0.37719999999999998</v>
      </c>
      <c r="Q78" s="31">
        <v>595454.375</v>
      </c>
      <c r="T78" s="31">
        <v>4</v>
      </c>
      <c r="U78" s="31" t="s">
        <v>7</v>
      </c>
      <c r="V78" s="31">
        <v>884.95</v>
      </c>
      <c r="W78" s="31">
        <v>7998.3505999999998</v>
      </c>
      <c r="X78" s="31">
        <v>37.147799999999997</v>
      </c>
      <c r="Y78" s="31">
        <v>0.51639999999999997</v>
      </c>
      <c r="Z78" s="31">
        <v>388354.1875</v>
      </c>
      <c r="AC78" s="31">
        <v>1</v>
      </c>
      <c r="AE78" s="34">
        <v>1071.4297000000001</v>
      </c>
      <c r="AF78" s="36">
        <f>AF63/AF$64</f>
        <v>0.1384643535776002</v>
      </c>
      <c r="AG78" s="35">
        <v>39.98290999999999</v>
      </c>
      <c r="AH78" s="36">
        <v>0.44642999999999999</v>
      </c>
      <c r="AI78" s="34">
        <v>621190.79689</v>
      </c>
      <c r="AL78" s="31">
        <v>4</v>
      </c>
      <c r="AM78" s="31" t="s">
        <v>7</v>
      </c>
      <c r="AN78" s="31">
        <v>972.02200000000005</v>
      </c>
      <c r="AO78" s="31">
        <v>8491.5313000000006</v>
      </c>
      <c r="AP78" s="31">
        <v>40.127099999999999</v>
      </c>
      <c r="AQ78" s="31">
        <v>1</v>
      </c>
      <c r="AR78" s="31">
        <v>362708.71879999997</v>
      </c>
      <c r="AU78" s="42">
        <v>6</v>
      </c>
      <c r="AV78" s="42"/>
      <c r="AW78" s="43">
        <f t="shared" si="64"/>
        <v>3.5710253740690014E-2</v>
      </c>
      <c r="AX78" s="43">
        <f t="shared" si="64"/>
        <v>604.68177284190961</v>
      </c>
      <c r="AY78" s="43">
        <f t="shared" si="64"/>
        <v>0.30157550556296137</v>
      </c>
      <c r="AZ78" s="43">
        <f t="shared" si="64"/>
        <v>2.9794392649177014E-2</v>
      </c>
      <c r="BA78" s="54">
        <f t="shared" si="64"/>
        <v>9791.6237582045815</v>
      </c>
      <c r="BD78" s="31">
        <v>4</v>
      </c>
      <c r="BE78" s="31" t="s">
        <v>7</v>
      </c>
      <c r="BF78" s="31">
        <v>971.61699999999996</v>
      </c>
      <c r="BG78" s="31">
        <v>10416.981400000001</v>
      </c>
      <c r="BH78" s="31">
        <v>43.423299999999998</v>
      </c>
      <c r="BI78" s="31">
        <v>0.99990000000000001</v>
      </c>
      <c r="BJ78" s="31">
        <v>481510.4375</v>
      </c>
      <c r="BM78" s="42">
        <v>5</v>
      </c>
      <c r="BN78" s="42"/>
      <c r="BO78" s="43">
        <f t="shared" ref="BO78:BS78" si="74">_xlfn.STDEV.P(BO58,BO48,BO38,BO28,BO18,BO8)</f>
        <v>2.4494897428180801E-3</v>
      </c>
      <c r="BP78" s="43">
        <f t="shared" si="74"/>
        <v>58.733054049761975</v>
      </c>
      <c r="BQ78" s="43">
        <f t="shared" si="74"/>
        <v>3.6029416993463452E-2</v>
      </c>
      <c r="BR78" s="43">
        <f t="shared" si="74"/>
        <v>5.2164976010942748E-2</v>
      </c>
      <c r="BS78" s="43">
        <f t="shared" si="74"/>
        <v>7655.9073918002841</v>
      </c>
      <c r="BV78" s="31">
        <v>1</v>
      </c>
      <c r="BX78" s="34">
        <v>882.08099999999979</v>
      </c>
      <c r="BY78" s="36">
        <f>BY63/BY$66</f>
        <v>0.29236541893096812</v>
      </c>
      <c r="BZ78" s="35">
        <v>39.151090000000003</v>
      </c>
      <c r="CA78" s="36">
        <v>0.38930000000000003</v>
      </c>
      <c r="CB78" s="34">
        <v>331162.41564999998</v>
      </c>
      <c r="CE78" s="31">
        <v>4</v>
      </c>
      <c r="CF78" s="31" t="s">
        <v>7</v>
      </c>
      <c r="CG78" s="31">
        <v>1337.6420000000001</v>
      </c>
      <c r="CH78" s="31">
        <v>12923.1543</v>
      </c>
      <c r="CI78" s="31">
        <v>39.2044</v>
      </c>
      <c r="CJ78" s="31">
        <v>0.32219999999999999</v>
      </c>
      <c r="CK78" s="31">
        <v>712647.125</v>
      </c>
      <c r="CN78" s="31">
        <v>4</v>
      </c>
      <c r="CO78" s="31" t="s">
        <v>7</v>
      </c>
      <c r="CP78" s="31">
        <v>969.72299999999996</v>
      </c>
      <c r="CQ78" s="31">
        <v>9143.1260000000002</v>
      </c>
      <c r="CR78" s="31">
        <v>45.7121</v>
      </c>
      <c r="CS78" s="31">
        <v>0.87280000000000002</v>
      </c>
      <c r="CT78" s="31">
        <v>471435.34379999997</v>
      </c>
      <c r="DF78" s="31">
        <v>6</v>
      </c>
      <c r="DG78" s="31" t="s">
        <v>7</v>
      </c>
      <c r="DH78" s="31">
        <v>974.94100000000003</v>
      </c>
      <c r="DI78" s="31">
        <v>4973.8495999999996</v>
      </c>
      <c r="DJ78" s="31">
        <v>49.404400000000003</v>
      </c>
      <c r="DK78" s="31">
        <v>0.93369999999999997</v>
      </c>
      <c r="DL78" s="31">
        <v>269734.1875</v>
      </c>
      <c r="DO78" s="31">
        <v>6</v>
      </c>
      <c r="DP78" s="31" t="s">
        <v>7</v>
      </c>
      <c r="DQ78" s="31">
        <v>1543.979</v>
      </c>
      <c r="DR78" s="31">
        <v>12075.828100000001</v>
      </c>
      <c r="DS78" s="31">
        <v>70.598299999999995</v>
      </c>
      <c r="DT78" s="31">
        <v>0.1779</v>
      </c>
      <c r="DU78" s="31">
        <v>1258167.25</v>
      </c>
      <c r="DX78" s="31">
        <v>4</v>
      </c>
      <c r="DY78" s="31" t="s">
        <v>7</v>
      </c>
      <c r="DZ78" s="31">
        <v>973.65899999999999</v>
      </c>
      <c r="EA78" s="31">
        <v>4817.3423000000003</v>
      </c>
      <c r="EB78" s="31">
        <v>39.967100000000002</v>
      </c>
      <c r="EC78" s="31">
        <v>0.90380000000000005</v>
      </c>
      <c r="ED78" s="31">
        <v>214214.2188</v>
      </c>
      <c r="EP78" s="31">
        <v>4</v>
      </c>
      <c r="EQ78" s="31" t="s">
        <v>7</v>
      </c>
      <c r="ER78" s="31">
        <v>762.36699999999996</v>
      </c>
      <c r="ES78" s="31">
        <v>3469.1891999999998</v>
      </c>
      <c r="ET78" s="31">
        <v>54.751199999999997</v>
      </c>
      <c r="EU78" s="31">
        <v>0.87949999999999995</v>
      </c>
      <c r="EV78" s="31">
        <v>213576.5313</v>
      </c>
      <c r="EY78" s="42">
        <v>6</v>
      </c>
      <c r="EZ78" s="42"/>
      <c r="FA78" s="42">
        <f t="shared" ref="FA78:FE78" si="75">_xlfn.STDEV.P(FA58,FA48,FA38,FA28,FA18,FA8)</f>
        <v>0.88480614637706689</v>
      </c>
      <c r="FB78" s="42">
        <f t="shared" si="75"/>
        <v>1029.7314152800011</v>
      </c>
      <c r="FC78" s="42">
        <f t="shared" si="75"/>
        <v>1.4606601369091827</v>
      </c>
      <c r="FD78" s="42">
        <f t="shared" si="75"/>
        <v>3.0528097258463741E-2</v>
      </c>
      <c r="FE78" s="42">
        <f t="shared" si="75"/>
        <v>222701.39878998039</v>
      </c>
    </row>
    <row r="79" spans="2:161" x14ac:dyDescent="0.25">
      <c r="B79" s="31">
        <v>5</v>
      </c>
      <c r="C79" s="31" t="s">
        <v>7</v>
      </c>
      <c r="D79" s="31">
        <v>971.36</v>
      </c>
      <c r="E79" s="31">
        <v>11156.7754</v>
      </c>
      <c r="F79" s="31">
        <v>39.053199999999997</v>
      </c>
      <c r="G79" s="31">
        <v>0.76149999999999995</v>
      </c>
      <c r="H79" s="31">
        <v>515647.34379999997</v>
      </c>
      <c r="K79" s="31">
        <v>5</v>
      </c>
      <c r="L79" s="31" t="s">
        <v>7</v>
      </c>
      <c r="M79" s="31">
        <v>1432.873</v>
      </c>
      <c r="N79" s="31">
        <v>10768.1396</v>
      </c>
      <c r="O79" s="31">
        <v>25.7834</v>
      </c>
      <c r="P79" s="31">
        <v>0.51990000000000003</v>
      </c>
      <c r="Q79" s="31">
        <v>362700.9375</v>
      </c>
      <c r="T79" s="31">
        <v>5</v>
      </c>
      <c r="U79" s="31" t="s">
        <v>7</v>
      </c>
      <c r="V79" s="31">
        <v>972.37300000000005</v>
      </c>
      <c r="W79" s="31">
        <v>11324.4385</v>
      </c>
      <c r="X79" s="31">
        <v>39.318100000000001</v>
      </c>
      <c r="Y79" s="31">
        <v>0.54249999999999998</v>
      </c>
      <c r="Z79" s="31">
        <v>576085.6875</v>
      </c>
      <c r="AC79" s="37">
        <v>2</v>
      </c>
      <c r="AD79" s="37"/>
      <c r="AE79" s="38">
        <v>1085.8130999999998</v>
      </c>
      <c r="AF79" s="40">
        <f t="shared" ref="AF79:AF81" si="76">AF64/AF$64</f>
        <v>1</v>
      </c>
      <c r="AG79" s="39">
        <v>6.3202999999999996</v>
      </c>
      <c r="AH79" s="40">
        <v>0.63219999999999987</v>
      </c>
      <c r="AI79" s="38">
        <v>633940.20625000005</v>
      </c>
      <c r="AL79" s="31">
        <v>5</v>
      </c>
      <c r="AM79" s="31" t="s">
        <v>7</v>
      </c>
      <c r="AN79" s="31">
        <v>1075.3109999999999</v>
      </c>
      <c r="AO79" s="31">
        <v>7169.6737999999996</v>
      </c>
      <c r="AP79" s="31">
        <v>40.435600000000001</v>
      </c>
      <c r="AQ79" s="31">
        <v>0.88480000000000003</v>
      </c>
      <c r="AR79" s="31">
        <v>325294.09379999997</v>
      </c>
      <c r="AU79" s="42">
        <v>7</v>
      </c>
      <c r="AV79" s="42"/>
      <c r="AW79" s="43">
        <f t="shared" si="64"/>
        <v>0.65210754481142308</v>
      </c>
      <c r="AX79" s="43">
        <f t="shared" si="64"/>
        <v>402.42774255911951</v>
      </c>
      <c r="AY79" s="43">
        <f t="shared" si="64"/>
        <v>3.126822339274955</v>
      </c>
      <c r="AZ79" s="43">
        <f t="shared" si="64"/>
        <v>0.16699563866560574</v>
      </c>
      <c r="BA79" s="54">
        <f t="shared" si="64"/>
        <v>57624.84637959308</v>
      </c>
      <c r="BD79" s="31">
        <v>5</v>
      </c>
      <c r="BE79" s="31" t="s">
        <v>7</v>
      </c>
      <c r="BF79" s="31">
        <v>1069.144</v>
      </c>
      <c r="BG79" s="31">
        <v>6910.4775</v>
      </c>
      <c r="BH79" s="31">
        <v>41.259300000000003</v>
      </c>
      <c r="BI79" s="31">
        <v>0.93159999999999998</v>
      </c>
      <c r="BJ79" s="31">
        <v>313231.21879999997</v>
      </c>
      <c r="BM79" s="42">
        <v>6</v>
      </c>
      <c r="BN79" s="42"/>
      <c r="BO79" s="43">
        <f t="shared" ref="BO79:BS79" si="77">_xlfn.STDEV.P(BO59,BO49,BO39,BO29,BO19,BO9)</f>
        <v>0.18389640803693116</v>
      </c>
      <c r="BP79" s="43">
        <f t="shared" si="77"/>
        <v>169.03617009295186</v>
      </c>
      <c r="BQ79" s="43">
        <f t="shared" si="77"/>
        <v>0.79147963492436324</v>
      </c>
      <c r="BR79" s="43">
        <f t="shared" si="77"/>
        <v>3.0127506811328609E-3</v>
      </c>
      <c r="BS79" s="43">
        <f t="shared" si="77"/>
        <v>15237.051913391244</v>
      </c>
      <c r="BV79" s="31">
        <v>2</v>
      </c>
      <c r="BX79" s="34">
        <v>975.16139999999996</v>
      </c>
      <c r="BY79" s="36">
        <f t="shared" ref="BY79:BY81" si="78">BY64/BY$66</f>
        <v>0.37578015397593978</v>
      </c>
      <c r="BZ79" s="35">
        <v>42.392850000000003</v>
      </c>
      <c r="CA79" s="36">
        <v>0.96965999999999997</v>
      </c>
      <c r="CB79" s="34">
        <v>363297.01250999997</v>
      </c>
      <c r="CE79" s="31">
        <v>5</v>
      </c>
      <c r="CF79" s="31" t="s">
        <v>7</v>
      </c>
      <c r="CG79" s="31">
        <v>1425.521</v>
      </c>
      <c r="CH79" s="31">
        <v>4826.6674999999996</v>
      </c>
      <c r="CI79" s="31">
        <v>106.0744</v>
      </c>
      <c r="CJ79" s="31">
        <v>0.33500000000000002</v>
      </c>
      <c r="CK79" s="31">
        <v>715924.75</v>
      </c>
      <c r="CN79" s="31">
        <v>5</v>
      </c>
      <c r="CO79" s="31" t="s">
        <v>7</v>
      </c>
      <c r="CP79" s="31">
        <v>1064.952</v>
      </c>
      <c r="CQ79" s="31">
        <v>4693.7622000000001</v>
      </c>
      <c r="CR79" s="31">
        <v>23.1418</v>
      </c>
      <c r="CS79" s="31">
        <v>0.67279999999999995</v>
      </c>
      <c r="CT79" s="31">
        <v>133490.875</v>
      </c>
      <c r="DF79" s="31">
        <v>7</v>
      </c>
      <c r="DG79" s="31" t="s">
        <v>7</v>
      </c>
      <c r="DH79" s="31">
        <v>1077.271</v>
      </c>
      <c r="DI79" s="31">
        <v>7457.3027000000002</v>
      </c>
      <c r="DJ79" s="31">
        <v>66.235699999999994</v>
      </c>
      <c r="DK79" s="31">
        <v>0.78839999999999999</v>
      </c>
      <c r="DL79" s="31">
        <v>577901.9375</v>
      </c>
      <c r="DO79" s="31">
        <v>7</v>
      </c>
      <c r="DP79" s="31" t="s">
        <v>7</v>
      </c>
      <c r="DQ79" s="31">
        <v>1638.981</v>
      </c>
      <c r="DR79" s="31">
        <v>36237.605499999998</v>
      </c>
      <c r="DS79" s="31">
        <v>93.6815</v>
      </c>
      <c r="DT79" s="31">
        <v>1</v>
      </c>
      <c r="DU79" s="31">
        <v>3613700.5</v>
      </c>
      <c r="DX79" s="31">
        <v>5</v>
      </c>
      <c r="DY79" s="31" t="s">
        <v>7</v>
      </c>
      <c r="DZ79" s="31">
        <v>1072.056</v>
      </c>
      <c r="EA79" s="31">
        <v>3748.4695000000002</v>
      </c>
      <c r="EB79" s="31">
        <v>47.059600000000003</v>
      </c>
      <c r="EC79" s="31">
        <v>1</v>
      </c>
      <c r="ED79" s="31">
        <v>187776.625</v>
      </c>
      <c r="EP79" s="31">
        <v>5</v>
      </c>
      <c r="EQ79" s="31" t="s">
        <v>7</v>
      </c>
      <c r="ER79" s="31">
        <v>883.66700000000003</v>
      </c>
      <c r="ES79" s="31">
        <v>3940.9861000000001</v>
      </c>
      <c r="ET79" s="31">
        <v>43.021900000000002</v>
      </c>
      <c r="EU79" s="31">
        <v>0.81620000000000004</v>
      </c>
      <c r="EV79" s="31">
        <v>196047.6875</v>
      </c>
      <c r="EY79" s="42">
        <v>7</v>
      </c>
      <c r="EZ79" s="42"/>
      <c r="FA79" s="42">
        <f t="shared" ref="FA79:FE79" si="79">_xlfn.STDEV.P(FA59,FA49,FA39,FA29,FA19,FA9)</f>
        <v>0.30559268461285455</v>
      </c>
      <c r="FB79" s="42">
        <f t="shared" si="79"/>
        <v>529.85439099455152</v>
      </c>
      <c r="FC79" s="42">
        <f t="shared" si="79"/>
        <v>2.0163283085984673</v>
      </c>
      <c r="FD79" s="42">
        <f t="shared" si="79"/>
        <v>0.13077586423597726</v>
      </c>
      <c r="FE79" s="42">
        <f t="shared" si="79"/>
        <v>361198.09090951813</v>
      </c>
    </row>
    <row r="80" spans="2:161" x14ac:dyDescent="0.25">
      <c r="B80" s="31">
        <v>6</v>
      </c>
      <c r="C80" s="31" t="s">
        <v>7</v>
      </c>
      <c r="D80" s="31">
        <v>1075.26</v>
      </c>
      <c r="E80" s="31">
        <v>8188.9354999999996</v>
      </c>
      <c r="F80" s="31">
        <v>31.1204</v>
      </c>
      <c r="G80" s="31">
        <v>0.65010000000000001</v>
      </c>
      <c r="H80" s="31">
        <v>315882.90629999997</v>
      </c>
      <c r="K80" s="31">
        <v>6</v>
      </c>
      <c r="L80" s="31" t="s">
        <v>7</v>
      </c>
      <c r="M80" s="31">
        <v>1628.1579999999999</v>
      </c>
      <c r="N80" s="31">
        <v>19872.027300000002</v>
      </c>
      <c r="O80" s="31">
        <v>95.724000000000004</v>
      </c>
      <c r="P80" s="31">
        <v>0.1105</v>
      </c>
      <c r="Q80" s="31">
        <v>2865947.25</v>
      </c>
      <c r="T80" s="31">
        <v>6</v>
      </c>
      <c r="U80" s="31" t="s">
        <v>7</v>
      </c>
      <c r="V80" s="31">
        <v>1073.201</v>
      </c>
      <c r="W80" s="31">
        <v>12268.739299999999</v>
      </c>
      <c r="X80" s="31">
        <v>40.812600000000003</v>
      </c>
      <c r="Y80" s="31">
        <v>0.58830000000000005</v>
      </c>
      <c r="Z80" s="31">
        <v>636314.6875</v>
      </c>
      <c r="AC80" s="31">
        <v>3</v>
      </c>
      <c r="AE80" s="34">
        <v>1626.8145999999999</v>
      </c>
      <c r="AF80" s="36">
        <f t="shared" si="76"/>
        <v>0.20197237835307372</v>
      </c>
      <c r="AG80" s="35">
        <v>61.41621</v>
      </c>
      <c r="AH80" s="36">
        <v>0.35965000000000003</v>
      </c>
      <c r="AI80" s="34">
        <v>1413190.16875</v>
      </c>
      <c r="AL80" s="31">
        <v>6</v>
      </c>
      <c r="AM80" s="31" t="s">
        <v>7</v>
      </c>
      <c r="AN80" s="31">
        <v>1086.384</v>
      </c>
      <c r="AO80" s="31">
        <v>38688.558599999997</v>
      </c>
      <c r="AP80" s="31">
        <v>6.1050000000000004</v>
      </c>
      <c r="AQ80" s="31">
        <v>0.63070000000000004</v>
      </c>
      <c r="AR80" s="31">
        <v>295498.5625</v>
      </c>
      <c r="AU80" s="42">
        <v>8</v>
      </c>
      <c r="AV80" s="42"/>
      <c r="AW80" s="43">
        <f t="shared" si="64"/>
        <v>2.7926808157913321</v>
      </c>
      <c r="AX80" s="43">
        <f t="shared" si="64"/>
        <v>790.98829022450866</v>
      </c>
      <c r="AY80" s="43">
        <f t="shared" si="64"/>
        <v>8.5774616530118521</v>
      </c>
      <c r="AZ80" s="43">
        <f t="shared" si="64"/>
        <v>9.5867715571452336E-2</v>
      </c>
      <c r="BA80" s="43">
        <f t="shared" si="64"/>
        <v>21468.690393142628</v>
      </c>
      <c r="BD80" s="31">
        <v>6</v>
      </c>
      <c r="BE80" s="31" t="s">
        <v>7</v>
      </c>
      <c r="BF80" s="31">
        <v>1085.5989999999999</v>
      </c>
      <c r="BG80" s="31">
        <v>34367.625</v>
      </c>
      <c r="BH80" s="31">
        <v>7.2028999999999996</v>
      </c>
      <c r="BI80" s="31">
        <v>0.38629999999999998</v>
      </c>
      <c r="BJ80" s="31">
        <v>340223.125</v>
      </c>
      <c r="BM80" s="42">
        <v>7</v>
      </c>
      <c r="BN80" s="42"/>
      <c r="BO80" s="43">
        <f t="shared" ref="BO80:BS80" si="80">_xlfn.STDEV.P(BO60,BO50,BO40,BO30,BO20,BO10)</f>
        <v>0.1286411891874312</v>
      </c>
      <c r="BP80" s="43">
        <f t="shared" si="80"/>
        <v>2.8955872470983843</v>
      </c>
      <c r="BQ80" s="43">
        <f t="shared" si="80"/>
        <v>0.18647114760436501</v>
      </c>
      <c r="BR80" s="43">
        <f t="shared" si="80"/>
        <v>8.0193254426763116E-2</v>
      </c>
      <c r="BS80" s="43">
        <f t="shared" si="80"/>
        <v>41303.868211306966</v>
      </c>
      <c r="BV80" s="31">
        <v>3</v>
      </c>
      <c r="BX80" s="34">
        <v>1070.7725</v>
      </c>
      <c r="BY80" s="36">
        <f t="shared" si="78"/>
        <v>0.55923457588779968</v>
      </c>
      <c r="BZ80" s="35">
        <v>47.165710000000004</v>
      </c>
      <c r="CA80" s="36">
        <v>0.77551000000000003</v>
      </c>
      <c r="CB80" s="34">
        <v>655385.75</v>
      </c>
      <c r="CE80" s="31">
        <v>6</v>
      </c>
      <c r="CF80" s="31" t="s">
        <v>7</v>
      </c>
      <c r="CG80" s="31">
        <v>1633.336</v>
      </c>
      <c r="CH80" s="31">
        <v>15668.9697</v>
      </c>
      <c r="CI80" s="31">
        <v>66.855699999999999</v>
      </c>
      <c r="CJ80" s="31">
        <v>0.73680000000000001</v>
      </c>
      <c r="CK80" s="31">
        <v>1254000.25</v>
      </c>
      <c r="CN80" s="31">
        <v>6</v>
      </c>
      <c r="CO80" s="31" t="s">
        <v>7</v>
      </c>
      <c r="CP80" s="31">
        <v>1086.125</v>
      </c>
      <c r="CQ80" s="31">
        <v>27332.640599999999</v>
      </c>
      <c r="CR80" s="31">
        <v>6.7388000000000003</v>
      </c>
      <c r="CS80" s="31">
        <v>0.50139999999999996</v>
      </c>
      <c r="CT80" s="31">
        <v>242470.0625</v>
      </c>
      <c r="DF80" s="31">
        <v>8</v>
      </c>
      <c r="DG80" s="31" t="s">
        <v>7</v>
      </c>
      <c r="DH80" s="31">
        <v>1086.5329999999999</v>
      </c>
      <c r="DI80" s="31">
        <v>36152.082000000002</v>
      </c>
      <c r="DJ80" s="31">
        <v>7.0552000000000001</v>
      </c>
      <c r="DK80" s="31">
        <v>0.65549999999999997</v>
      </c>
      <c r="DL80" s="31">
        <v>315930</v>
      </c>
      <c r="DO80" s="31">
        <v>8</v>
      </c>
      <c r="DP80" s="31" t="s">
        <v>7</v>
      </c>
      <c r="DQ80" s="31">
        <v>1738.105</v>
      </c>
      <c r="DR80" s="31">
        <v>47279.316400000003</v>
      </c>
      <c r="DS80" s="31">
        <v>109.6832</v>
      </c>
      <c r="DT80" s="31">
        <v>0.6593</v>
      </c>
      <c r="DU80" s="31">
        <v>6398178</v>
      </c>
      <c r="DX80" s="31">
        <v>6</v>
      </c>
      <c r="DY80" s="31" t="s">
        <v>7</v>
      </c>
      <c r="DZ80" s="31">
        <v>1085.98</v>
      </c>
      <c r="EA80" s="31">
        <v>22611.044900000001</v>
      </c>
      <c r="EB80" s="31">
        <v>6.0393999999999997</v>
      </c>
      <c r="EC80" s="31">
        <v>0.43580000000000002</v>
      </c>
      <c r="ED80" s="31">
        <v>184302.0938</v>
      </c>
      <c r="EP80" s="31">
        <v>6</v>
      </c>
      <c r="EQ80" s="31" t="s">
        <v>7</v>
      </c>
      <c r="ER80" s="31">
        <v>978.27200000000005</v>
      </c>
      <c r="ES80" s="31">
        <v>5606.4619000000002</v>
      </c>
      <c r="ET80" s="31">
        <v>51.744199999999999</v>
      </c>
      <c r="EU80" s="31">
        <v>0.87209999999999999</v>
      </c>
      <c r="EV80" s="31">
        <v>327292.28129999997</v>
      </c>
      <c r="EY80" s="42">
        <v>8</v>
      </c>
      <c r="EZ80" s="42"/>
      <c r="FA80" s="42">
        <f t="shared" ref="FA80:FE80" si="81">_xlfn.STDEV.P(FA60,FA50,FA40,FA30,FA20,FA10)</f>
        <v>0.14485855169786108</v>
      </c>
      <c r="FB80" s="42">
        <f t="shared" si="81"/>
        <v>1005.5522861608655</v>
      </c>
      <c r="FC80" s="42">
        <f t="shared" si="81"/>
        <v>1.4572662293943863</v>
      </c>
      <c r="FD80" s="42">
        <f t="shared" si="81"/>
        <v>0.10860107427338564</v>
      </c>
      <c r="FE80" s="42">
        <f t="shared" si="81"/>
        <v>51718.455245552526</v>
      </c>
    </row>
    <row r="81" spans="2:161" x14ac:dyDescent="0.25">
      <c r="B81" s="31">
        <v>7</v>
      </c>
      <c r="C81" s="31" t="s">
        <v>7</v>
      </c>
      <c r="D81" s="31">
        <v>1086.0719999999999</v>
      </c>
      <c r="E81" s="31">
        <v>75173.101599999995</v>
      </c>
      <c r="F81" s="31">
        <v>6.2862</v>
      </c>
      <c r="G81" s="31">
        <v>0.5575</v>
      </c>
      <c r="H81" s="31">
        <v>608662.5625</v>
      </c>
      <c r="K81" s="31">
        <v>7</v>
      </c>
      <c r="L81" s="31" t="s">
        <v>7</v>
      </c>
      <c r="M81" s="31">
        <v>1739.9580000000001</v>
      </c>
      <c r="N81" s="31">
        <v>18047.482400000001</v>
      </c>
      <c r="O81" s="31">
        <v>55.718800000000002</v>
      </c>
      <c r="P81" s="31">
        <v>0.73670000000000002</v>
      </c>
      <c r="Q81" s="31">
        <v>1203031.125</v>
      </c>
      <c r="T81" s="31">
        <v>7</v>
      </c>
      <c r="U81" s="31" t="s">
        <v>7</v>
      </c>
      <c r="V81" s="31">
        <v>1085.8230000000001</v>
      </c>
      <c r="W81" s="31">
        <v>78721.703099999999</v>
      </c>
      <c r="X81" s="31">
        <v>6.2865000000000002</v>
      </c>
      <c r="Y81" s="31">
        <v>0.71499999999999997</v>
      </c>
      <c r="Z81" s="31">
        <v>598098.0625</v>
      </c>
      <c r="AC81" s="31">
        <v>4</v>
      </c>
      <c r="AE81" s="34">
        <v>1738.9004999999997</v>
      </c>
      <c r="AF81" s="36">
        <f t="shared" si="76"/>
        <v>0.13081703931632002</v>
      </c>
      <c r="AG81" s="35">
        <v>40.781819999999996</v>
      </c>
      <c r="AH81" s="36">
        <v>0.57391999999999999</v>
      </c>
      <c r="AI81" s="34">
        <v>550662.10312999994</v>
      </c>
      <c r="BM81" s="42">
        <v>8</v>
      </c>
      <c r="BN81" s="42"/>
      <c r="BO81" s="43">
        <f t="shared" ref="BO81:BS81" si="82">_xlfn.STDEV.P(BO61,BO51,BO41,BO31,BO21,BO11)</f>
        <v>5.4761350928878558E-2</v>
      </c>
      <c r="BP81" s="43">
        <f t="shared" si="82"/>
        <v>85.95310585006483</v>
      </c>
      <c r="BQ81" s="43">
        <f t="shared" si="82"/>
        <v>0.63333530613727784</v>
      </c>
      <c r="BR81" s="43">
        <f t="shared" si="82"/>
        <v>4.9564562273194057E-2</v>
      </c>
      <c r="BS81" s="43">
        <f t="shared" si="82"/>
        <v>3461.2532561002504</v>
      </c>
      <c r="BV81" s="31">
        <v>4</v>
      </c>
      <c r="BX81" s="34">
        <v>1086.3727999999999</v>
      </c>
      <c r="BY81" s="36">
        <f t="shared" si="78"/>
        <v>1</v>
      </c>
      <c r="BZ81" s="35">
        <v>6.7100799999999996</v>
      </c>
      <c r="CA81" s="36">
        <v>0.55552000000000001</v>
      </c>
      <c r="CB81" s="34">
        <v>182719.56875999999</v>
      </c>
      <c r="CE81" s="31">
        <v>7</v>
      </c>
      <c r="CF81" s="31" t="s">
        <v>7</v>
      </c>
      <c r="CG81" s="31">
        <v>1776.674</v>
      </c>
      <c r="CH81" s="31">
        <v>5827.8954999999996</v>
      </c>
      <c r="CI81" s="31">
        <v>240.0753</v>
      </c>
      <c r="CJ81" s="31">
        <v>0.77639999999999998</v>
      </c>
      <c r="CK81" s="31">
        <v>1644736.25</v>
      </c>
    </row>
    <row r="82" spans="2:161" ht="14.4" x14ac:dyDescent="0.3">
      <c r="AL82" s="37" t="s">
        <v>0</v>
      </c>
      <c r="AM82" s="37" t="s">
        <v>1</v>
      </c>
      <c r="AN82" s="37" t="s">
        <v>2</v>
      </c>
      <c r="AO82" s="37" t="s">
        <v>3</v>
      </c>
      <c r="AP82" s="37" t="s">
        <v>4</v>
      </c>
      <c r="AQ82" s="37" t="s">
        <v>5</v>
      </c>
      <c r="AR82" s="37" t="s">
        <v>6</v>
      </c>
      <c r="AU82" s="41" t="s">
        <v>8</v>
      </c>
      <c r="AW82" s="45">
        <f>AW74/AW64</f>
        <v>6.2806490709286488E-6</v>
      </c>
      <c r="AX82" s="45">
        <f t="shared" ref="AX82:BA82" si="83">AX74/AX64</f>
        <v>1.0084173788957125E-2</v>
      </c>
      <c r="AY82" s="45">
        <f t="shared" si="83"/>
        <v>1.6502809263533435E-3</v>
      </c>
      <c r="AZ82" s="45">
        <f t="shared" si="83"/>
        <v>9.3032632540415258E-2</v>
      </c>
      <c r="BA82" s="45">
        <f t="shared" si="83"/>
        <v>3.7126669030346657E-2</v>
      </c>
      <c r="BD82" s="37" t="s">
        <v>0</v>
      </c>
      <c r="BE82" s="37" t="s">
        <v>1</v>
      </c>
      <c r="BF82" s="37" t="s">
        <v>2</v>
      </c>
      <c r="BG82" s="37" t="s">
        <v>3</v>
      </c>
      <c r="BH82" s="37" t="s">
        <v>4</v>
      </c>
      <c r="BI82" s="37" t="s">
        <v>5</v>
      </c>
      <c r="BJ82" s="37" t="s">
        <v>6</v>
      </c>
      <c r="CN82" s="37" t="s">
        <v>0</v>
      </c>
      <c r="CO82" s="37" t="s">
        <v>1</v>
      </c>
      <c r="CP82" s="37" t="s">
        <v>2</v>
      </c>
      <c r="CQ82" s="37" t="s">
        <v>3</v>
      </c>
      <c r="CR82" s="37" t="s">
        <v>4</v>
      </c>
      <c r="CS82" s="37" t="s">
        <v>5</v>
      </c>
      <c r="CT82" s="37" t="s">
        <v>6</v>
      </c>
      <c r="DF82" s="37" t="s">
        <v>0</v>
      </c>
      <c r="DG82" s="37" t="s">
        <v>1</v>
      </c>
      <c r="DH82" s="37" t="s">
        <v>2</v>
      </c>
      <c r="DI82" s="37" t="s">
        <v>3</v>
      </c>
      <c r="DJ82" s="37" t="s">
        <v>4</v>
      </c>
      <c r="DK82" s="37" t="s">
        <v>5</v>
      </c>
      <c r="DL82" s="37" t="s">
        <v>6</v>
      </c>
      <c r="DO82" s="37" t="s">
        <v>0</v>
      </c>
      <c r="DP82" s="37" t="s">
        <v>1</v>
      </c>
      <c r="DQ82" s="37" t="s">
        <v>2</v>
      </c>
      <c r="DR82" s="37" t="s">
        <v>3</v>
      </c>
      <c r="DS82" s="37" t="s">
        <v>4</v>
      </c>
      <c r="DT82" s="37" t="s">
        <v>5</v>
      </c>
      <c r="DU82" s="37" t="s">
        <v>6</v>
      </c>
      <c r="DX82" s="37" t="s">
        <v>0</v>
      </c>
      <c r="DY82" s="37" t="s">
        <v>1</v>
      </c>
      <c r="DZ82" s="37" t="s">
        <v>2</v>
      </c>
      <c r="EA82" s="37" t="s">
        <v>3</v>
      </c>
      <c r="EB82" s="37" t="s">
        <v>4</v>
      </c>
      <c r="EC82" s="37" t="s">
        <v>5</v>
      </c>
      <c r="ED82" s="37" t="s">
        <v>6</v>
      </c>
      <c r="EP82" s="37" t="s">
        <v>0</v>
      </c>
      <c r="EQ82" s="37" t="s">
        <v>1</v>
      </c>
      <c r="ER82" s="37" t="s">
        <v>2</v>
      </c>
      <c r="ES82" s="37" t="s">
        <v>3</v>
      </c>
      <c r="ET82" s="37" t="s">
        <v>4</v>
      </c>
      <c r="EU82" s="37" t="s">
        <v>5</v>
      </c>
      <c r="EV82" s="37" t="s">
        <v>6</v>
      </c>
      <c r="EY82" s="41" t="s">
        <v>9</v>
      </c>
      <c r="FA82" s="45">
        <f>FA74/FA64</f>
        <v>7.2087924990180371E-6</v>
      </c>
      <c r="FB82" s="45">
        <f t="shared" ref="FB82:FE82" si="84">FB74/FB64</f>
        <v>6.5135774443067949E-3</v>
      </c>
      <c r="FC82" s="45">
        <f t="shared" si="84"/>
        <v>2.7828139074210175E-3</v>
      </c>
      <c r="FD82" s="45">
        <f t="shared" si="84"/>
        <v>7.3381838501001828E-2</v>
      </c>
      <c r="FE82" s="45">
        <f t="shared" si="84"/>
        <v>2.2427033668043456E-2</v>
      </c>
    </row>
    <row r="83" spans="2:161" x14ac:dyDescent="0.25">
      <c r="B83" s="31" t="s">
        <v>0</v>
      </c>
      <c r="C83" s="31" t="s">
        <v>1</v>
      </c>
      <c r="D83" s="31" t="s">
        <v>2</v>
      </c>
      <c r="E83" s="31" t="s">
        <v>3</v>
      </c>
      <c r="F83" s="31" t="s">
        <v>4</v>
      </c>
      <c r="G83" s="31" t="s">
        <v>5</v>
      </c>
      <c r="H83" s="31" t="s">
        <v>6</v>
      </c>
      <c r="K83" s="31" t="s">
        <v>0</v>
      </c>
      <c r="L83" s="31" t="s">
        <v>1</v>
      </c>
      <c r="M83" s="31" t="s">
        <v>2</v>
      </c>
      <c r="N83" s="31" t="s">
        <v>3</v>
      </c>
      <c r="O83" s="31" t="s">
        <v>4</v>
      </c>
      <c r="P83" s="31" t="s">
        <v>5</v>
      </c>
      <c r="Q83" s="31" t="s">
        <v>6</v>
      </c>
      <c r="T83" s="31" t="s">
        <v>0</v>
      </c>
      <c r="U83" s="31" t="s">
        <v>1</v>
      </c>
      <c r="V83" s="31" t="s">
        <v>2</v>
      </c>
      <c r="W83" s="31" t="s">
        <v>3</v>
      </c>
      <c r="X83" s="31" t="s">
        <v>4</v>
      </c>
      <c r="Y83" s="31" t="s">
        <v>5</v>
      </c>
      <c r="Z83" s="31" t="s">
        <v>6</v>
      </c>
      <c r="AL83" s="31">
        <v>1</v>
      </c>
      <c r="AN83" s="34">
        <f>AVERAGE(AN75,AN67,AN59,AN51,AN43,AN35,AN27,AN19,AN11,AN3)</f>
        <v>258.49430000000001</v>
      </c>
      <c r="AO83" s="34">
        <f t="shared" ref="AO83:AR83" si="85">AVERAGE(AO75,AO67,AO59,AO51,AO43,AO35,AO27,AO19,AO11,AO3)</f>
        <v>2355.6424099999999</v>
      </c>
      <c r="AP83" s="35">
        <f t="shared" si="85"/>
        <v>51.241039999999998</v>
      </c>
      <c r="AQ83" s="36">
        <f t="shared" si="85"/>
        <v>0.55645</v>
      </c>
      <c r="AR83" s="34">
        <f t="shared" si="85"/>
        <v>155456.69376999998</v>
      </c>
      <c r="BD83" s="31">
        <v>1</v>
      </c>
      <c r="BF83" s="34">
        <f>AVERAGE(BF75,BF67,BF59,BF51,BF43,BF35,BF27,BF19,BF11,BF3)</f>
        <v>155.678</v>
      </c>
      <c r="BG83" s="34">
        <f t="shared" ref="BG83:BJ83" si="86">AVERAGE(BG75,BG67,BG59,BG51,BG43,BG35,BG27,BG19,BG11,BG3)</f>
        <v>2557.9929700000002</v>
      </c>
      <c r="BH83" s="35">
        <f t="shared" si="86"/>
        <v>5.5154099999999984</v>
      </c>
      <c r="BI83" s="36">
        <f t="shared" si="86"/>
        <v>0.52488000000000001</v>
      </c>
      <c r="BJ83" s="34">
        <f t="shared" si="86"/>
        <v>18384.54335</v>
      </c>
      <c r="BM83" s="32" t="s">
        <v>12</v>
      </c>
      <c r="BN83" s="30"/>
      <c r="BO83" s="30"/>
      <c r="BP83" s="30"/>
      <c r="BQ83" s="30"/>
      <c r="BR83" s="30"/>
      <c r="BS83" s="30"/>
      <c r="CE83" s="31" t="s">
        <v>0</v>
      </c>
      <c r="CF83" s="31" t="s">
        <v>1</v>
      </c>
      <c r="CG83" s="31" t="s">
        <v>2</v>
      </c>
      <c r="CH83" s="31" t="s">
        <v>3</v>
      </c>
      <c r="CI83" s="31" t="s">
        <v>4</v>
      </c>
      <c r="CJ83" s="31" t="s">
        <v>5</v>
      </c>
      <c r="CK83" s="31" t="s">
        <v>6</v>
      </c>
      <c r="CN83" s="31">
        <v>1</v>
      </c>
      <c r="CP83" s="34">
        <f>AVERAGE(CP75,CP67,CP59,CP51,CP43,CP35,CP27,CP19,CP11,CP3)</f>
        <v>245.55670000000001</v>
      </c>
      <c r="CQ83" s="34">
        <f t="shared" ref="CQ83:CT83" si="87">AVERAGE(CQ75,CQ67,CQ59,CQ51,CQ43,CQ35,CQ27,CQ19,CQ11,CQ3)</f>
        <v>2055.4432100000004</v>
      </c>
      <c r="CR83" s="35">
        <f t="shared" si="87"/>
        <v>51.478519999999989</v>
      </c>
      <c r="CS83" s="36">
        <f t="shared" si="87"/>
        <v>0.55373000000000006</v>
      </c>
      <c r="CT83" s="34">
        <f t="shared" si="87"/>
        <v>136253.99766999998</v>
      </c>
      <c r="DF83" s="31">
        <v>1</v>
      </c>
      <c r="DH83" s="34">
        <f>AVERAGE(DH73,DH63,DH53,DH43,DH33,DH23,DH13,DH3)</f>
        <v>157.004875</v>
      </c>
      <c r="DI83" s="34">
        <f t="shared" ref="DI83:DL83" si="88">AVERAGE(DI73,DI63,DI53,DI43,DI33,DI23,DI13,DI3)</f>
        <v>2158.0985500000002</v>
      </c>
      <c r="DJ83" s="35">
        <f t="shared" si="88"/>
        <v>7.7495124999999998</v>
      </c>
      <c r="DK83" s="36">
        <f t="shared" si="88"/>
        <v>0.523725</v>
      </c>
      <c r="DL83" s="34">
        <f t="shared" si="88"/>
        <v>21827.017337500001</v>
      </c>
      <c r="DO83" s="31">
        <v>1</v>
      </c>
      <c r="DQ83" s="34">
        <f>AVERAGE(DQ73,DQ63,DQ53,DQ43,DQ33,DQ23,DQ13,DQ3)</f>
        <v>1073.2873749999999</v>
      </c>
      <c r="DR83" s="34">
        <f t="shared" ref="DR83:DU83" si="89">AVERAGE(DR73,DR63,DR53,DR43,DR33,DR23,DR13,DR3)</f>
        <v>5633.5313000000006</v>
      </c>
      <c r="DS83" s="35">
        <f t="shared" si="89"/>
        <v>54.581724999999992</v>
      </c>
      <c r="DT83" s="36">
        <f t="shared" si="89"/>
        <v>0.76011250000000008</v>
      </c>
      <c r="DU83" s="34">
        <f t="shared" si="89"/>
        <v>363922.58597499994</v>
      </c>
      <c r="DX83" s="31">
        <v>1</v>
      </c>
      <c r="DZ83" s="34">
        <f>AVERAGE(DZ75,DZ67,DZ59,DZ51,DZ43,DZ35,DZ27,DZ19,DZ11,DZ3)</f>
        <v>253.99489999999997</v>
      </c>
      <c r="EA83" s="34">
        <f t="shared" ref="EA83:ED83" si="90">AVERAGE(EA75,EA67,EA59,EA51,EA43,EA35,EA27,EA19,EA11,EA3)</f>
        <v>1296.3709199999998</v>
      </c>
      <c r="EB83" s="35">
        <f t="shared" si="90"/>
        <v>53.702340000000007</v>
      </c>
      <c r="EC83" s="36">
        <f t="shared" si="90"/>
        <v>0.54798000000000002</v>
      </c>
      <c r="ED83" s="34">
        <f t="shared" si="90"/>
        <v>90075.696100000001</v>
      </c>
      <c r="EP83" s="31">
        <v>1</v>
      </c>
      <c r="ER83" s="34">
        <f>AVERAGE(ER75,ER67,ER59,ER51,ER43,ER35,ER27,ER19,ER11,ER3)</f>
        <v>156.59700000000001</v>
      </c>
      <c r="ES83" s="34">
        <f t="shared" ref="ES83:EV83" si="91">AVERAGE(ES75,ES67,ES59,ES51,ES43,ES35,ES27,ES19,ES11,ES3)</f>
        <v>3099.35986</v>
      </c>
      <c r="ET83" s="35">
        <f t="shared" si="91"/>
        <v>10.915289999999999</v>
      </c>
      <c r="EU83" s="36">
        <f t="shared" si="91"/>
        <v>0.43912000000000007</v>
      </c>
      <c r="EV83" s="34">
        <f t="shared" si="91"/>
        <v>45587.595710000001</v>
      </c>
    </row>
    <row r="84" spans="2:161" x14ac:dyDescent="0.25">
      <c r="B84" s="31">
        <v>1</v>
      </c>
      <c r="C84" s="31" t="s">
        <v>7</v>
      </c>
      <c r="D84" s="31">
        <v>144.02500000000001</v>
      </c>
      <c r="E84" s="31">
        <v>6580.8013000000001</v>
      </c>
      <c r="F84" s="31">
        <v>18.438500000000001</v>
      </c>
      <c r="G84" s="31">
        <v>0.52539999999999998</v>
      </c>
      <c r="H84" s="31">
        <v>158114.0938</v>
      </c>
      <c r="K84" s="31">
        <v>1</v>
      </c>
      <c r="L84" s="31" t="s">
        <v>7</v>
      </c>
      <c r="M84" s="31">
        <v>1074.981</v>
      </c>
      <c r="N84" s="31">
        <v>9364.5995999999996</v>
      </c>
      <c r="O84" s="31">
        <v>37.966099999999997</v>
      </c>
      <c r="P84" s="31">
        <v>0.67830000000000001</v>
      </c>
      <c r="Q84" s="31">
        <v>435942.53129999997</v>
      </c>
      <c r="T84" s="31">
        <v>1</v>
      </c>
      <c r="U84" s="31" t="s">
        <v>7</v>
      </c>
      <c r="V84" s="31">
        <v>155.053</v>
      </c>
      <c r="W84" s="31">
        <v>4132.3051999999998</v>
      </c>
      <c r="X84" s="31">
        <v>6.9292999999999996</v>
      </c>
      <c r="Y84" s="31">
        <v>0.57040000000000002</v>
      </c>
      <c r="Z84" s="31">
        <v>36697.660199999998</v>
      </c>
      <c r="AL84" s="31">
        <v>2</v>
      </c>
      <c r="AN84" s="34">
        <f t="shared" ref="AN84:AR88" si="92">AVERAGE(AN76,AN68,AN60,AN52,AN44,AN36,AN28,AN20,AN12,AN4)</f>
        <v>281.44580000000002</v>
      </c>
      <c r="AO84" s="34">
        <f t="shared" si="92"/>
        <v>7303.6209900000003</v>
      </c>
      <c r="AP84" s="35">
        <f t="shared" si="92"/>
        <v>15.378679999999999</v>
      </c>
      <c r="AQ84" s="36">
        <f t="shared" si="92"/>
        <v>0.51482000000000006</v>
      </c>
      <c r="AR84" s="34">
        <f t="shared" si="92"/>
        <v>147062.30314999999</v>
      </c>
      <c r="AU84" s="32" t="s">
        <v>12</v>
      </c>
      <c r="AV84" s="30"/>
      <c r="AW84" s="30"/>
      <c r="AX84" s="30"/>
      <c r="AY84" s="30"/>
      <c r="AZ84" s="30"/>
      <c r="BA84" s="30"/>
      <c r="BD84" s="31">
        <v>2</v>
      </c>
      <c r="BF84" s="34">
        <f t="shared" ref="BF84:BJ84" si="93">AVERAGE(BF76,BF68,BF60,BF52,BF44,BF36,BF28,BF20,BF12,BF4)</f>
        <v>280.82189999999997</v>
      </c>
      <c r="BG84" s="34">
        <f t="shared" si="93"/>
        <v>4589.4534499999991</v>
      </c>
      <c r="BH84" s="35">
        <f t="shared" si="93"/>
        <v>14.129489999999999</v>
      </c>
      <c r="BI84" s="36">
        <f t="shared" si="93"/>
        <v>0.48263000000000006</v>
      </c>
      <c r="BJ84" s="34">
        <f t="shared" si="93"/>
        <v>85576.117960000018</v>
      </c>
      <c r="BM84" s="37" t="s">
        <v>0</v>
      </c>
      <c r="BN84" s="37" t="s">
        <v>1</v>
      </c>
      <c r="BO84" s="37" t="s">
        <v>2</v>
      </c>
      <c r="BP84" s="37" t="s">
        <v>3</v>
      </c>
      <c r="BQ84" s="37" t="s">
        <v>4</v>
      </c>
      <c r="BR84" s="37" t="s">
        <v>5</v>
      </c>
      <c r="BS84" s="37" t="s">
        <v>6</v>
      </c>
      <c r="CE84" s="31">
        <v>1</v>
      </c>
      <c r="CF84" s="31" t="s">
        <v>7</v>
      </c>
      <c r="CG84" s="31">
        <v>1070.529</v>
      </c>
      <c r="CH84" s="31">
        <v>11634.8379</v>
      </c>
      <c r="CI84" s="31">
        <v>47.536499999999997</v>
      </c>
      <c r="CJ84" s="31">
        <v>0.87960000000000005</v>
      </c>
      <c r="CK84" s="31">
        <v>622296.6875</v>
      </c>
      <c r="CN84" s="31">
        <v>2</v>
      </c>
      <c r="CP84" s="34">
        <f t="shared" ref="CP84:CT84" si="94">AVERAGE(CP76,CP68,CP60,CP52,CP44,CP36,CP28,CP20,CP12,CP4)</f>
        <v>281.53369999999995</v>
      </c>
      <c r="CQ84" s="34">
        <f t="shared" si="94"/>
        <v>5374.163489999999</v>
      </c>
      <c r="CR84" s="35">
        <f t="shared" si="94"/>
        <v>18.070920000000001</v>
      </c>
      <c r="CS84" s="36">
        <f t="shared" si="94"/>
        <v>0.51417000000000013</v>
      </c>
      <c r="CT84" s="34">
        <f t="shared" si="94"/>
        <v>127159.41563000002</v>
      </c>
      <c r="DF84" s="31">
        <v>2</v>
      </c>
      <c r="DH84" s="34">
        <f t="shared" ref="DH84:DL84" si="95">AVERAGE(DH74,DH64,DH54,DH44,DH34,DH24,DH14,DH4)</f>
        <v>282.81725</v>
      </c>
      <c r="DI84" s="34">
        <f t="shared" si="95"/>
        <v>6554.7722875000009</v>
      </c>
      <c r="DJ84" s="35">
        <f t="shared" si="95"/>
        <v>14.646625</v>
      </c>
      <c r="DK84" s="36">
        <f t="shared" si="95"/>
        <v>0.50044999999999995</v>
      </c>
      <c r="DL84" s="34">
        <f t="shared" si="95"/>
        <v>126394.968775</v>
      </c>
      <c r="DO84" s="37">
        <v>2</v>
      </c>
      <c r="DP84" s="37"/>
      <c r="DQ84" s="38">
        <f t="shared" ref="DQ84:DU84" si="96">AVERAGE(DQ74,DQ64,DQ54,DQ44,DQ34,DQ24,DQ14,DQ4)</f>
        <v>1086.554875</v>
      </c>
      <c r="DR84" s="38">
        <f t="shared" si="96"/>
        <v>37289.607912500003</v>
      </c>
      <c r="DS84" s="39">
        <f t="shared" si="96"/>
        <v>7.1126250000000004</v>
      </c>
      <c r="DT84" s="40">
        <f t="shared" si="96"/>
        <v>0.48688749999999997</v>
      </c>
      <c r="DU84" s="38">
        <f t="shared" si="96"/>
        <v>351182.48831249995</v>
      </c>
      <c r="DX84" s="31">
        <v>2</v>
      </c>
      <c r="DZ84" s="34">
        <f t="shared" ref="DZ84:ED84" si="97">AVERAGE(DZ76,DZ68,DZ60,DZ52,DZ44,DZ36,DZ28,DZ20,DZ12,DZ4)</f>
        <v>281.22470000000004</v>
      </c>
      <c r="EA84" s="34">
        <f t="shared" si="97"/>
        <v>3658.2427699999998</v>
      </c>
      <c r="EB84" s="35">
        <f t="shared" si="97"/>
        <v>12.714249999999998</v>
      </c>
      <c r="EC84" s="36">
        <f t="shared" si="97"/>
        <v>0.48962000000000006</v>
      </c>
      <c r="ED84" s="34">
        <f t="shared" si="97"/>
        <v>61486.34532</v>
      </c>
      <c r="EP84" s="31">
        <v>2</v>
      </c>
      <c r="ER84" s="34">
        <f t="shared" ref="ER84:EV84" si="98">AVERAGE(ER76,ER68,ER60,ER52,ER44,ER36,ER28,ER20,ER12,ER4)</f>
        <v>282.53199999999998</v>
      </c>
      <c r="ES84" s="34">
        <f t="shared" si="98"/>
        <v>4891.9641200000005</v>
      </c>
      <c r="ET84" s="35">
        <f t="shared" si="98"/>
        <v>13.263409999999999</v>
      </c>
      <c r="EU84" s="36">
        <f t="shared" si="98"/>
        <v>0.42348999999999998</v>
      </c>
      <c r="EV84" s="34">
        <f t="shared" si="98"/>
        <v>87932.896890000004</v>
      </c>
      <c r="EY84" s="32" t="s">
        <v>12</v>
      </c>
      <c r="EZ84" s="30"/>
      <c r="FA84" s="30"/>
      <c r="FB84" s="30"/>
      <c r="FC84" s="30"/>
      <c r="FD84" s="30"/>
      <c r="FE84" s="30"/>
    </row>
    <row r="85" spans="2:161" x14ac:dyDescent="0.25">
      <c r="B85" s="31">
        <v>2</v>
      </c>
      <c r="C85" s="31" t="s">
        <v>7</v>
      </c>
      <c r="D85" s="31">
        <v>249.71600000000001</v>
      </c>
      <c r="E85" s="31">
        <v>3937.2556</v>
      </c>
      <c r="F85" s="31">
        <v>42.752299999999998</v>
      </c>
      <c r="G85" s="31">
        <v>0.54730000000000001</v>
      </c>
      <c r="H85" s="31">
        <v>217133.125</v>
      </c>
      <c r="K85" s="31">
        <v>2</v>
      </c>
      <c r="L85" s="31" t="s">
        <v>7</v>
      </c>
      <c r="M85" s="31">
        <v>1086.075</v>
      </c>
      <c r="N85" s="31">
        <v>74749</v>
      </c>
      <c r="O85" s="31">
        <v>6.2743000000000002</v>
      </c>
      <c r="P85" s="31">
        <v>0.57010000000000005</v>
      </c>
      <c r="Q85" s="31">
        <v>601191.75</v>
      </c>
      <c r="T85" s="31">
        <v>2</v>
      </c>
      <c r="U85" s="31" t="s">
        <v>7</v>
      </c>
      <c r="V85" s="31">
        <v>256.01</v>
      </c>
      <c r="W85" s="31">
        <v>4194.5635000000002</v>
      </c>
      <c r="X85" s="31">
        <v>70.156899999999993</v>
      </c>
      <c r="Y85" s="31">
        <v>0.86660000000000004</v>
      </c>
      <c r="Z85" s="31">
        <v>332775.40629999997</v>
      </c>
      <c r="AL85" s="31">
        <v>3</v>
      </c>
      <c r="AN85" s="34">
        <f t="shared" si="92"/>
        <v>882.73400000000004</v>
      </c>
      <c r="AO85" s="34">
        <f t="shared" si="92"/>
        <v>5736.8886299999995</v>
      </c>
      <c r="AP85" s="35">
        <f t="shared" si="92"/>
        <v>43.663089999999997</v>
      </c>
      <c r="AQ85" s="36">
        <f t="shared" si="92"/>
        <v>0.50070999999999999</v>
      </c>
      <c r="AR85" s="34">
        <f t="shared" si="92"/>
        <v>329400.43126999994</v>
      </c>
      <c r="AU85" s="37" t="s">
        <v>0</v>
      </c>
      <c r="AV85" s="37" t="s">
        <v>1</v>
      </c>
      <c r="AW85" s="37" t="s">
        <v>2</v>
      </c>
      <c r="AX85" s="37" t="s">
        <v>3</v>
      </c>
      <c r="AY85" s="37" t="s">
        <v>4</v>
      </c>
      <c r="AZ85" s="37" t="s">
        <v>5</v>
      </c>
      <c r="BA85" s="37" t="s">
        <v>6</v>
      </c>
      <c r="BD85" s="31">
        <v>3</v>
      </c>
      <c r="BF85" s="34">
        <f t="shared" ref="BF85:BJ85" si="99">AVERAGE(BF77,BF69,BF61,BF53,BF45,BF37,BF29,BF21,BF13,BF5)</f>
        <v>887.1678999999998</v>
      </c>
      <c r="BG85" s="34">
        <f t="shared" si="99"/>
        <v>7105.6674500000008</v>
      </c>
      <c r="BH85" s="35">
        <f t="shared" si="99"/>
        <v>45.358199999999997</v>
      </c>
      <c r="BI85" s="36">
        <f t="shared" si="99"/>
        <v>0.52604999999999991</v>
      </c>
      <c r="BJ85" s="34">
        <f t="shared" si="99"/>
        <v>419210.33440999995</v>
      </c>
      <c r="BM85" s="31">
        <v>1</v>
      </c>
      <c r="BO85" s="34">
        <v>1068.7301666666667</v>
      </c>
      <c r="BP85" s="36">
        <f>BP64/BP$65</f>
        <v>0.21057726539658961</v>
      </c>
      <c r="BQ85" s="35">
        <v>41.288699999999999</v>
      </c>
      <c r="BR85" s="36">
        <v>0.69985000000000008</v>
      </c>
      <c r="BS85" s="34">
        <v>360838.09899999993</v>
      </c>
      <c r="CE85" s="31">
        <v>2</v>
      </c>
      <c r="CF85" s="31" t="s">
        <v>7</v>
      </c>
      <c r="CG85" s="31">
        <v>1086.3620000000001</v>
      </c>
      <c r="CH85" s="31">
        <v>21154.533200000002</v>
      </c>
      <c r="CI85" s="31">
        <v>6.6737000000000002</v>
      </c>
      <c r="CJ85" s="31">
        <v>0.54949999999999999</v>
      </c>
      <c r="CK85" s="31">
        <v>182457.625</v>
      </c>
      <c r="CN85" s="31">
        <v>3</v>
      </c>
      <c r="CP85" s="34">
        <f t="shared" ref="CP85:CT85" si="100">AVERAGE(CP77,CP69,CP61,CP53,CP45,CP37,CP29,CP21,CP13,CP5)</f>
        <v>886.60509999999999</v>
      </c>
      <c r="CQ85" s="34">
        <f t="shared" si="100"/>
        <v>7328.1096100000013</v>
      </c>
      <c r="CR85" s="35">
        <f t="shared" si="100"/>
        <v>47.773249999999997</v>
      </c>
      <c r="CS85" s="36">
        <f t="shared" si="100"/>
        <v>0.55985000000000007</v>
      </c>
      <c r="CT85" s="34">
        <f t="shared" si="100"/>
        <v>449656.43127999996</v>
      </c>
      <c r="DF85" s="31">
        <v>3</v>
      </c>
      <c r="DH85" s="34">
        <f t="shared" ref="DH85:DL85" si="101">AVERAGE(DH75,DH65,DH55,DH45,DH35,DH25,DH15,DH5)</f>
        <v>652.33462500000007</v>
      </c>
      <c r="DI85" s="34">
        <f t="shared" si="101"/>
        <v>3036.3233</v>
      </c>
      <c r="DJ85" s="35">
        <f t="shared" si="101"/>
        <v>37.427887499999997</v>
      </c>
      <c r="DK85" s="36">
        <f t="shared" si="101"/>
        <v>0.56296250000000003</v>
      </c>
      <c r="DL85" s="34">
        <f t="shared" si="101"/>
        <v>144217.76760000002</v>
      </c>
      <c r="DO85" s="31">
        <v>3</v>
      </c>
      <c r="DQ85" s="34">
        <f t="shared" ref="DQ85:DU85" si="102">AVERAGE(DQ75,DQ65,DQ55,DQ45,DQ35,DQ25,DQ15,DQ5)</f>
        <v>1235.5471250000001</v>
      </c>
      <c r="DR85" s="34">
        <f t="shared" si="102"/>
        <v>8539.4093125000018</v>
      </c>
      <c r="DS85" s="35">
        <f t="shared" si="102"/>
        <v>86.949850000000012</v>
      </c>
      <c r="DT85" s="36">
        <f t="shared" si="102"/>
        <v>0.53886249999999991</v>
      </c>
      <c r="DU85" s="34">
        <f t="shared" si="102"/>
        <v>961182.4921875</v>
      </c>
      <c r="DX85" s="31">
        <v>3</v>
      </c>
      <c r="DZ85" s="34">
        <f t="shared" ref="DZ85:ED85" si="103">AVERAGE(DZ77,DZ69,DZ61,DZ53,DZ45,DZ37,DZ29,DZ21,DZ13,DZ5)</f>
        <v>884.16959999999995</v>
      </c>
      <c r="EA85" s="34">
        <f t="shared" si="103"/>
        <v>3194.6407200000003</v>
      </c>
      <c r="EB85" s="35">
        <f t="shared" si="103"/>
        <v>37.950580000000002</v>
      </c>
      <c r="EC85" s="36">
        <f t="shared" si="103"/>
        <v>0.58867000000000003</v>
      </c>
      <c r="ED85" s="34">
        <f t="shared" si="103"/>
        <v>154143.62812000001</v>
      </c>
      <c r="EP85" s="31">
        <v>3</v>
      </c>
      <c r="ER85" s="34">
        <f t="shared" ref="ER85:EV85" si="104">AVERAGE(ER77,ER69,ER61,ER53,ER45,ER37,ER29,ER21,ER13,ER5)</f>
        <v>654.26310000000001</v>
      </c>
      <c r="ES85" s="34">
        <f t="shared" si="104"/>
        <v>3566.1548200000007</v>
      </c>
      <c r="ET85" s="35">
        <f t="shared" si="104"/>
        <v>32.819499999999998</v>
      </c>
      <c r="EU85" s="36">
        <f t="shared" si="104"/>
        <v>0.99998000000000009</v>
      </c>
      <c r="EV85" s="34">
        <f t="shared" si="104"/>
        <v>124587.30468999999</v>
      </c>
      <c r="EY85" s="37" t="s">
        <v>0</v>
      </c>
      <c r="EZ85" s="37" t="s">
        <v>1</v>
      </c>
      <c r="FA85" s="37" t="s">
        <v>2</v>
      </c>
      <c r="FB85" s="37" t="s">
        <v>3</v>
      </c>
      <c r="FC85" s="37" t="s">
        <v>4</v>
      </c>
      <c r="FD85" s="37" t="s">
        <v>5</v>
      </c>
      <c r="FE85" s="37" t="s">
        <v>6</v>
      </c>
    </row>
    <row r="86" spans="2:161" x14ac:dyDescent="0.25">
      <c r="B86" s="31">
        <v>3</v>
      </c>
      <c r="C86" s="31" t="s">
        <v>7</v>
      </c>
      <c r="D86" s="31">
        <v>281.20600000000002</v>
      </c>
      <c r="E86" s="31">
        <v>13765.3457</v>
      </c>
      <c r="F86" s="31">
        <v>17.051500000000001</v>
      </c>
      <c r="G86" s="31">
        <v>0.51659999999999995</v>
      </c>
      <c r="H86" s="31">
        <v>306928.9375</v>
      </c>
      <c r="K86" s="31">
        <v>3</v>
      </c>
      <c r="L86" s="31" t="s">
        <v>7</v>
      </c>
      <c r="M86" s="31">
        <v>1239.106</v>
      </c>
      <c r="N86" s="31">
        <v>9584.8583999999992</v>
      </c>
      <c r="O86" s="31">
        <v>53.883099999999999</v>
      </c>
      <c r="P86" s="31">
        <v>0.54910000000000003</v>
      </c>
      <c r="Q86" s="31">
        <v>666465.625</v>
      </c>
      <c r="T86" s="31">
        <v>3</v>
      </c>
      <c r="U86" s="31" t="s">
        <v>7</v>
      </c>
      <c r="V86" s="31">
        <v>280.95299999999997</v>
      </c>
      <c r="W86" s="31">
        <v>13794.6602</v>
      </c>
      <c r="X86" s="31">
        <v>15.0556</v>
      </c>
      <c r="Y86" s="31">
        <v>0.49459999999999998</v>
      </c>
      <c r="Z86" s="31">
        <v>274020.71879999997</v>
      </c>
      <c r="AL86" s="31">
        <v>4</v>
      </c>
      <c r="AN86" s="34">
        <f t="shared" si="92"/>
        <v>971.97590000000002</v>
      </c>
      <c r="AO86" s="34">
        <f t="shared" si="92"/>
        <v>8454.6196400000008</v>
      </c>
      <c r="AP86" s="35">
        <f t="shared" si="92"/>
        <v>39.905419999999999</v>
      </c>
      <c r="AQ86" s="36">
        <f t="shared" si="92"/>
        <v>0.9882700000000002</v>
      </c>
      <c r="AR86" s="34">
        <f t="shared" si="92"/>
        <v>361136.34377999994</v>
      </c>
      <c r="AU86" s="31">
        <v>1</v>
      </c>
      <c r="AW86" s="34">
        <v>1075.7901666666667</v>
      </c>
      <c r="AX86" s="36">
        <f>AX63/AX$64</f>
        <v>0.19759346047326337</v>
      </c>
      <c r="AY86" s="35">
        <v>42.055983333333337</v>
      </c>
      <c r="AZ86" s="36">
        <v>0.97201666666666664</v>
      </c>
      <c r="BA86" s="34">
        <v>341398.70836666663</v>
      </c>
      <c r="BD86" s="31">
        <v>4</v>
      </c>
      <c r="BF86" s="34">
        <f t="shared" ref="BF86:BJ86" si="105">AVERAGE(BF78,BF70,BF62,BF54,BF46,BF38,BF30,BF22,BF14,BF6)</f>
        <v>971.5018</v>
      </c>
      <c r="BG86" s="34">
        <f t="shared" si="105"/>
        <v>10470.667949999999</v>
      </c>
      <c r="BH86" s="35">
        <f t="shared" si="105"/>
        <v>42.9148</v>
      </c>
      <c r="BI86" s="36">
        <f t="shared" si="105"/>
        <v>0.91820000000000002</v>
      </c>
      <c r="BJ86" s="34">
        <f t="shared" si="105"/>
        <v>496305.86563999997</v>
      </c>
      <c r="BM86" s="37">
        <v>2</v>
      </c>
      <c r="BN86" s="37"/>
      <c r="BO86" s="38">
        <v>1085.5838333333334</v>
      </c>
      <c r="BP86" s="40">
        <f t="shared" ref="BP86:BP92" si="106">BP65/BP$65</f>
        <v>1</v>
      </c>
      <c r="BQ86" s="39">
        <v>7.3592333333333331</v>
      </c>
      <c r="BR86" s="40">
        <v>0.47831666666666672</v>
      </c>
      <c r="BS86" s="38">
        <v>334051.50003333326</v>
      </c>
      <c r="CE86" s="31">
        <v>3</v>
      </c>
      <c r="CF86" s="31" t="s">
        <v>7</v>
      </c>
      <c r="CG86" s="31">
        <v>1230.9259999999999</v>
      </c>
      <c r="CH86" s="31">
        <v>10844.956099999999</v>
      </c>
      <c r="CI86" s="31">
        <v>83.012799999999999</v>
      </c>
      <c r="CJ86" s="31">
        <v>0.99990000000000001</v>
      </c>
      <c r="CK86" s="31">
        <v>958327.5</v>
      </c>
      <c r="CN86" s="31">
        <v>4</v>
      </c>
      <c r="CP86" s="34">
        <f t="shared" ref="CP86:CT86" si="107">AVERAGE(CP78,CP70,CP62,CP54,CP46,CP38,CP30,CP22,CP14,CP6)</f>
        <v>969.82630000000006</v>
      </c>
      <c r="CQ86" s="34">
        <f t="shared" si="107"/>
        <v>9123.55645</v>
      </c>
      <c r="CR86" s="35">
        <f t="shared" si="107"/>
        <v>46.318139999999993</v>
      </c>
      <c r="CS86" s="36">
        <f t="shared" si="107"/>
        <v>0.97577000000000003</v>
      </c>
      <c r="CT86" s="34">
        <f t="shared" si="107"/>
        <v>454895.69063999999</v>
      </c>
      <c r="DF86" s="31">
        <v>4</v>
      </c>
      <c r="DH86" s="34">
        <f t="shared" ref="DH86:DL86" si="108">AVERAGE(DH76,DH66,DH56,DH46,DH36,DH26,DH16,DH6)</f>
        <v>769.86400000000003</v>
      </c>
      <c r="DI86" s="34">
        <f t="shared" si="108"/>
        <v>3017.3689125000001</v>
      </c>
      <c r="DJ86" s="35">
        <f t="shared" si="108"/>
        <v>75.353500000000011</v>
      </c>
      <c r="DK86" s="36">
        <f t="shared" si="108"/>
        <v>0.57497500000000001</v>
      </c>
      <c r="DL86" s="34">
        <f t="shared" si="108"/>
        <v>290082.00783749996</v>
      </c>
      <c r="DO86" s="31">
        <v>4</v>
      </c>
      <c r="DQ86" s="34">
        <f t="shared" ref="DQ86:DU86" si="109">AVERAGE(DQ76,DQ66,DQ56,DQ46,DQ36,DQ26,DQ16,DQ6)</f>
        <v>1340.5817499999998</v>
      </c>
      <c r="DR86" s="34">
        <f t="shared" si="109"/>
        <v>6595.4442749999998</v>
      </c>
      <c r="DS86" s="35">
        <f t="shared" si="109"/>
        <v>57.484175</v>
      </c>
      <c r="DT86" s="36">
        <f t="shared" si="109"/>
        <v>0.41627499999999995</v>
      </c>
      <c r="DU86" s="34">
        <f t="shared" si="109"/>
        <v>514507.23048749997</v>
      </c>
      <c r="DX86" s="31">
        <v>4</v>
      </c>
      <c r="DZ86" s="34">
        <f t="shared" ref="DZ86:ED86" si="110">AVERAGE(DZ78,DZ70,DZ62,DZ54,DZ46,DZ38,DZ30,DZ22,DZ14,DZ6)</f>
        <v>973.63639999999998</v>
      </c>
      <c r="EA86" s="34">
        <f t="shared" si="110"/>
        <v>4795.3384399999986</v>
      </c>
      <c r="EB86" s="35">
        <f t="shared" si="110"/>
        <v>39.300139999999999</v>
      </c>
      <c r="EC86" s="36">
        <f t="shared" si="110"/>
        <v>0.86663999999999997</v>
      </c>
      <c r="ED86" s="34">
        <f t="shared" si="110"/>
        <v>213027.07345000003</v>
      </c>
      <c r="EP86" s="31">
        <v>4</v>
      </c>
      <c r="ER86" s="34">
        <f t="shared" ref="ER86:EV86" si="111">AVERAGE(ER78,ER70,ER62,ER54,ER46,ER38,ER30,ER22,ER14,ER6)</f>
        <v>762.37239999999997</v>
      </c>
      <c r="ES86" s="34">
        <f t="shared" si="111"/>
        <v>3462.7719700000002</v>
      </c>
      <c r="ET86" s="35">
        <f t="shared" si="111"/>
        <v>54.690980000000003</v>
      </c>
      <c r="EU86" s="36">
        <f t="shared" si="111"/>
        <v>0.89221000000000006</v>
      </c>
      <c r="EV86" s="34">
        <f t="shared" si="111"/>
        <v>211774.73906999998</v>
      </c>
      <c r="EY86" s="31">
        <v>1</v>
      </c>
      <c r="FA86" s="34">
        <v>1076.8051666666668</v>
      </c>
      <c r="FB86" s="36">
        <f>FB63/FB$64</f>
        <v>0.27133868042919701</v>
      </c>
      <c r="FC86" s="35">
        <v>51.972399999999993</v>
      </c>
      <c r="FD86" s="36">
        <v>0.69861666666666666</v>
      </c>
      <c r="FE86" s="34">
        <v>615056.14583333337</v>
      </c>
    </row>
    <row r="87" spans="2:161" x14ac:dyDescent="0.25">
      <c r="B87" s="31">
        <v>4</v>
      </c>
      <c r="C87" s="31" t="s">
        <v>7</v>
      </c>
      <c r="D87" s="31">
        <v>883.07899999999995</v>
      </c>
      <c r="E87" s="31">
        <v>7851.7617</v>
      </c>
      <c r="F87" s="31">
        <v>29.856100000000001</v>
      </c>
      <c r="G87" s="31">
        <v>0.57220000000000004</v>
      </c>
      <c r="H87" s="31">
        <v>299742.84379999997</v>
      </c>
      <c r="K87" s="31">
        <v>4</v>
      </c>
      <c r="L87" s="31" t="s">
        <v>7</v>
      </c>
      <c r="M87" s="31">
        <v>1336.2760000000001</v>
      </c>
      <c r="N87" s="31">
        <v>9616.7607000000007</v>
      </c>
      <c r="O87" s="31">
        <v>44.891399999999997</v>
      </c>
      <c r="P87" s="31">
        <v>0.37140000000000001</v>
      </c>
      <c r="Q87" s="31">
        <v>595762.25</v>
      </c>
      <c r="T87" s="31">
        <v>4</v>
      </c>
      <c r="U87" s="31" t="s">
        <v>7</v>
      </c>
      <c r="V87" s="31">
        <v>884.90800000000002</v>
      </c>
      <c r="W87" s="31">
        <v>8068.4970999999996</v>
      </c>
      <c r="X87" s="31">
        <v>36.614800000000002</v>
      </c>
      <c r="Y87" s="31">
        <v>0.51910000000000001</v>
      </c>
      <c r="Z87" s="31">
        <v>385756.375</v>
      </c>
      <c r="AL87" s="31">
        <v>5</v>
      </c>
      <c r="AN87" s="34">
        <f t="shared" si="92"/>
        <v>1075.4531000000002</v>
      </c>
      <c r="AO87" s="34">
        <f t="shared" si="92"/>
        <v>7177.2793799999999</v>
      </c>
      <c r="AP87" s="35">
        <f t="shared" si="92"/>
        <v>40.08702000000001</v>
      </c>
      <c r="AQ87" s="36">
        <f t="shared" si="92"/>
        <v>0.87754999999999994</v>
      </c>
      <c r="AR87" s="34">
        <f t="shared" si="92"/>
        <v>323876.69378999993</v>
      </c>
      <c r="AU87" s="37">
        <v>2</v>
      </c>
      <c r="AV87" s="37"/>
      <c r="AW87" s="38">
        <v>1086.3786666666665</v>
      </c>
      <c r="AX87" s="40">
        <f t="shared" ref="AX87:AX93" si="112">AX64/AX$64</f>
        <v>1</v>
      </c>
      <c r="AY87" s="39">
        <v>6.1132333333333326</v>
      </c>
      <c r="AZ87" s="40">
        <v>0.72871666666666668</v>
      </c>
      <c r="BA87" s="38">
        <v>279946.88545</v>
      </c>
      <c r="BD87" s="31">
        <v>5</v>
      </c>
      <c r="BF87" s="34">
        <f t="shared" ref="BF87:BJ87" si="113">AVERAGE(BF79,BF71,BF63,BF55,BF47,BF39,BF31,BF23,BF15,BF7)</f>
        <v>1067.6927000000001</v>
      </c>
      <c r="BG87" s="34">
        <f t="shared" si="113"/>
        <v>6845.3358800000005</v>
      </c>
      <c r="BH87" s="35">
        <f t="shared" si="113"/>
        <v>37.880839999999999</v>
      </c>
      <c r="BI87" s="36">
        <f t="shared" si="113"/>
        <v>0.85350000000000004</v>
      </c>
      <c r="BJ87" s="34">
        <f t="shared" si="113"/>
        <v>294368.82501999999</v>
      </c>
      <c r="BM87" s="31">
        <v>3</v>
      </c>
      <c r="BO87" s="34">
        <v>1238.8985</v>
      </c>
      <c r="BP87" s="36">
        <f t="shared" si="106"/>
        <v>0.26017937345112568</v>
      </c>
      <c r="BQ87" s="35">
        <v>50.490183333333334</v>
      </c>
      <c r="BR87" s="36">
        <v>0.61903333333333332</v>
      </c>
      <c r="BS87" s="34">
        <v>563403.02083333337</v>
      </c>
      <c r="CE87" s="31">
        <v>4</v>
      </c>
      <c r="CF87" s="31" t="s">
        <v>7</v>
      </c>
      <c r="CG87" s="31">
        <v>1337.548</v>
      </c>
      <c r="CH87" s="31">
        <v>12920.2168</v>
      </c>
      <c r="CI87" s="31">
        <v>38.524299999999997</v>
      </c>
      <c r="CJ87" s="31">
        <v>0.31319999999999998</v>
      </c>
      <c r="CK87" s="31">
        <v>702443.375</v>
      </c>
      <c r="CN87" s="31">
        <v>5</v>
      </c>
      <c r="CP87" s="34">
        <f t="shared" ref="CP87:CT87" si="114">AVERAGE(CP79,CP71,CP63,CP55,CP47,CP39,CP31,CP23,CP15,CP7)</f>
        <v>1064.8158999999998</v>
      </c>
      <c r="CQ87" s="34">
        <f t="shared" si="114"/>
        <v>4751.78233</v>
      </c>
      <c r="CR87" s="35">
        <f t="shared" si="114"/>
        <v>23.747909999999997</v>
      </c>
      <c r="CS87" s="36">
        <f t="shared" si="114"/>
        <v>0.72219999999999995</v>
      </c>
      <c r="CT87" s="34">
        <f t="shared" si="114"/>
        <v>135866.17032999999</v>
      </c>
      <c r="DF87" s="31">
        <v>5</v>
      </c>
      <c r="DH87" s="34">
        <f t="shared" ref="DH87:DL87" si="115">AVERAGE(DH77,DH67,DH57,DH47,DH37,DH27,DH17,DH7)</f>
        <v>882.38212499999997</v>
      </c>
      <c r="DI87" s="34">
        <f t="shared" si="115"/>
        <v>3446.556975</v>
      </c>
      <c r="DJ87" s="35">
        <f t="shared" si="115"/>
        <v>44.367900000000006</v>
      </c>
      <c r="DK87" s="36">
        <f t="shared" si="115"/>
        <v>0.63648749999999998</v>
      </c>
      <c r="DL87" s="34">
        <f t="shared" si="115"/>
        <v>190238.40822499999</v>
      </c>
      <c r="DO87" s="31">
        <v>5</v>
      </c>
      <c r="DQ87" s="34">
        <f t="shared" ref="DQ87:DU87" si="116">AVERAGE(DQ77,DQ67,DQ57,DQ47,DQ37,DQ27,DQ17,DQ7)</f>
        <v>1435.5798749999999</v>
      </c>
      <c r="DR87" s="34">
        <f t="shared" si="116"/>
        <v>7769.4865250000003</v>
      </c>
      <c r="DS87" s="35">
        <f t="shared" si="116"/>
        <v>28.207299999999996</v>
      </c>
      <c r="DT87" s="36">
        <f t="shared" si="116"/>
        <v>0.26302499999999995</v>
      </c>
      <c r="DU87" s="34">
        <f t="shared" si="116"/>
        <v>321640.36721249996</v>
      </c>
      <c r="DX87" s="31">
        <v>5</v>
      </c>
      <c r="DZ87" s="34">
        <f t="shared" ref="DZ87:ED87" si="117">AVERAGE(DZ79,DZ71,DZ63,DZ55,DZ47,DZ39,DZ31,DZ23,DZ15,DZ7)</f>
        <v>1071.8258000000001</v>
      </c>
      <c r="EA87" s="34">
        <f t="shared" si="117"/>
        <v>3721.0592300000003</v>
      </c>
      <c r="EB87" s="35">
        <f t="shared" si="117"/>
        <v>45.835879999999996</v>
      </c>
      <c r="EC87" s="36">
        <f t="shared" si="117"/>
        <v>0.9488899999999999</v>
      </c>
      <c r="ED87" s="34">
        <f t="shared" si="117"/>
        <v>185626.87346</v>
      </c>
      <c r="EP87" s="31">
        <v>5</v>
      </c>
      <c r="ER87" s="34">
        <f t="shared" ref="ER87:EV87" si="118">AVERAGE(ER79,ER71,ER63,ER55,ER47,ER39,ER31,ER23,ER15,ER7)</f>
        <v>883.6613000000001</v>
      </c>
      <c r="ES87" s="34">
        <f t="shared" si="118"/>
        <v>3937.3433500000001</v>
      </c>
      <c r="ET87" s="35">
        <f t="shared" si="118"/>
        <v>43.01151999999999</v>
      </c>
      <c r="EU87" s="36">
        <f t="shared" si="118"/>
        <v>0.82112999999999992</v>
      </c>
      <c r="EV87" s="34">
        <f t="shared" si="118"/>
        <v>195408.22657999999</v>
      </c>
      <c r="EY87" s="37">
        <v>2</v>
      </c>
      <c r="EZ87" s="37"/>
      <c r="FA87" s="38">
        <v>1086.3899999999999</v>
      </c>
      <c r="FB87" s="40">
        <f t="shared" ref="FB87:FB93" si="119">FB64/FB$64</f>
        <v>1</v>
      </c>
      <c r="FC87" s="39">
        <v>6.8726333333333329</v>
      </c>
      <c r="FD87" s="40">
        <v>0.59688333333333343</v>
      </c>
      <c r="FE87" s="38">
        <v>312587.2135833333</v>
      </c>
    </row>
    <row r="88" spans="2:161" x14ac:dyDescent="0.25">
      <c r="B88" s="31">
        <v>5</v>
      </c>
      <c r="C88" s="31" t="s">
        <v>7</v>
      </c>
      <c r="D88" s="31">
        <v>971.38300000000004</v>
      </c>
      <c r="E88" s="31">
        <v>11149.198200000001</v>
      </c>
      <c r="F88" s="31">
        <v>39.1877</v>
      </c>
      <c r="G88" s="31">
        <v>0.78200000000000003</v>
      </c>
      <c r="H88" s="31">
        <v>512592.25</v>
      </c>
      <c r="K88" s="31">
        <v>5</v>
      </c>
      <c r="L88" s="31" t="s">
        <v>7</v>
      </c>
      <c r="M88" s="31">
        <v>1432.877</v>
      </c>
      <c r="N88" s="31">
        <v>10763.0879</v>
      </c>
      <c r="O88" s="31">
        <v>25.739000000000001</v>
      </c>
      <c r="P88" s="31">
        <v>0.5212</v>
      </c>
      <c r="Q88" s="31">
        <v>361715.6875</v>
      </c>
      <c r="T88" s="31">
        <v>5</v>
      </c>
      <c r="U88" s="31" t="s">
        <v>7</v>
      </c>
      <c r="V88" s="31">
        <v>972.39599999999996</v>
      </c>
      <c r="W88" s="31">
        <v>11312.331099999999</v>
      </c>
      <c r="X88" s="31">
        <v>39.679299999999998</v>
      </c>
      <c r="Y88" s="31">
        <v>0.55530000000000002</v>
      </c>
      <c r="Z88" s="31">
        <v>577869.0625</v>
      </c>
      <c r="AL88" s="37">
        <v>6</v>
      </c>
      <c r="AN88" s="38">
        <f t="shared" si="92"/>
        <v>1086.3870999999999</v>
      </c>
      <c r="AO88" s="38">
        <f t="shared" si="92"/>
        <v>38581.731630000002</v>
      </c>
      <c r="AP88" s="39">
        <f t="shared" si="92"/>
        <v>6.1101299999999998</v>
      </c>
      <c r="AQ88" s="40">
        <f t="shared" si="92"/>
        <v>0.65059000000000011</v>
      </c>
      <c r="AR88" s="38">
        <f t="shared" si="92"/>
        <v>292596.05628999992</v>
      </c>
      <c r="AU88" s="31">
        <v>3</v>
      </c>
      <c r="AW88" s="34">
        <v>1240.3073333333334</v>
      </c>
      <c r="AX88" s="36">
        <f t="shared" si="112"/>
        <v>0.17601558702155579</v>
      </c>
      <c r="AY88" s="35">
        <v>52.42713333333333</v>
      </c>
      <c r="AZ88" s="36">
        <v>0.66451666666666664</v>
      </c>
      <c r="BA88" s="34">
        <v>422983.35941666662</v>
      </c>
      <c r="BD88" s="37">
        <v>6</v>
      </c>
      <c r="BE88" s="37"/>
      <c r="BF88" s="38">
        <f t="shared" ref="BF88:BJ88" si="120">AVERAGE(BF80,BF72,BF64,BF56,BF48,BF40,BF32,BF24,BF16,BF8)</f>
        <v>1085.5866999999998</v>
      </c>
      <c r="BG88" s="38">
        <f t="shared" si="120"/>
        <v>34935.035560000004</v>
      </c>
      <c r="BH88" s="39">
        <f t="shared" si="120"/>
        <v>7.4392700000000005</v>
      </c>
      <c r="BI88" s="40">
        <f t="shared" si="120"/>
        <v>0.38584000000000002</v>
      </c>
      <c r="BJ88" s="38">
        <f t="shared" si="120"/>
        <v>358131.69690999994</v>
      </c>
      <c r="BM88" s="31">
        <v>4</v>
      </c>
      <c r="BO88" s="34">
        <v>1342.3491666666666</v>
      </c>
      <c r="BP88" s="36">
        <f t="shared" si="106"/>
        <v>0.2524168753893779</v>
      </c>
      <c r="BQ88" s="35">
        <v>61.325699999999991</v>
      </c>
      <c r="BR88" s="36">
        <v>0.54878333333333329</v>
      </c>
      <c r="BS88" s="34">
        <v>682144.45833333337</v>
      </c>
      <c r="CE88" s="31">
        <v>5</v>
      </c>
      <c r="CF88" s="31" t="s">
        <v>7</v>
      </c>
      <c r="CG88" s="31">
        <v>1424.568</v>
      </c>
      <c r="CH88" s="31">
        <v>4775.6147000000001</v>
      </c>
      <c r="CI88" s="31">
        <v>111.2694</v>
      </c>
      <c r="CJ88" s="31">
        <v>0.41370000000000001</v>
      </c>
      <c r="CK88" s="31">
        <v>722093.125</v>
      </c>
      <c r="CN88" s="37">
        <v>6</v>
      </c>
      <c r="CO88" s="37"/>
      <c r="CP88" s="38">
        <f t="shared" ref="CP88:CT88" si="121">AVERAGE(CP80,CP72,CP64,CP56,CP48,CP40,CP32,CP24,CP16,CP8)</f>
        <v>1086.1151000000002</v>
      </c>
      <c r="CQ88" s="38">
        <f t="shared" si="121"/>
        <v>27384.710549999996</v>
      </c>
      <c r="CR88" s="39">
        <f t="shared" si="121"/>
        <v>6.7430399999999988</v>
      </c>
      <c r="CS88" s="40">
        <f t="shared" si="121"/>
        <v>0.49282000000000004</v>
      </c>
      <c r="CT88" s="38">
        <f t="shared" si="121"/>
        <v>243884.98593999998</v>
      </c>
      <c r="DF88" s="31">
        <v>6</v>
      </c>
      <c r="DH88" s="34">
        <f t="shared" ref="DH88:DL88" si="122">AVERAGE(DH78,DH68,DH58,DH48,DH38,DH28,DH18,DH8)</f>
        <v>974.76687500000003</v>
      </c>
      <c r="DI88" s="34">
        <f t="shared" si="122"/>
        <v>4946.1665625000005</v>
      </c>
      <c r="DJ88" s="35">
        <f t="shared" si="122"/>
        <v>47.777275000000003</v>
      </c>
      <c r="DK88" s="36">
        <f t="shared" si="122"/>
        <v>0.77435000000000009</v>
      </c>
      <c r="DL88" s="34">
        <f t="shared" si="122"/>
        <v>277702.75392499997</v>
      </c>
      <c r="DO88" s="31">
        <v>6</v>
      </c>
      <c r="DQ88" s="34">
        <f t="shared" ref="DQ88:DU88" si="123">AVERAGE(DQ78,DQ68,DQ58,DQ48,DQ38,DQ28,DQ18,DQ8)</f>
        <v>1543.1238749999998</v>
      </c>
      <c r="DR88" s="34">
        <f t="shared" si="123"/>
        <v>11335.800287499998</v>
      </c>
      <c r="DS88" s="35">
        <f t="shared" si="123"/>
        <v>69.023487500000016</v>
      </c>
      <c r="DT88" s="36">
        <f t="shared" si="123"/>
        <v>0.26617499999999999</v>
      </c>
      <c r="DU88" s="34">
        <f t="shared" si="123"/>
        <v>1126702.3046875</v>
      </c>
      <c r="DX88" s="37">
        <v>6</v>
      </c>
      <c r="DY88" s="37"/>
      <c r="DZ88" s="38">
        <f t="shared" ref="DZ88:ED88" si="124">AVERAGE(DZ80,DZ72,DZ64,DZ56,DZ48,DZ40,DZ32,DZ24,DZ16,DZ8)</f>
        <v>1085.9814000000001</v>
      </c>
      <c r="EA88" s="38">
        <f t="shared" si="124"/>
        <v>22635.096879999997</v>
      </c>
      <c r="EB88" s="39">
        <f t="shared" si="124"/>
        <v>6.0744099999999994</v>
      </c>
      <c r="EC88" s="40">
        <f t="shared" si="124"/>
        <v>0.44564999999999999</v>
      </c>
      <c r="ED88" s="38">
        <f t="shared" si="124"/>
        <v>184879.95782000001</v>
      </c>
      <c r="EP88" s="31">
        <v>6</v>
      </c>
      <c r="ER88" s="34">
        <f t="shared" ref="ER88:EV88" si="125">AVERAGE(ER80,ER72,ER64,ER56,ER48,ER40,ER32,ER24,ER16,ER8)</f>
        <v>978.25599999999997</v>
      </c>
      <c r="ES88" s="34">
        <f t="shared" si="125"/>
        <v>5599.9191799999999</v>
      </c>
      <c r="ET88" s="35">
        <f t="shared" si="125"/>
        <v>51.729920000000007</v>
      </c>
      <c r="EU88" s="36">
        <f t="shared" si="125"/>
        <v>0.87620999999999982</v>
      </c>
      <c r="EV88" s="34">
        <f t="shared" si="125"/>
        <v>326227.86565999995</v>
      </c>
      <c r="EY88" s="31">
        <v>3</v>
      </c>
      <c r="FA88" s="34">
        <v>1236.4385</v>
      </c>
      <c r="FB88" s="36">
        <f t="shared" si="119"/>
        <v>0.78255603540644758</v>
      </c>
      <c r="FC88" s="35">
        <v>164.84505000000001</v>
      </c>
      <c r="FD88" s="36">
        <v>0.59335000000000004</v>
      </c>
      <c r="FE88" s="34">
        <v>5861582.083333333</v>
      </c>
    </row>
    <row r="89" spans="2:161" x14ac:dyDescent="0.25">
      <c r="B89" s="31">
        <v>6</v>
      </c>
      <c r="C89" s="31" t="s">
        <v>7</v>
      </c>
      <c r="D89" s="31">
        <v>1075.346</v>
      </c>
      <c r="E89" s="31">
        <v>8239.5547000000006</v>
      </c>
      <c r="F89" s="31">
        <v>31.400200000000002</v>
      </c>
      <c r="G89" s="31">
        <v>0.6663</v>
      </c>
      <c r="H89" s="31">
        <v>318596.28129999997</v>
      </c>
      <c r="K89" s="31">
        <v>6</v>
      </c>
      <c r="L89" s="31" t="s">
        <v>7</v>
      </c>
      <c r="M89" s="31">
        <v>1628.2139999999999</v>
      </c>
      <c r="N89" s="31">
        <v>19897.765599999999</v>
      </c>
      <c r="O89" s="31">
        <v>95.630899999999997</v>
      </c>
      <c r="P89" s="31">
        <v>0.1013</v>
      </c>
      <c r="Q89" s="31">
        <v>2875576.25</v>
      </c>
      <c r="T89" s="31">
        <v>6</v>
      </c>
      <c r="U89" s="31" t="s">
        <v>7</v>
      </c>
      <c r="V89" s="31">
        <v>1073.249</v>
      </c>
      <c r="W89" s="31">
        <v>12259.5977</v>
      </c>
      <c r="X89" s="31">
        <v>41.176099999999998</v>
      </c>
      <c r="Y89" s="31">
        <v>0.62619999999999998</v>
      </c>
      <c r="Z89" s="31">
        <v>631915.1875</v>
      </c>
      <c r="AU89" s="31">
        <v>4</v>
      </c>
      <c r="AW89" s="34">
        <v>1336.079</v>
      </c>
      <c r="AX89" s="36">
        <f t="shared" si="112"/>
        <v>0.20511426672732291</v>
      </c>
      <c r="AY89" s="35">
        <v>35.799216666666666</v>
      </c>
      <c r="AZ89" s="36">
        <v>0.30653333333333332</v>
      </c>
      <c r="BA89" s="34">
        <v>394513.89584999997</v>
      </c>
      <c r="BM89" s="31">
        <v>5</v>
      </c>
      <c r="BO89" s="34">
        <v>1436.1980000000001</v>
      </c>
      <c r="BP89" s="36">
        <f t="shared" si="106"/>
        <v>0.27670508441036279</v>
      </c>
      <c r="BQ89" s="35">
        <v>21.85863333333333</v>
      </c>
      <c r="BR89" s="36">
        <v>0.32248333333333334</v>
      </c>
      <c r="BS89" s="34">
        <v>290607.83334999997</v>
      </c>
      <c r="CE89" s="31">
        <v>6</v>
      </c>
      <c r="CF89" s="31" t="s">
        <v>7</v>
      </c>
      <c r="CG89" s="31">
        <v>1633.1669999999999</v>
      </c>
      <c r="CH89" s="31">
        <v>15234.180700000001</v>
      </c>
      <c r="CI89" s="31">
        <v>65.770300000000006</v>
      </c>
      <c r="CJ89" s="31">
        <v>0.82940000000000003</v>
      </c>
      <c r="CK89" s="31">
        <v>1152633.25</v>
      </c>
      <c r="DF89" s="31">
        <v>7</v>
      </c>
      <c r="DH89" s="34">
        <f t="shared" ref="DH89:DL89" si="126">AVERAGE(DH79,DH69,DH59,DH49,DH39,DH29,DH19,DH9)</f>
        <v>1077.2450000000001</v>
      </c>
      <c r="DI89" s="34">
        <f t="shared" si="126"/>
        <v>7355.5647625000001</v>
      </c>
      <c r="DJ89" s="35">
        <f t="shared" si="126"/>
        <v>65.485212500000003</v>
      </c>
      <c r="DK89" s="36">
        <f t="shared" si="126"/>
        <v>0.69371249999999995</v>
      </c>
      <c r="DL89" s="34">
        <f t="shared" si="126"/>
        <v>585874.75</v>
      </c>
      <c r="DO89" s="31">
        <v>7</v>
      </c>
      <c r="DQ89" s="34">
        <f t="shared" ref="DQ89:DU89" si="127">AVERAGE(DQ79,DQ69,DQ59,DQ49,DQ39,DQ29,DQ19,DQ9)</f>
        <v>1639.2403749999999</v>
      </c>
      <c r="DR89" s="34">
        <f t="shared" si="127"/>
        <v>36877.598137499997</v>
      </c>
      <c r="DS89" s="35">
        <f t="shared" si="127"/>
        <v>95.70331250000001</v>
      </c>
      <c r="DT89" s="36">
        <f t="shared" si="127"/>
        <v>0.91021249999999998</v>
      </c>
      <c r="DU89" s="34">
        <f t="shared" si="127"/>
        <v>3924303.4375</v>
      </c>
      <c r="EY89" s="31">
        <v>4</v>
      </c>
      <c r="FA89" s="34">
        <v>1344.6689999999999</v>
      </c>
      <c r="FB89" s="36">
        <f t="shared" si="119"/>
        <v>0.56689068493197559</v>
      </c>
      <c r="FC89" s="35">
        <v>71.825833333333335</v>
      </c>
      <c r="FD89" s="36">
        <v>0.54733333333333334</v>
      </c>
      <c r="FE89" s="34">
        <v>1889877.5</v>
      </c>
    </row>
    <row r="90" spans="2:161" ht="14.4" x14ac:dyDescent="0.3">
      <c r="B90" s="31">
        <v>7</v>
      </c>
      <c r="C90" s="31" t="s">
        <v>7</v>
      </c>
      <c r="D90" s="31">
        <v>1086.0709999999999</v>
      </c>
      <c r="E90" s="31">
        <v>75061.195300000007</v>
      </c>
      <c r="F90" s="31">
        <v>6.2819000000000003</v>
      </c>
      <c r="G90" s="31">
        <v>0.5635</v>
      </c>
      <c r="H90" s="31">
        <v>605888.8125</v>
      </c>
      <c r="K90" s="31">
        <v>7</v>
      </c>
      <c r="L90" s="31" t="s">
        <v>7</v>
      </c>
      <c r="M90" s="31">
        <v>1739.9690000000001</v>
      </c>
      <c r="N90" s="31">
        <v>18014.089800000002</v>
      </c>
      <c r="O90" s="31">
        <v>55.722499999999997</v>
      </c>
      <c r="P90" s="31">
        <v>0.74639999999999995</v>
      </c>
      <c r="Q90" s="31">
        <v>1196017.5</v>
      </c>
      <c r="T90" s="31">
        <v>7</v>
      </c>
      <c r="U90" s="31" t="s">
        <v>7</v>
      </c>
      <c r="V90" s="31">
        <v>1085.825</v>
      </c>
      <c r="W90" s="31">
        <v>78668.898400000005</v>
      </c>
      <c r="X90" s="31">
        <v>6.2782999999999998</v>
      </c>
      <c r="Y90" s="31">
        <v>0.71350000000000002</v>
      </c>
      <c r="Z90" s="31">
        <v>597293.875</v>
      </c>
      <c r="AL90" s="41" t="s">
        <v>0</v>
      </c>
      <c r="AM90" s="41" t="s">
        <v>1</v>
      </c>
      <c r="AN90" s="41" t="s">
        <v>2</v>
      </c>
      <c r="AO90" s="41" t="s">
        <v>3</v>
      </c>
      <c r="AP90" s="41" t="s">
        <v>4</v>
      </c>
      <c r="AQ90" s="41" t="s">
        <v>5</v>
      </c>
      <c r="AR90" s="41" t="s">
        <v>6</v>
      </c>
      <c r="AU90" s="31">
        <v>5</v>
      </c>
      <c r="AW90" s="34">
        <v>1435.2071666666664</v>
      </c>
      <c r="AX90" s="36">
        <f t="shared" si="112"/>
        <v>0.10071519052323112</v>
      </c>
      <c r="AY90" s="35">
        <v>38.811799999999998</v>
      </c>
      <c r="AZ90" s="36">
        <v>0.41263333333333335</v>
      </c>
      <c r="BA90" s="34">
        <v>202481.79951666668</v>
      </c>
      <c r="BD90" s="41" t="s">
        <v>0</v>
      </c>
      <c r="BE90" s="41" t="s">
        <v>1</v>
      </c>
      <c r="BF90" s="41" t="s">
        <v>2</v>
      </c>
      <c r="BG90" s="41" t="s">
        <v>3</v>
      </c>
      <c r="BH90" s="41" t="s">
        <v>4</v>
      </c>
      <c r="BI90" s="41" t="s">
        <v>5</v>
      </c>
      <c r="BJ90" s="41" t="s">
        <v>6</v>
      </c>
      <c r="BM90" s="31">
        <v>6</v>
      </c>
      <c r="BO90" s="34">
        <v>1543.2646666666669</v>
      </c>
      <c r="BP90" s="36">
        <f t="shared" si="106"/>
        <v>0.16112241798731747</v>
      </c>
      <c r="BQ90" s="35">
        <v>46.110050000000001</v>
      </c>
      <c r="BR90" s="36">
        <v>0.55030000000000001</v>
      </c>
      <c r="BS90" s="34">
        <v>327579.73441666662</v>
      </c>
      <c r="CE90" s="31">
        <v>7</v>
      </c>
      <c r="CF90" s="31" t="s">
        <v>7</v>
      </c>
      <c r="CG90" s="31">
        <v>1771.87</v>
      </c>
      <c r="CH90" s="31">
        <v>5901.8344999999999</v>
      </c>
      <c r="CI90" s="31">
        <v>256.43490000000003</v>
      </c>
      <c r="CJ90" s="31">
        <v>0.80200000000000005</v>
      </c>
      <c r="CK90" s="31">
        <v>1759837.25</v>
      </c>
      <c r="CN90" s="41" t="s">
        <v>0</v>
      </c>
      <c r="CO90" s="41" t="s">
        <v>1</v>
      </c>
      <c r="CP90" s="41" t="s">
        <v>2</v>
      </c>
      <c r="CQ90" s="41" t="s">
        <v>3</v>
      </c>
      <c r="CR90" s="41" t="s">
        <v>4</v>
      </c>
      <c r="CS90" s="41" t="s">
        <v>5</v>
      </c>
      <c r="CT90" s="41" t="s">
        <v>6</v>
      </c>
      <c r="DF90" s="37">
        <v>8</v>
      </c>
      <c r="DG90" s="37"/>
      <c r="DH90" s="38">
        <f t="shared" ref="DH90:DL90" si="128">AVERAGE(DH80,DH70,DH60,DH50,DH40,DH30,DH20,DH10)</f>
        <v>1086.535875</v>
      </c>
      <c r="DI90" s="38">
        <f t="shared" si="128"/>
        <v>36302.323225</v>
      </c>
      <c r="DJ90" s="39">
        <f t="shared" si="128"/>
        <v>7.0425250000000004</v>
      </c>
      <c r="DK90" s="40">
        <f t="shared" si="128"/>
        <v>0.6186625</v>
      </c>
      <c r="DL90" s="38">
        <f t="shared" si="128"/>
        <v>321436.60547499999</v>
      </c>
      <c r="DO90" s="31">
        <v>8</v>
      </c>
      <c r="DQ90" s="34">
        <f t="shared" ref="DQ90:DU90" si="129">AVERAGE(DQ80,DQ70,DQ60,DQ50,DQ40,DQ30,DQ20,DQ10)</f>
        <v>1738.6092500000002</v>
      </c>
      <c r="DR90" s="34">
        <f t="shared" si="129"/>
        <v>46551.2997875</v>
      </c>
      <c r="DS90" s="35">
        <f t="shared" si="129"/>
        <v>108.9359</v>
      </c>
      <c r="DT90" s="36">
        <f t="shared" si="129"/>
        <v>0.66608750000000005</v>
      </c>
      <c r="DU90" s="34">
        <f t="shared" si="129"/>
        <v>6240264.125</v>
      </c>
      <c r="DX90" s="41" t="s">
        <v>0</v>
      </c>
      <c r="DY90" s="41" t="s">
        <v>1</v>
      </c>
      <c r="DZ90" s="41" t="s">
        <v>2</v>
      </c>
      <c r="EA90" s="41" t="s">
        <v>3</v>
      </c>
      <c r="EB90" s="41" t="s">
        <v>4</v>
      </c>
      <c r="EC90" s="41" t="s">
        <v>5</v>
      </c>
      <c r="ED90" s="41" t="s">
        <v>6</v>
      </c>
      <c r="EP90" s="41" t="s">
        <v>0</v>
      </c>
      <c r="EQ90" s="41" t="s">
        <v>1</v>
      </c>
      <c r="ER90" s="41" t="s">
        <v>2</v>
      </c>
      <c r="ES90" s="41" t="s">
        <v>3</v>
      </c>
      <c r="ET90" s="41" t="s">
        <v>4</v>
      </c>
      <c r="EU90" s="41" t="s">
        <v>5</v>
      </c>
      <c r="EV90" s="41" t="s">
        <v>6</v>
      </c>
      <c r="EY90" s="31">
        <v>5</v>
      </c>
      <c r="FA90" s="34">
        <v>1428.325</v>
      </c>
      <c r="FB90" s="36">
        <f t="shared" si="119"/>
        <v>0.3249444691909103</v>
      </c>
      <c r="FC90" s="35">
        <v>65.665683333333334</v>
      </c>
      <c r="FD90" s="36">
        <v>0.57124999999999992</v>
      </c>
      <c r="FE90" s="34">
        <v>978952.77083333337</v>
      </c>
    </row>
    <row r="91" spans="2:161" x14ac:dyDescent="0.25">
      <c r="AL91" s="42">
        <v>1</v>
      </c>
      <c r="AM91" s="42"/>
      <c r="AN91" s="43">
        <f>_xlfn.STDEV.P(AN75,AN67,AN59,AN51,AN43,AN35,AN27,AN19,AN11,AN3)</f>
        <v>1.156951170101826</v>
      </c>
      <c r="AO91" s="43">
        <f t="shared" ref="AO91:AR91" si="130">_xlfn.STDEV.P(AO75,AO67,AO59,AO51,AO43,AO35,AO27,AO19,AO11,AO3)</f>
        <v>125.22818793084446</v>
      </c>
      <c r="AP91" s="43">
        <f t="shared" si="130"/>
        <v>1.902213071766673</v>
      </c>
      <c r="AQ91" s="43">
        <f t="shared" si="130"/>
        <v>2.5996932511356031E-2</v>
      </c>
      <c r="AR91" s="43">
        <f t="shared" si="130"/>
        <v>13866.971606109315</v>
      </c>
      <c r="AU91" s="31">
        <v>6</v>
      </c>
      <c r="AW91" s="34">
        <v>1551.8616666666667</v>
      </c>
      <c r="AX91" s="36">
        <f t="shared" si="112"/>
        <v>0.17352168086001532</v>
      </c>
      <c r="AY91" s="35">
        <v>12.495966666666666</v>
      </c>
      <c r="AZ91" s="36">
        <v>0.46684999999999993</v>
      </c>
      <c r="BA91" s="34">
        <v>110096.55990000001</v>
      </c>
      <c r="BD91" s="42">
        <v>1</v>
      </c>
      <c r="BE91" s="42"/>
      <c r="BF91" s="42">
        <f>_xlfn.STDEV.P(BF75,BF67,BF59,BF51,BF43,BF35,BF27,BF19,BF11,BF3)</f>
        <v>1.3813037319864689E-2</v>
      </c>
      <c r="BG91" s="42">
        <f t="shared" ref="BG91:BJ91" si="131">_xlfn.STDEV.P(BG75,BG67,BG59,BG51,BG43,BG35,BG27,BG19,BG11,BG3)</f>
        <v>62.166993979282161</v>
      </c>
      <c r="BH91" s="42">
        <f t="shared" si="131"/>
        <v>0.25819878562843795</v>
      </c>
      <c r="BI91" s="42">
        <f t="shared" si="131"/>
        <v>1.0639906014622488E-2</v>
      </c>
      <c r="BJ91" s="42">
        <f t="shared" si="131"/>
        <v>456.03523210312636</v>
      </c>
      <c r="BM91" s="31">
        <v>7</v>
      </c>
      <c r="BO91" s="34">
        <v>1633.4466666666667</v>
      </c>
      <c r="BP91" s="36">
        <f t="shared" si="106"/>
        <v>0.4722369975289209</v>
      </c>
      <c r="BQ91" s="35">
        <v>69.775033333333326</v>
      </c>
      <c r="BR91" s="36">
        <v>0.90941666666666654</v>
      </c>
      <c r="BS91" s="34">
        <v>1249370.0416666667</v>
      </c>
      <c r="CN91" s="42">
        <v>1</v>
      </c>
      <c r="CO91" s="42"/>
      <c r="CP91" s="43">
        <f>_xlfn.STDEV.P(CP75,CP67,CP59,CP51,CP43,CP35,CP27,CP19,CP11,CP3)</f>
        <v>0.9230775752882292</v>
      </c>
      <c r="CQ91" s="43">
        <f t="shared" ref="CQ91:CT91" si="132">_xlfn.STDEV.P(CQ75,CQ67,CQ59,CQ51,CQ43,CQ35,CQ27,CQ19,CQ11,CQ3)</f>
        <v>72.619293398992141</v>
      </c>
      <c r="CR91" s="43">
        <f t="shared" si="132"/>
        <v>1.3080891275444491</v>
      </c>
      <c r="CS91" s="43">
        <f t="shared" si="132"/>
        <v>1.3198715846626911E-2</v>
      </c>
      <c r="CT91" s="43">
        <f t="shared" si="132"/>
        <v>8396.2515015341123</v>
      </c>
      <c r="DX91" s="42">
        <v>1</v>
      </c>
      <c r="DY91" s="42"/>
      <c r="DZ91" s="43">
        <f>_xlfn.STDEV.P(DZ75,DZ67,DZ59,DZ51,DZ43,DZ35,DZ27,DZ19,DZ11,DZ3)</f>
        <v>1.1563612281635849</v>
      </c>
      <c r="EA91" s="43">
        <f t="shared" ref="EA91:ED91" si="133">_xlfn.STDEV.P(EA75,EA67,EA59,EA51,EA43,EA35,EA27,EA19,EA11,EA3)</f>
        <v>66.156814605326971</v>
      </c>
      <c r="EB91" s="43">
        <f t="shared" si="133"/>
        <v>4.1481539545200103</v>
      </c>
      <c r="EC91" s="43">
        <f t="shared" si="133"/>
        <v>2.2076539583911238E-2</v>
      </c>
      <c r="ED91" s="54">
        <f t="shared" si="133"/>
        <v>10630.909520584009</v>
      </c>
      <c r="EP91" s="42">
        <v>1</v>
      </c>
      <c r="EQ91" s="42"/>
      <c r="ER91" s="43">
        <f>_xlfn.STDEV.P(ER75,ER67,ER59,ER51,ER43,ER35,ER27,ER19,ER11,ER3)</f>
        <v>1.0382677881931219E-2</v>
      </c>
      <c r="ES91" s="43">
        <f t="shared" ref="ES91:EV91" si="134">_xlfn.STDEV.P(ES75,ES67,ES59,ES51,ES43,ES35,ES27,ES19,ES11,ES3)</f>
        <v>20.157348237265719</v>
      </c>
      <c r="ET91" s="43">
        <f t="shared" si="134"/>
        <v>0.18913608566320697</v>
      </c>
      <c r="EU91" s="43">
        <f t="shared" si="134"/>
        <v>3.2234664570924262E-2</v>
      </c>
      <c r="EV91" s="54">
        <f t="shared" si="134"/>
        <v>1062.07130406591</v>
      </c>
      <c r="EY91" s="31">
        <v>6</v>
      </c>
      <c r="FA91" s="34">
        <v>1650.2264999999998</v>
      </c>
      <c r="FB91" s="36">
        <f t="shared" si="119"/>
        <v>0.90433072634614364</v>
      </c>
      <c r="FC91" s="35">
        <v>89.029333333333327</v>
      </c>
      <c r="FD91" s="36">
        <v>0.55608333333333337</v>
      </c>
      <c r="FE91" s="34">
        <v>3719152.6666666665</v>
      </c>
    </row>
    <row r="92" spans="2:161" ht="14.4" x14ac:dyDescent="0.3">
      <c r="B92" s="37" t="s">
        <v>0</v>
      </c>
      <c r="C92" s="37" t="s">
        <v>1</v>
      </c>
      <c r="D92" s="37" t="s">
        <v>2</v>
      </c>
      <c r="E92" s="37" t="s">
        <v>3</v>
      </c>
      <c r="F92" s="37" t="s">
        <v>4</v>
      </c>
      <c r="G92" s="37" t="s">
        <v>5</v>
      </c>
      <c r="H92" s="37" t="s">
        <v>6</v>
      </c>
      <c r="K92" s="37" t="s">
        <v>0</v>
      </c>
      <c r="L92" s="37" t="s">
        <v>1</v>
      </c>
      <c r="M92" s="37" t="s">
        <v>2</v>
      </c>
      <c r="N92" s="37" t="s">
        <v>3</v>
      </c>
      <c r="O92" s="37" t="s">
        <v>4</v>
      </c>
      <c r="P92" s="37" t="s">
        <v>5</v>
      </c>
      <c r="Q92" s="37" t="s">
        <v>6</v>
      </c>
      <c r="T92" s="37" t="s">
        <v>0</v>
      </c>
      <c r="U92" s="37" t="s">
        <v>1</v>
      </c>
      <c r="V92" s="37" t="s">
        <v>2</v>
      </c>
      <c r="W92" s="37" t="s">
        <v>3</v>
      </c>
      <c r="X92" s="37" t="s">
        <v>4</v>
      </c>
      <c r="Y92" s="37" t="s">
        <v>5</v>
      </c>
      <c r="Z92" s="37" t="s">
        <v>6</v>
      </c>
      <c r="AL92" s="42">
        <v>2</v>
      </c>
      <c r="AM92" s="42"/>
      <c r="AN92" s="43">
        <f t="shared" ref="AN92:AR96" si="135">_xlfn.STDEV.P(AN76,AN68,AN60,AN52,AN44,AN36,AN28,AN20,AN12,AN4)</f>
        <v>3.7322379345370547E-2</v>
      </c>
      <c r="AO92" s="43">
        <f t="shared" si="135"/>
        <v>88.89138547263677</v>
      </c>
      <c r="AP92" s="43">
        <f t="shared" si="135"/>
        <v>0.35250793693192173</v>
      </c>
      <c r="AQ92" s="43">
        <f t="shared" si="135"/>
        <v>8.6962980629690847E-3</v>
      </c>
      <c r="AR92" s="43">
        <f t="shared" si="135"/>
        <v>5387.5360582369894</v>
      </c>
      <c r="AU92" s="31">
        <v>7</v>
      </c>
      <c r="AW92" s="34">
        <v>1625.9605000000001</v>
      </c>
      <c r="AX92" s="36">
        <f t="shared" si="112"/>
        <v>0.26530804937152069</v>
      </c>
      <c r="AY92" s="35">
        <v>73.131683333333328</v>
      </c>
      <c r="AZ92" s="36">
        <v>0.83579999999999988</v>
      </c>
      <c r="BA92" s="34">
        <v>845557.08333333337</v>
      </c>
      <c r="BD92" s="42">
        <v>2</v>
      </c>
      <c r="BE92" s="42"/>
      <c r="BF92" s="42">
        <f t="shared" ref="BF92:BJ92" si="136">_xlfn.STDEV.P(BF76,BF68,BF60,BF52,BF44,BF36,BF28,BF20,BF12,BF4)</f>
        <v>0.20947909203545284</v>
      </c>
      <c r="BG92" s="42">
        <f t="shared" si="136"/>
        <v>227.18151975757291</v>
      </c>
      <c r="BH92" s="42">
        <f t="shared" si="136"/>
        <v>1.2643911257597467</v>
      </c>
      <c r="BI92" s="42">
        <f t="shared" si="136"/>
        <v>2.5645820322227952E-2</v>
      </c>
      <c r="BJ92" s="42">
        <f t="shared" si="136"/>
        <v>4973.0323166839107</v>
      </c>
      <c r="BM92" s="31">
        <v>8</v>
      </c>
      <c r="BO92" s="34">
        <v>1736.1408333333331</v>
      </c>
      <c r="BP92" s="36">
        <f t="shared" si="106"/>
        <v>0.43094537505203767</v>
      </c>
      <c r="BQ92" s="35">
        <v>54.733700000000006</v>
      </c>
      <c r="BR92" s="36">
        <v>0.79344999999999999</v>
      </c>
      <c r="BS92" s="34">
        <v>940961.4375</v>
      </c>
      <c r="CE92" s="37" t="s">
        <v>0</v>
      </c>
      <c r="CF92" s="37" t="s">
        <v>1</v>
      </c>
      <c r="CG92" s="37" t="s">
        <v>2</v>
      </c>
      <c r="CH92" s="37" t="s">
        <v>3</v>
      </c>
      <c r="CI92" s="37" t="s">
        <v>4</v>
      </c>
      <c r="CJ92" s="37" t="s">
        <v>5</v>
      </c>
      <c r="CK92" s="37" t="s">
        <v>6</v>
      </c>
      <c r="CN92" s="42">
        <v>2</v>
      </c>
      <c r="CO92" s="42"/>
      <c r="CP92" s="43">
        <f t="shared" ref="CP92:CT92" si="137">_xlfn.STDEV.P(CP76,CP68,CP60,CP52,CP44,CP36,CP28,CP20,CP12,CP4)</f>
        <v>4.0412992960198103E-2</v>
      </c>
      <c r="CQ92" s="43">
        <f t="shared" si="137"/>
        <v>43.939684520270596</v>
      </c>
      <c r="CR92" s="43">
        <f t="shared" si="137"/>
        <v>0.48397487703392222</v>
      </c>
      <c r="CS92" s="43">
        <f t="shared" si="137"/>
        <v>6.235711667484321E-3</v>
      </c>
      <c r="CT92" s="43">
        <f t="shared" si="137"/>
        <v>4657.3343976277156</v>
      </c>
      <c r="DF92" s="41" t="s">
        <v>0</v>
      </c>
      <c r="DG92" s="41" t="s">
        <v>1</v>
      </c>
      <c r="DH92" s="41" t="s">
        <v>2</v>
      </c>
      <c r="DI92" s="41" t="s">
        <v>3</v>
      </c>
      <c r="DJ92" s="41" t="s">
        <v>4</v>
      </c>
      <c r="DK92" s="41" t="s">
        <v>5</v>
      </c>
      <c r="DL92" s="41" t="s">
        <v>6</v>
      </c>
      <c r="DO92" s="41" t="s">
        <v>0</v>
      </c>
      <c r="DP92" s="41" t="s">
        <v>1</v>
      </c>
      <c r="DQ92" s="41" t="s">
        <v>2</v>
      </c>
      <c r="DR92" s="41" t="s">
        <v>3</v>
      </c>
      <c r="DS92" s="41" t="s">
        <v>4</v>
      </c>
      <c r="DT92" s="41" t="s">
        <v>5</v>
      </c>
      <c r="DU92" s="41" t="s">
        <v>6</v>
      </c>
      <c r="DX92" s="42">
        <v>2</v>
      </c>
      <c r="DY92" s="42"/>
      <c r="DZ92" s="43">
        <f t="shared" ref="DZ92:ED92" si="138">_xlfn.STDEV.P(DZ76,DZ68,DZ60,DZ52,DZ44,DZ36,DZ28,DZ20,DZ12,DZ4)</f>
        <v>4.565314885087858E-2</v>
      </c>
      <c r="EA92" s="43">
        <f t="shared" si="138"/>
        <v>30.482628172880649</v>
      </c>
      <c r="EB92" s="43">
        <f t="shared" si="138"/>
        <v>0.29644956485041396</v>
      </c>
      <c r="EC92" s="43">
        <f t="shared" si="138"/>
        <v>1.1603775247737272E-2</v>
      </c>
      <c r="ED92" s="54">
        <f t="shared" si="138"/>
        <v>1701.4489512660587</v>
      </c>
      <c r="EP92" s="42">
        <v>2</v>
      </c>
      <c r="EQ92" s="42"/>
      <c r="ER92" s="43">
        <f t="shared" ref="ER92:EV92" si="139">_xlfn.STDEV.P(ER76,ER68,ER60,ER52,ER44,ER36,ER28,ER20,ER12,ER4)</f>
        <v>1.2712198865648847E-2</v>
      </c>
      <c r="ES92" s="43">
        <f t="shared" si="139"/>
        <v>29.365917127302605</v>
      </c>
      <c r="ET92" s="43">
        <f t="shared" si="139"/>
        <v>7.2612470692023562E-2</v>
      </c>
      <c r="EU92" s="43">
        <f t="shared" si="139"/>
        <v>2.5447453703661596E-2</v>
      </c>
      <c r="EV92" s="54">
        <f t="shared" si="139"/>
        <v>1374.5347273191446</v>
      </c>
      <c r="EY92" s="31">
        <v>7</v>
      </c>
      <c r="FA92" s="34">
        <v>1742.2483333333337</v>
      </c>
      <c r="FB92" s="36">
        <f t="shared" si="119"/>
        <v>1.1569327382133658</v>
      </c>
      <c r="FC92" s="35">
        <v>80.411016666666669</v>
      </c>
      <c r="FD92" s="36">
        <v>0.74690000000000001</v>
      </c>
      <c r="FE92" s="34">
        <v>3983783.4166666665</v>
      </c>
    </row>
    <row r="93" spans="2:161" x14ac:dyDescent="0.25">
      <c r="B93" s="31">
        <v>1</v>
      </c>
      <c r="D93" s="34">
        <f>AVERAGE(D84,D75,D66,D57,D48,D39,D30,D21,D12,D3)</f>
        <v>144.04789999999997</v>
      </c>
      <c r="E93" s="34">
        <f t="shared" ref="E93:H93" si="140">AVERAGE(E84,E75,E66,E57,E48,E39,E30,E21,E12,E3)</f>
        <v>6586.7599300000002</v>
      </c>
      <c r="F93" s="35">
        <f t="shared" si="140"/>
        <v>18.206569999999999</v>
      </c>
      <c r="G93" s="36">
        <f t="shared" si="140"/>
        <v>0.51450999999999991</v>
      </c>
      <c r="H93" s="34">
        <f t="shared" si="140"/>
        <v>156932.00626999998</v>
      </c>
      <c r="K93" s="31">
        <v>1</v>
      </c>
      <c r="M93" s="34">
        <f>AVERAGE(M84,M75,M66,M57,M48,M39,M30,M21,M12,M3)</f>
        <v>1074.6919999999998</v>
      </c>
      <c r="N93" s="34">
        <f t="shared" ref="N93:Q93" si="141">AVERAGE(N84,N75,N66,N57,N48,N39,N30,N21,N12,N3)</f>
        <v>9216.2779300000002</v>
      </c>
      <c r="O93" s="35">
        <f t="shared" si="141"/>
        <v>37.491360000000007</v>
      </c>
      <c r="P93" s="36">
        <f t="shared" si="141"/>
        <v>0.62233999999999989</v>
      </c>
      <c r="Q93" s="34">
        <f t="shared" si="141"/>
        <v>433317.98751999997</v>
      </c>
      <c r="T93" s="31">
        <v>1</v>
      </c>
      <c r="V93" s="34">
        <f>AVERAGE(V84,V75,V66,V57,V48,V39,V30,V21,V12,V3)</f>
        <v>155.00890000000004</v>
      </c>
      <c r="W93" s="34">
        <f t="shared" ref="W93:Z93" si="142">AVERAGE(W84,W75,W66,W57,W48,W39,W30,W21,W12,W3)</f>
        <v>4070.3598399999996</v>
      </c>
      <c r="X93" s="35">
        <f t="shared" si="142"/>
        <v>6.6276999999999999</v>
      </c>
      <c r="Y93" s="36">
        <f t="shared" si="142"/>
        <v>0.53663000000000005</v>
      </c>
      <c r="Z93" s="34">
        <f t="shared" si="142"/>
        <v>35039.899009999994</v>
      </c>
      <c r="AL93" s="42">
        <v>3</v>
      </c>
      <c r="AM93" s="42"/>
      <c r="AN93" s="43">
        <f t="shared" si="135"/>
        <v>5.9497899122574797E-2</v>
      </c>
      <c r="AO93" s="43">
        <f t="shared" si="135"/>
        <v>94.286789088429998</v>
      </c>
      <c r="AP93" s="43">
        <f t="shared" si="135"/>
        <v>1.1876999271280606</v>
      </c>
      <c r="AQ93" s="43">
        <f t="shared" si="135"/>
        <v>3.4859330171418942E-2</v>
      </c>
      <c r="AR93" s="43">
        <f t="shared" si="135"/>
        <v>18186.818673769376</v>
      </c>
      <c r="AU93" s="31">
        <v>8</v>
      </c>
      <c r="AW93" s="34">
        <v>1739.9231666666667</v>
      </c>
      <c r="AX93" s="36">
        <f t="shared" si="112"/>
        <v>0.21157051184816209</v>
      </c>
      <c r="AY93" s="35">
        <v>60.94703333333333</v>
      </c>
      <c r="AZ93" s="36">
        <v>0.57433333333333325</v>
      </c>
      <c r="BA93" s="34">
        <v>618409.5</v>
      </c>
      <c r="BD93" s="42">
        <v>3</v>
      </c>
      <c r="BE93" s="42"/>
      <c r="BF93" s="42">
        <f t="shared" ref="BF93:BJ93" si="143">_xlfn.STDEV.P(BF77,BF69,BF61,BF53,BF45,BF37,BF29,BF21,BF13,BF5)</f>
        <v>0.31097506330895797</v>
      </c>
      <c r="BG93" s="42">
        <f t="shared" si="143"/>
        <v>86.289255752014057</v>
      </c>
      <c r="BH93" s="42">
        <f t="shared" si="143"/>
        <v>1.0284778043302627</v>
      </c>
      <c r="BI93" s="42">
        <f t="shared" si="143"/>
        <v>3.8016660821276776E-2</v>
      </c>
      <c r="BJ93" s="42">
        <f t="shared" si="143"/>
        <v>13843.586951399357</v>
      </c>
      <c r="CE93" s="31">
        <v>1</v>
      </c>
      <c r="CG93" s="34">
        <f>AVERAGE(CG84,CG75,CG66,CG57,CG48,CG39,CG30,CG21,CG12,CG3)</f>
        <v>1070.3440999999998</v>
      </c>
      <c r="CH93" s="34">
        <f t="shared" ref="CH93:CK93" si="144">AVERAGE(CH84,CH75,CH66,CH57,CH48,CH39,CH30,CH21,CH12,CH3)</f>
        <v>11575.665930000001</v>
      </c>
      <c r="CI93" s="35">
        <f t="shared" si="144"/>
        <v>46.986769999999993</v>
      </c>
      <c r="CJ93" s="36">
        <f t="shared" si="144"/>
        <v>0.86623000000000006</v>
      </c>
      <c r="CK93" s="34">
        <f t="shared" si="144"/>
        <v>615200.59375</v>
      </c>
      <c r="CN93" s="42">
        <v>3</v>
      </c>
      <c r="CO93" s="42"/>
      <c r="CP93" s="43">
        <f t="shared" ref="CP93:CT93" si="145">_xlfn.STDEV.P(CP77,CP69,CP61,CP53,CP45,CP37,CP29,CP21,CP13,CP5)</f>
        <v>8.212849688139473E-2</v>
      </c>
      <c r="CQ93" s="43">
        <f t="shared" si="145"/>
        <v>74.709155941041757</v>
      </c>
      <c r="CR93" s="43">
        <f t="shared" si="145"/>
        <v>0.7899695123863959</v>
      </c>
      <c r="CS93" s="43">
        <f t="shared" si="145"/>
        <v>2.6661217151510534E-2</v>
      </c>
      <c r="CT93" s="43">
        <f t="shared" si="145"/>
        <v>16467.99582593318</v>
      </c>
      <c r="DF93" s="42">
        <v>1</v>
      </c>
      <c r="DG93" s="42"/>
      <c r="DH93" s="43">
        <f>_xlfn.STDEV.P(DH73,DH63,DH53,DH43,DH33,DH23,DH13,DH3)</f>
        <v>2.2603926650062714E-3</v>
      </c>
      <c r="DI93" s="43">
        <f t="shared" ref="DI93:DL93" si="146">_xlfn.STDEV.P(DI73,DI63,DI53,DI43,DI33,DI23,DI13,DI3)</f>
        <v>6.1814432254935534</v>
      </c>
      <c r="DJ93" s="43">
        <f t="shared" si="146"/>
        <v>7.5806125041120595E-2</v>
      </c>
      <c r="DK93" s="43">
        <f t="shared" si="146"/>
        <v>1.3250165093311088E-2</v>
      </c>
      <c r="DL93" s="54">
        <f t="shared" si="146"/>
        <v>61.210407327082741</v>
      </c>
      <c r="DO93" s="42">
        <v>1</v>
      </c>
      <c r="DP93" s="42"/>
      <c r="DQ93" s="43">
        <f>_xlfn.STDEV.P(DQ73,DQ63,DQ53,DQ43,DQ33,DQ23,DQ13,DQ3)</f>
        <v>0.4998999743698655</v>
      </c>
      <c r="DR93" s="43">
        <f t="shared" ref="DR93:DU93" si="147">_xlfn.STDEV.P(DR73,DR63,DR53,DR43,DR33,DR23,DR13,DR3)</f>
        <v>92.867433842009305</v>
      </c>
      <c r="DS93" s="43">
        <f t="shared" si="147"/>
        <v>0.55771619518801785</v>
      </c>
      <c r="DT93" s="43">
        <f t="shared" si="147"/>
        <v>0.13458061187908874</v>
      </c>
      <c r="DU93" s="54">
        <f t="shared" si="147"/>
        <v>14018.377598981311</v>
      </c>
      <c r="DX93" s="42">
        <v>3</v>
      </c>
      <c r="DY93" s="42"/>
      <c r="DZ93" s="43">
        <f t="shared" ref="DZ93:ED93" si="148">_xlfn.STDEV.P(DZ77,DZ69,DZ61,DZ53,DZ45,DZ37,DZ29,DZ21,DZ13,DZ5)</f>
        <v>9.3299732046764089E-2</v>
      </c>
      <c r="EA93" s="43">
        <f t="shared" si="148"/>
        <v>67.157720265607551</v>
      </c>
      <c r="EB93" s="43">
        <f t="shared" si="148"/>
        <v>1.3367062316006459</v>
      </c>
      <c r="EC93" s="43">
        <f t="shared" si="148"/>
        <v>3.2556567693784906E-2</v>
      </c>
      <c r="ED93" s="54">
        <f t="shared" si="148"/>
        <v>9067.7787208272421</v>
      </c>
      <c r="EP93" s="42">
        <v>3</v>
      </c>
      <c r="EQ93" s="42"/>
      <c r="ER93" s="43">
        <f t="shared" ref="ER93:EV93" si="149">_xlfn.STDEV.P(ER77,ER69,ER61,ER53,ER45,ER37,ER29,ER21,ER13,ER5)</f>
        <v>1.6555663683469883E-2</v>
      </c>
      <c r="ES93" s="43">
        <f t="shared" si="149"/>
        <v>22.516787827965171</v>
      </c>
      <c r="ET93" s="43">
        <f t="shared" si="149"/>
        <v>3.1130371022525152E-2</v>
      </c>
      <c r="EU93" s="43">
        <f t="shared" si="149"/>
        <v>3.9999999999995599E-5</v>
      </c>
      <c r="EV93" s="54">
        <f t="shared" si="149"/>
        <v>893.07993170455859</v>
      </c>
      <c r="EY93" s="31">
        <v>8</v>
      </c>
      <c r="FA93" s="34">
        <v>1814.3040000000001</v>
      </c>
      <c r="FB93" s="36">
        <f t="shared" si="119"/>
        <v>0.2846105661124983</v>
      </c>
      <c r="FC93" s="35">
        <v>49.920199999999994</v>
      </c>
      <c r="FD93" s="36">
        <v>0.6462</v>
      </c>
      <c r="FE93" s="34">
        <v>631269.26041666663</v>
      </c>
    </row>
    <row r="94" spans="2:161" ht="14.4" x14ac:dyDescent="0.3">
      <c r="B94" s="31">
        <v>2</v>
      </c>
      <c r="D94" s="34">
        <f t="shared" ref="D94:H99" si="150">AVERAGE(D85,D76,D67,D58,D49,D40,D31,D22,D13,D4)</f>
        <v>251.2612</v>
      </c>
      <c r="E94" s="34">
        <f t="shared" si="150"/>
        <v>3906.2668800000001</v>
      </c>
      <c r="F94" s="35">
        <f t="shared" si="150"/>
        <v>46.119839999999996</v>
      </c>
      <c r="G94" s="36">
        <f t="shared" si="150"/>
        <v>0.53112999999999999</v>
      </c>
      <c r="H94" s="34">
        <f t="shared" si="150"/>
        <v>233846.28907</v>
      </c>
      <c r="K94" s="37">
        <v>2</v>
      </c>
      <c r="L94" s="37"/>
      <c r="M94" s="38">
        <f t="shared" ref="M94:Q94" si="151">AVERAGE(M85,M76,M67,M58,M49,M40,M31,M22,M13,M4)</f>
        <v>1086.0682999999999</v>
      </c>
      <c r="N94" s="38">
        <f t="shared" si="151"/>
        <v>75099.600790000011</v>
      </c>
      <c r="O94" s="39">
        <f t="shared" si="151"/>
        <v>6.2807399999999998</v>
      </c>
      <c r="P94" s="40">
        <f t="shared" si="151"/>
        <v>0.54605999999999999</v>
      </c>
      <c r="Q94" s="38">
        <f t="shared" si="151"/>
        <v>610393.15625</v>
      </c>
      <c r="T94" s="31">
        <v>2</v>
      </c>
      <c r="V94" s="34">
        <f t="shared" ref="V94:Z94" si="152">AVERAGE(V85,V76,V67,V58,V49,V40,V31,V22,V13,V4)</f>
        <v>255.00050000000002</v>
      </c>
      <c r="W94" s="34">
        <f t="shared" si="152"/>
        <v>3994.885040000001</v>
      </c>
      <c r="X94" s="35">
        <f t="shared" si="152"/>
        <v>72.675549999999987</v>
      </c>
      <c r="Y94" s="36">
        <f t="shared" si="152"/>
        <v>0.70683999999999991</v>
      </c>
      <c r="Z94" s="34">
        <f t="shared" si="152"/>
        <v>349659.20315000002</v>
      </c>
      <c r="AL94" s="42">
        <v>4</v>
      </c>
      <c r="AM94" s="42"/>
      <c r="AN94" s="43">
        <f t="shared" si="135"/>
        <v>8.189560427763809E-2</v>
      </c>
      <c r="AO94" s="43">
        <f t="shared" si="135"/>
        <v>84.982586136963263</v>
      </c>
      <c r="AP94" s="43">
        <f t="shared" si="135"/>
        <v>0.41589750371936596</v>
      </c>
      <c r="AQ94" s="43">
        <f t="shared" si="135"/>
        <v>2.0345960286995545E-2</v>
      </c>
      <c r="AR94" s="43">
        <f t="shared" si="135"/>
        <v>7383.3502371520453</v>
      </c>
      <c r="BD94" s="42">
        <v>4</v>
      </c>
      <c r="BE94" s="42"/>
      <c r="BF94" s="42">
        <f t="shared" ref="BF94:BJ94" si="153">_xlfn.STDEV.P(BF78,BF70,BF62,BF54,BF46,BF38,BF30,BF22,BF14,BF6)</f>
        <v>0.16472935378978307</v>
      </c>
      <c r="BG94" s="42">
        <f t="shared" si="153"/>
        <v>67.908290627245719</v>
      </c>
      <c r="BH94" s="42">
        <f t="shared" si="153"/>
        <v>0.65878180758123495</v>
      </c>
      <c r="BI94" s="42">
        <f t="shared" si="153"/>
        <v>0.12319987012980149</v>
      </c>
      <c r="BJ94" s="42">
        <f t="shared" si="153"/>
        <v>22061.796663319736</v>
      </c>
      <c r="CE94" s="37">
        <v>2</v>
      </c>
      <c r="CF94" s="37"/>
      <c r="CG94" s="38">
        <f t="shared" ref="CG94:CK94" si="154">AVERAGE(CG85,CG76,CG67,CG58,CG49,CG40,CG31,CG22,CG13,CG4)</f>
        <v>1086.3632000000002</v>
      </c>
      <c r="CH94" s="38">
        <f t="shared" si="154"/>
        <v>21280.753519999998</v>
      </c>
      <c r="CI94" s="39">
        <f t="shared" si="154"/>
        <v>6.7075999999999993</v>
      </c>
      <c r="CJ94" s="40">
        <f t="shared" si="154"/>
        <v>0.53239999999999998</v>
      </c>
      <c r="CK94" s="38">
        <f t="shared" si="154"/>
        <v>185740.93594999998</v>
      </c>
      <c r="CN94" s="42">
        <v>4</v>
      </c>
      <c r="CO94" s="42"/>
      <c r="CP94" s="43">
        <f t="shared" ref="CP94:CT94" si="155">_xlfn.STDEV.P(CP78,CP70,CP62,CP54,CP46,CP38,CP30,CP22,CP14,CP6)</f>
        <v>8.7831714090089302E-2</v>
      </c>
      <c r="CQ94" s="43">
        <f t="shared" si="155"/>
        <v>50.341271704084555</v>
      </c>
      <c r="CR94" s="43">
        <f t="shared" si="155"/>
        <v>0.32341137023920441</v>
      </c>
      <c r="CS94" s="43">
        <f t="shared" si="155"/>
        <v>4.8535472594793995E-2</v>
      </c>
      <c r="CT94" s="43">
        <f t="shared" si="155"/>
        <v>8709.8071767343627</v>
      </c>
      <c r="DF94" s="42">
        <v>2</v>
      </c>
      <c r="DG94" s="42"/>
      <c r="DH94" s="43">
        <f t="shared" ref="DH94:DL94" si="156">_xlfn.STDEV.P(DH74,DH64,DH54,DH44,DH34,DH24,DH14,DH4)</f>
        <v>4.3301270188197987E-4</v>
      </c>
      <c r="DI94" s="43">
        <f t="shared" si="156"/>
        <v>1.9965971197498447</v>
      </c>
      <c r="DJ94" s="43">
        <f t="shared" si="156"/>
        <v>1.6180061032023178E-2</v>
      </c>
      <c r="DK94" s="43">
        <f t="shared" si="156"/>
        <v>1.4150971698084938E-3</v>
      </c>
      <c r="DL94" s="54">
        <f t="shared" si="156"/>
        <v>218.22616526675199</v>
      </c>
      <c r="DO94" s="41">
        <v>2</v>
      </c>
      <c r="DP94" s="41"/>
      <c r="DQ94" s="44">
        <f t="shared" ref="DQ94:DU94" si="157">_xlfn.STDEV.P(DQ74,DQ64,DQ54,DQ44,DQ34,DQ24,DQ14,DQ4)</f>
        <v>6.5275856946003354E-3</v>
      </c>
      <c r="DR94" s="44">
        <f t="shared" si="157"/>
        <v>228.67271003132143</v>
      </c>
      <c r="DS94" s="44">
        <f t="shared" si="157"/>
        <v>1.6579637360328515E-2</v>
      </c>
      <c r="DT94" s="44">
        <f t="shared" si="157"/>
        <v>3.1671692309537237E-2</v>
      </c>
      <c r="DU94" s="46">
        <f t="shared" si="157"/>
        <v>6733.0225379684707</v>
      </c>
      <c r="DX94" s="42">
        <v>4</v>
      </c>
      <c r="DY94" s="42"/>
      <c r="DZ94" s="43">
        <f t="shared" ref="DZ94:ED94" si="158">_xlfn.STDEV.P(DZ78,DZ70,DZ62,DZ54,DZ46,DZ38,DZ30,DZ22,DZ14,DZ6)</f>
        <v>3.7326130257516313E-2</v>
      </c>
      <c r="EA94" s="43">
        <f t="shared" si="158"/>
        <v>55.880234424136049</v>
      </c>
      <c r="EB94" s="43">
        <f t="shared" si="158"/>
        <v>0.98994808065877826</v>
      </c>
      <c r="EC94" s="43">
        <f t="shared" si="158"/>
        <v>7.964251628370364E-2</v>
      </c>
      <c r="ED94" s="54">
        <f t="shared" si="158"/>
        <v>5043.7105018592829</v>
      </c>
      <c r="EP94" s="42">
        <v>4</v>
      </c>
      <c r="EQ94" s="42"/>
      <c r="ER94" s="43">
        <f t="shared" ref="ER94:EV94" si="159">_xlfn.STDEV.P(ER78,ER70,ER62,ER54,ER46,ER38,ER30,ER22,ER14,ER6)</f>
        <v>2.1804586673457499E-2</v>
      </c>
      <c r="ES94" s="43">
        <f t="shared" si="159"/>
        <v>17.449176497304894</v>
      </c>
      <c r="ET94" s="43">
        <f t="shared" si="159"/>
        <v>0.34096841730576782</v>
      </c>
      <c r="EU94" s="43">
        <f t="shared" si="159"/>
        <v>1.7195432533088559E-2</v>
      </c>
      <c r="EV94" s="54">
        <f t="shared" si="159"/>
        <v>3860.3019927097444</v>
      </c>
    </row>
    <row r="95" spans="2:161" x14ac:dyDescent="0.25">
      <c r="B95" s="31">
        <v>3</v>
      </c>
      <c r="D95" s="34">
        <f t="shared" si="150"/>
        <v>281.2704</v>
      </c>
      <c r="E95" s="34">
        <f t="shared" si="150"/>
        <v>13531.582310000002</v>
      </c>
      <c r="F95" s="35">
        <f t="shared" si="150"/>
        <v>16.632259999999999</v>
      </c>
      <c r="G95" s="36">
        <f t="shared" si="150"/>
        <v>0.51116000000000006</v>
      </c>
      <c r="H95" s="34">
        <f t="shared" si="150"/>
        <v>294998.03438999999</v>
      </c>
      <c r="K95" s="31">
        <v>3</v>
      </c>
      <c r="M95" s="34">
        <f t="shared" ref="M95:Q95" si="160">AVERAGE(M86,M77,M68,M59,M50,M41,M32,M23,M14,M5)</f>
        <v>1239.1592000000001</v>
      </c>
      <c r="N95" s="34">
        <f t="shared" si="160"/>
        <v>9611.7450200000003</v>
      </c>
      <c r="O95" s="35">
        <f t="shared" si="160"/>
        <v>53.949130000000011</v>
      </c>
      <c r="P95" s="36">
        <f t="shared" si="160"/>
        <v>0.53915000000000002</v>
      </c>
      <c r="Q95" s="34">
        <f t="shared" si="160"/>
        <v>671744.20625000005</v>
      </c>
      <c r="T95" s="31">
        <v>3</v>
      </c>
      <c r="V95" s="34">
        <f t="shared" ref="V95:Z95" si="161">AVERAGE(V86,V77,V68,V59,V50,V41,V32,V23,V14,V5)</f>
        <v>280.89239999999995</v>
      </c>
      <c r="W95" s="34">
        <f t="shared" si="161"/>
        <v>13951.256270000002</v>
      </c>
      <c r="X95" s="35">
        <f t="shared" si="161"/>
        <v>15.358389999999996</v>
      </c>
      <c r="Y95" s="36">
        <f t="shared" si="161"/>
        <v>0.49809000000000003</v>
      </c>
      <c r="Z95" s="34">
        <f t="shared" si="161"/>
        <v>282349.96253999998</v>
      </c>
      <c r="AL95" s="42">
        <v>5</v>
      </c>
      <c r="AM95" s="42"/>
      <c r="AN95" s="43">
        <f t="shared" si="135"/>
        <v>0.43048657354210446</v>
      </c>
      <c r="AO95" s="43">
        <f t="shared" si="135"/>
        <v>195.22368754979399</v>
      </c>
      <c r="AP95" s="43">
        <f t="shared" si="135"/>
        <v>0.9783622363930452</v>
      </c>
      <c r="AQ95" s="43">
        <f t="shared" si="135"/>
        <v>3.0788804783557285E-2</v>
      </c>
      <c r="AR95" s="43">
        <f t="shared" si="135"/>
        <v>12773.431957297184</v>
      </c>
      <c r="BD95" s="42">
        <v>5</v>
      </c>
      <c r="BE95" s="42"/>
      <c r="BF95" s="42">
        <f t="shared" ref="BF95:BJ95" si="162">_xlfn.STDEV.P(BF79,BF71,BF63,BF55,BF47,BF39,BF31,BF23,BF15,BF7)</f>
        <v>2.3306935469941155</v>
      </c>
      <c r="BG95" s="42">
        <f t="shared" si="162"/>
        <v>197.89646326959866</v>
      </c>
      <c r="BH95" s="42">
        <f t="shared" si="162"/>
        <v>4.3794803447897843</v>
      </c>
      <c r="BI95" s="42">
        <f t="shared" si="162"/>
        <v>0.1182892810021267</v>
      </c>
      <c r="BJ95" s="42">
        <f t="shared" si="162"/>
        <v>32349.580612838145</v>
      </c>
      <c r="CE95" s="31">
        <v>3</v>
      </c>
      <c r="CG95" s="34">
        <f t="shared" ref="CG95:CK95" si="163">AVERAGE(CG86,CG77,CG68,CG59,CG50,CG41,CG32,CG23,CG14,CG5)</f>
        <v>1230.7375</v>
      </c>
      <c r="CH95" s="34">
        <f t="shared" si="163"/>
        <v>10883.62579</v>
      </c>
      <c r="CI95" s="35">
        <f t="shared" si="163"/>
        <v>81.332169999999991</v>
      </c>
      <c r="CJ95" s="36">
        <f t="shared" si="163"/>
        <v>0.95313000000000003</v>
      </c>
      <c r="CK95" s="34">
        <f t="shared" si="163"/>
        <v>963452.73750000005</v>
      </c>
      <c r="CN95" s="42">
        <v>5</v>
      </c>
      <c r="CO95" s="42"/>
      <c r="CP95" s="43">
        <f t="shared" ref="CP95:CT95" si="164">_xlfn.STDEV.P(CP79,CP71,CP63,CP55,CP47,CP39,CP31,CP23,CP15,CP7)</f>
        <v>0.1089793099629256</v>
      </c>
      <c r="CQ95" s="43">
        <f t="shared" si="164"/>
        <v>67.138296292861767</v>
      </c>
      <c r="CR95" s="43">
        <f t="shared" si="164"/>
        <v>0.33275451747496987</v>
      </c>
      <c r="CS95" s="43">
        <f t="shared" si="164"/>
        <v>2.2825555853034571E-2</v>
      </c>
      <c r="CT95" s="43">
        <f t="shared" si="164"/>
        <v>2875.0125595222685</v>
      </c>
      <c r="DF95" s="42">
        <v>3</v>
      </c>
      <c r="DG95" s="42"/>
      <c r="DH95" s="43">
        <f t="shared" ref="DH95:DL95" si="165">_xlfn.STDEV.P(DH75,DH65,DH55,DH45,DH35,DH25,DH15,DH5)</f>
        <v>0.10495586870203562</v>
      </c>
      <c r="DI95" s="43">
        <f t="shared" si="165"/>
        <v>230.76370301905692</v>
      </c>
      <c r="DJ95" s="43">
        <f t="shared" si="165"/>
        <v>5.9871143308854409</v>
      </c>
      <c r="DK95" s="43">
        <f t="shared" si="165"/>
        <v>6.3582268312399548E-2</v>
      </c>
      <c r="DL95" s="54">
        <f t="shared" si="165"/>
        <v>10662.766449421357</v>
      </c>
      <c r="DO95" s="42">
        <v>3</v>
      </c>
      <c r="DP95" s="42"/>
      <c r="DQ95" s="43">
        <f t="shared" ref="DQ95:DU95" si="166">_xlfn.STDEV.P(DQ75,DQ65,DQ55,DQ45,DQ35,DQ25,DQ15,DQ5)</f>
        <v>0.22691156730100967</v>
      </c>
      <c r="DR95" s="43">
        <f t="shared" si="166"/>
        <v>20.430828722939413</v>
      </c>
      <c r="DS95" s="43">
        <f t="shared" si="166"/>
        <v>0.70357203966615833</v>
      </c>
      <c r="DT95" s="43">
        <f t="shared" si="166"/>
        <v>1.3992492406644356E-2</v>
      </c>
      <c r="DU95" s="54">
        <f t="shared" si="166"/>
        <v>9663.2961939227516</v>
      </c>
      <c r="DX95" s="42">
        <v>5</v>
      </c>
      <c r="DY95" s="42"/>
      <c r="DZ95" s="43">
        <f t="shared" ref="DZ95:ED95" si="167">_xlfn.STDEV.P(DZ79,DZ71,DZ63,DZ55,DZ47,DZ39,DZ31,DZ23,DZ15,DZ7)</f>
        <v>0.32286368640653573</v>
      </c>
      <c r="EA95" s="43">
        <f t="shared" si="167"/>
        <v>85.099241844566961</v>
      </c>
      <c r="EB95" s="43">
        <f t="shared" si="167"/>
        <v>1.5650861828027236</v>
      </c>
      <c r="EC95" s="43">
        <f t="shared" si="167"/>
        <v>0.10188860044185551</v>
      </c>
      <c r="ED95" s="54">
        <f t="shared" si="167"/>
        <v>5170.2707049644614</v>
      </c>
      <c r="EP95" s="42">
        <v>5</v>
      </c>
      <c r="EQ95" s="42"/>
      <c r="ER95" s="43">
        <f t="shared" ref="ER95:EV95" si="168">_xlfn.STDEV.P(ER79,ER71,ER63,ER55,ER47,ER39,ER31,ER23,ER15,ER7)</f>
        <v>9.2092344958949694E-3</v>
      </c>
      <c r="ES95" s="43">
        <f t="shared" si="168"/>
        <v>14.304423889919573</v>
      </c>
      <c r="ET95" s="43">
        <f t="shared" si="168"/>
        <v>0.19849133885386483</v>
      </c>
      <c r="EU95" s="43">
        <f t="shared" si="168"/>
        <v>7.1771930446379948E-3</v>
      </c>
      <c r="EV95" s="54">
        <f t="shared" si="168"/>
        <v>2119.7625873370694</v>
      </c>
    </row>
    <row r="96" spans="2:161" ht="14.4" x14ac:dyDescent="0.3">
      <c r="B96" s="31">
        <v>4</v>
      </c>
      <c r="D96" s="34">
        <f t="shared" si="150"/>
        <v>882.99689999999987</v>
      </c>
      <c r="E96" s="34">
        <f t="shared" si="150"/>
        <v>7807.4872500000001</v>
      </c>
      <c r="F96" s="35">
        <f t="shared" si="150"/>
        <v>29.54907</v>
      </c>
      <c r="G96" s="36">
        <f t="shared" si="150"/>
        <v>0.55274000000000012</v>
      </c>
      <c r="H96" s="34">
        <f t="shared" si="150"/>
        <v>297243.56253</v>
      </c>
      <c r="K96" s="31">
        <v>4</v>
      </c>
      <c r="M96" s="34">
        <f t="shared" ref="M96:Q96" si="169">AVERAGE(M87,M78,M69,M60,M51,M42,M33,M24,M15,M6)</f>
        <v>1336.4100999999998</v>
      </c>
      <c r="N96" s="34">
        <f t="shared" si="169"/>
        <v>9541.2483400000019</v>
      </c>
      <c r="O96" s="35">
        <f t="shared" si="169"/>
        <v>45.873640000000002</v>
      </c>
      <c r="P96" s="36">
        <f t="shared" si="169"/>
        <v>0.41327999999999998</v>
      </c>
      <c r="Q96" s="34">
        <f t="shared" si="169"/>
        <v>594697.02500000002</v>
      </c>
      <c r="T96" s="31">
        <v>4</v>
      </c>
      <c r="V96" s="34">
        <f t="shared" ref="V96:Z96" si="170">AVERAGE(V87,V78,V69,V60,V51,V42,V33,V24,V15,V6)</f>
        <v>885.00020000000006</v>
      </c>
      <c r="W96" s="34">
        <f t="shared" si="170"/>
        <v>8103.6565099999989</v>
      </c>
      <c r="X96" s="35">
        <f t="shared" si="170"/>
        <v>36.948789999999988</v>
      </c>
      <c r="Y96" s="36">
        <f t="shared" si="170"/>
        <v>0.52691999999999994</v>
      </c>
      <c r="Z96" s="34">
        <f t="shared" si="170"/>
        <v>389763.58751999994</v>
      </c>
      <c r="AL96" s="41">
        <v>6</v>
      </c>
      <c r="AM96" s="41"/>
      <c r="AN96" s="44">
        <f t="shared" si="135"/>
        <v>6.0737138556552859E-3</v>
      </c>
      <c r="AO96" s="44">
        <f t="shared" si="135"/>
        <v>250.3677296614969</v>
      </c>
      <c r="AP96" s="44">
        <f t="shared" si="135"/>
        <v>1.853639932673001E-2</v>
      </c>
      <c r="AQ96" s="44">
        <f t="shared" si="135"/>
        <v>2.9936514493173728E-2</v>
      </c>
      <c r="AR96" s="44">
        <f t="shared" si="135"/>
        <v>6108.088002295779</v>
      </c>
      <c r="BD96" s="41">
        <v>6</v>
      </c>
      <c r="BE96" s="41"/>
      <c r="BF96" s="41">
        <f t="shared" ref="BF96:BJ96" si="171">_xlfn.STDEV.P(BF80,BF72,BF64,BF56,BF48,BF40,BF32,BF24,BF16,BF8)</f>
        <v>1.399321264042022E-2</v>
      </c>
      <c r="BG96" s="41">
        <f t="shared" si="171"/>
        <v>1046.0241692635252</v>
      </c>
      <c r="BH96" s="41">
        <f t="shared" si="171"/>
        <v>0.27965697935149064</v>
      </c>
      <c r="BI96" s="41">
        <f t="shared" si="171"/>
        <v>7.9421976807430281E-2</v>
      </c>
      <c r="BJ96" s="41">
        <f t="shared" si="171"/>
        <v>32839.073018965762</v>
      </c>
      <c r="CE96" s="31">
        <v>4</v>
      </c>
      <c r="CG96" s="34">
        <f t="shared" ref="CG96:CK96" si="172">AVERAGE(CG87,CG78,CG69,CG60,CG51,CG42,CG33,CG24,CG15,CG6)</f>
        <v>1338.2463</v>
      </c>
      <c r="CH96" s="34">
        <f t="shared" si="172"/>
        <v>12710.371779999999</v>
      </c>
      <c r="CI96" s="35">
        <f t="shared" si="172"/>
        <v>44.475939999999994</v>
      </c>
      <c r="CJ96" s="36">
        <f t="shared" si="172"/>
        <v>0.35811000000000004</v>
      </c>
      <c r="CK96" s="34">
        <f t="shared" si="172"/>
        <v>769643.76249999995</v>
      </c>
      <c r="CN96" s="41">
        <v>6</v>
      </c>
      <c r="CO96" s="41"/>
      <c r="CP96" s="55">
        <f t="shared" ref="CP96:CT96" si="173">_xlfn.STDEV.P(CP80,CP72,CP64,CP56,CP48,CP40,CP32,CP24,CP16,CP8)</f>
        <v>8.5609578903315994E-3</v>
      </c>
      <c r="CQ96" s="55">
        <f t="shared" si="173"/>
        <v>66.558839217165939</v>
      </c>
      <c r="CR96" s="55">
        <f t="shared" si="173"/>
        <v>1.3166108005025606E-2</v>
      </c>
      <c r="CS96" s="55">
        <f t="shared" si="173"/>
        <v>1.4260560998782621E-2</v>
      </c>
      <c r="CT96" s="55">
        <f t="shared" si="173"/>
        <v>2395.8957994286707</v>
      </c>
      <c r="DF96" s="42">
        <v>4</v>
      </c>
      <c r="DG96" s="42"/>
      <c r="DH96" s="43">
        <f t="shared" ref="DH96:DL96" si="174">_xlfn.STDEV.P(DH76,DH66,DH56,DH46,DH36,DH26,DH16,DH6)</f>
        <v>0.36365814991554885</v>
      </c>
      <c r="DI96" s="43">
        <f t="shared" si="174"/>
        <v>18.363786537941735</v>
      </c>
      <c r="DJ96" s="43">
        <f t="shared" si="174"/>
        <v>2.6780550456441308</v>
      </c>
      <c r="DK96" s="43">
        <f t="shared" si="174"/>
        <v>1.8450863800917271E-2</v>
      </c>
      <c r="DL96" s="54">
        <f t="shared" si="174"/>
        <v>9981.7657451891064</v>
      </c>
      <c r="DO96" s="42">
        <v>4</v>
      </c>
      <c r="DP96" s="42"/>
      <c r="DQ96" s="43">
        <f t="shared" ref="DQ96:DU96" si="175">_xlfn.STDEV.P(DQ76,DQ66,DQ56,DQ46,DQ36,DQ26,DQ16,DQ6)</f>
        <v>0.10385296095922834</v>
      </c>
      <c r="DR96" s="43">
        <f t="shared" si="175"/>
        <v>40.757027733930244</v>
      </c>
      <c r="DS96" s="43">
        <f t="shared" si="175"/>
        <v>0.56879965003065958</v>
      </c>
      <c r="DT96" s="43">
        <f t="shared" si="175"/>
        <v>4.9864409903257481E-2</v>
      </c>
      <c r="DU96" s="54">
        <f t="shared" si="175"/>
        <v>9328.9246387340299</v>
      </c>
      <c r="DX96" s="41">
        <v>6</v>
      </c>
      <c r="DY96" s="41"/>
      <c r="DZ96" s="44">
        <f t="shared" ref="DZ96:ED96" si="176">_xlfn.STDEV.P(DZ80,DZ72,DZ64,DZ56,DZ48,DZ40,DZ32,DZ24,DZ16,DZ8)</f>
        <v>5.1029403288786685E-3</v>
      </c>
      <c r="EA96" s="44">
        <f t="shared" si="176"/>
        <v>94.023343261987819</v>
      </c>
      <c r="EB96" s="44">
        <f t="shared" si="176"/>
        <v>4.6511019124504345E-2</v>
      </c>
      <c r="EC96" s="44">
        <f t="shared" si="176"/>
        <v>2.6260512180839128E-2</v>
      </c>
      <c r="ED96" s="46">
        <f t="shared" si="176"/>
        <v>2424.1638288538861</v>
      </c>
      <c r="EP96" s="42">
        <v>6</v>
      </c>
      <c r="EQ96" s="42"/>
      <c r="ER96" s="43">
        <f t="shared" ref="ER96:EV96" si="177">_xlfn.STDEV.P(ER80,ER72,ER64,ER56,ER48,ER40,ER32,ER24,ER16,ER8)</f>
        <v>6.4258851530338043E-2</v>
      </c>
      <c r="ES96" s="43">
        <f t="shared" si="177"/>
        <v>18.698302626163731</v>
      </c>
      <c r="ET96" s="43">
        <f t="shared" si="177"/>
        <v>0.13176343802436299</v>
      </c>
      <c r="EU96" s="43">
        <f t="shared" si="177"/>
        <v>4.5193915519680444E-3</v>
      </c>
      <c r="EV96" s="54">
        <f t="shared" si="177"/>
        <v>2430.9341550950926</v>
      </c>
    </row>
    <row r="97" spans="2:152" x14ac:dyDescent="0.25">
      <c r="B97" s="31">
        <v>5</v>
      </c>
      <c r="D97" s="34">
        <f t="shared" si="150"/>
        <v>971.28120000000001</v>
      </c>
      <c r="E97" s="34">
        <f t="shared" si="150"/>
        <v>11187.53066</v>
      </c>
      <c r="F97" s="35">
        <f t="shared" si="150"/>
        <v>38.52561</v>
      </c>
      <c r="G97" s="36">
        <f t="shared" si="150"/>
        <v>0.68635999999999986</v>
      </c>
      <c r="H97" s="34">
        <f t="shared" si="150"/>
        <v>526167.42188000004</v>
      </c>
      <c r="K97" s="31">
        <v>5</v>
      </c>
      <c r="M97" s="34">
        <f t="shared" ref="M97:Q97" si="178">AVERAGE(M88,M79,M70,M61,M52,M43,M34,M25,M16,M7)</f>
        <v>1432.8378000000002</v>
      </c>
      <c r="N97" s="34">
        <f t="shared" si="178"/>
        <v>10787.727730000002</v>
      </c>
      <c r="O97" s="35">
        <f t="shared" si="178"/>
        <v>26.26605</v>
      </c>
      <c r="P97" s="36">
        <f t="shared" si="178"/>
        <v>0.51413000000000009</v>
      </c>
      <c r="Q97" s="34">
        <f t="shared" si="178"/>
        <v>370983.74064999993</v>
      </c>
      <c r="T97" s="31">
        <v>5</v>
      </c>
      <c r="V97" s="34">
        <f t="shared" ref="V97:Z97" si="179">AVERAGE(V88,V79,V70,V61,V52,V43,V34,V25,V16,V7)</f>
        <v>972.55660000000012</v>
      </c>
      <c r="W97" s="34">
        <f t="shared" si="179"/>
        <v>11339.250000000002</v>
      </c>
      <c r="X97" s="35">
        <f t="shared" si="179"/>
        <v>40.352590000000006</v>
      </c>
      <c r="Y97" s="36">
        <f t="shared" si="179"/>
        <v>0.60902000000000001</v>
      </c>
      <c r="Z97" s="34">
        <f t="shared" si="179"/>
        <v>576470.36875000002</v>
      </c>
      <c r="CE97" s="31">
        <v>5</v>
      </c>
      <c r="CG97" s="34">
        <f t="shared" ref="CG97:CK97" si="180">AVERAGE(CG88,CG79,CG70,CG61,CG52,CG43,CG34,CG25,CG16,CG7)</f>
        <v>1428.0454</v>
      </c>
      <c r="CH97" s="34">
        <f t="shared" si="180"/>
        <v>4674.5491600000005</v>
      </c>
      <c r="CI97" s="35">
        <f t="shared" si="180"/>
        <v>92.495539999999977</v>
      </c>
      <c r="CJ97" s="36">
        <f t="shared" si="180"/>
        <v>0.42795999999999995</v>
      </c>
      <c r="CK97" s="34">
        <f t="shared" si="180"/>
        <v>588203.10938000004</v>
      </c>
      <c r="DF97" s="42">
        <v>5</v>
      </c>
      <c r="DG97" s="42"/>
      <c r="DH97" s="43">
        <f t="shared" ref="DH97:DL97" si="181">_xlfn.STDEV.P(DH77,DH67,DH57,DH47,DH37,DH27,DH17,DH7)</f>
        <v>0.48118562881179311</v>
      </c>
      <c r="DI97" s="43">
        <f t="shared" si="181"/>
        <v>127.9706485000052</v>
      </c>
      <c r="DJ97" s="43">
        <f t="shared" si="181"/>
        <v>2.2695064276181278</v>
      </c>
      <c r="DK97" s="43">
        <f t="shared" si="181"/>
        <v>7.6807510008788077E-2</v>
      </c>
      <c r="DL97" s="54">
        <f t="shared" si="181"/>
        <v>5448.4231589765968</v>
      </c>
      <c r="DO97" s="42">
        <v>5</v>
      </c>
      <c r="DP97" s="42"/>
      <c r="DQ97" s="43">
        <f t="shared" ref="DQ97:DU97" si="182">_xlfn.STDEV.P(DQ77,DQ67,DQ57,DQ47,DQ37,DQ27,DQ17,DQ7)</f>
        <v>8.0022555414102484E-2</v>
      </c>
      <c r="DR97" s="43">
        <f t="shared" si="182"/>
        <v>214.47939663786894</v>
      </c>
      <c r="DS97" s="43">
        <f t="shared" si="182"/>
        <v>1.6509291739805199</v>
      </c>
      <c r="DT97" s="43">
        <f t="shared" si="182"/>
        <v>0.13475177874521738</v>
      </c>
      <c r="DU97" s="54">
        <f t="shared" si="182"/>
        <v>10172.318856410197</v>
      </c>
    </row>
    <row r="98" spans="2:152" ht="14.4" x14ac:dyDescent="0.3">
      <c r="B98" s="31">
        <v>6</v>
      </c>
      <c r="D98" s="34">
        <f t="shared" si="150"/>
        <v>1074.9100000000001</v>
      </c>
      <c r="E98" s="34">
        <f t="shared" si="150"/>
        <v>8024.4034599999995</v>
      </c>
      <c r="F98" s="35">
        <f t="shared" si="150"/>
        <v>30.031949999999995</v>
      </c>
      <c r="G98" s="36">
        <f t="shared" si="150"/>
        <v>0.59761000000000009</v>
      </c>
      <c r="H98" s="34">
        <f t="shared" si="150"/>
        <v>305009.75939999998</v>
      </c>
      <c r="K98" s="31">
        <v>6</v>
      </c>
      <c r="M98" s="34">
        <f t="shared" ref="M98:Q98" si="183">AVERAGE(M89,M80,M71,M62,M53,M44,M35,M26,M17,M8)</f>
        <v>1627.7184000000002</v>
      </c>
      <c r="N98" s="34">
        <f t="shared" si="183"/>
        <v>19676.089229999998</v>
      </c>
      <c r="O98" s="35">
        <f t="shared" si="183"/>
        <v>96.476709999999997</v>
      </c>
      <c r="P98" s="36">
        <f t="shared" si="183"/>
        <v>0.18645999999999999</v>
      </c>
      <c r="Q98" s="34">
        <f t="shared" si="183"/>
        <v>2788301.2</v>
      </c>
      <c r="T98" s="31">
        <v>6</v>
      </c>
      <c r="V98" s="34">
        <f t="shared" ref="V98:Z98" si="184">AVERAGE(V89,V80,V71,V62,V53,V44,V35,V26,V17,V8)</f>
        <v>1072.6696999999999</v>
      </c>
      <c r="W98" s="34">
        <f t="shared" si="184"/>
        <v>11829.27541</v>
      </c>
      <c r="X98" s="35">
        <f t="shared" si="184"/>
        <v>42.029919999999997</v>
      </c>
      <c r="Y98" s="36">
        <f t="shared" si="184"/>
        <v>0.76672999999999991</v>
      </c>
      <c r="Z98" s="34">
        <f t="shared" si="184"/>
        <v>585562.18125000002</v>
      </c>
      <c r="AL98" s="41" t="s">
        <v>8</v>
      </c>
      <c r="AN98" s="45">
        <f>AN96/AN88</f>
        <v>5.5907455598978357E-6</v>
      </c>
      <c r="AO98" s="45">
        <f t="shared" ref="AO98:AR98" si="185">AO96/AO88</f>
        <v>6.4892818202804152E-3</v>
      </c>
      <c r="AP98" s="45">
        <f t="shared" si="185"/>
        <v>3.0337160300566452E-3</v>
      </c>
      <c r="AQ98" s="45">
        <f t="shared" si="185"/>
        <v>4.6014409218053956E-2</v>
      </c>
      <c r="AR98" s="45">
        <f t="shared" si="185"/>
        <v>2.0875496682162684E-2</v>
      </c>
      <c r="BD98" s="41" t="s">
        <v>9</v>
      </c>
      <c r="BE98" s="37"/>
      <c r="BF98" s="45">
        <f>BF96/BF88</f>
        <v>1.289000007131648E-5</v>
      </c>
      <c r="BG98" s="45">
        <f t="shared" ref="BG98:BI98" si="186">BG96/BG88</f>
        <v>2.9941980951100115E-2</v>
      </c>
      <c r="BH98" s="45">
        <f t="shared" si="186"/>
        <v>3.7591992137869797E-2</v>
      </c>
      <c r="BI98" s="45">
        <f t="shared" si="186"/>
        <v>0.20584173960043095</v>
      </c>
      <c r="BJ98" s="45">
        <f>BJ96/BJ88</f>
        <v>9.1695522351986525E-2</v>
      </c>
      <c r="CE98" s="31">
        <v>6</v>
      </c>
      <c r="CG98" s="34">
        <f t="shared" ref="CG98:CK98" si="187">AVERAGE(CG89,CG80,CG71,CG62,CG53,CG44,CG35,CG26,CG17,CG8)</f>
        <v>1634.1080999999999</v>
      </c>
      <c r="CH98" s="34">
        <f t="shared" si="187"/>
        <v>16447.338769999995</v>
      </c>
      <c r="CI98" s="35">
        <f t="shared" si="187"/>
        <v>69.36614999999999</v>
      </c>
      <c r="CJ98" s="36">
        <f t="shared" si="187"/>
        <v>0.52039000000000002</v>
      </c>
      <c r="CK98" s="34">
        <f t="shared" si="187"/>
        <v>1498314.575</v>
      </c>
      <c r="CN98" s="41" t="s">
        <v>9</v>
      </c>
      <c r="CP98" s="45">
        <f>CP96/CP88</f>
        <v>7.8821829199608743E-6</v>
      </c>
      <c r="CQ98" s="45">
        <f t="shared" ref="CQ98:CT98" si="188">CQ96/CQ88</f>
        <v>2.4305109632486491E-3</v>
      </c>
      <c r="CR98" s="45">
        <f t="shared" si="188"/>
        <v>1.9525478130080214E-3</v>
      </c>
      <c r="CS98" s="45">
        <f t="shared" si="188"/>
        <v>2.8936652324951545E-2</v>
      </c>
      <c r="CT98" s="45">
        <f t="shared" si="188"/>
        <v>9.8238757510808947E-3</v>
      </c>
      <c r="DF98" s="42">
        <v>6</v>
      </c>
      <c r="DG98" s="42"/>
      <c r="DH98" s="43">
        <f t="shared" ref="DH98:DL98" si="189">_xlfn.STDEV.P(DH78,DH68,DH58,DH48,DH38,DH28,DH18,DH8)</f>
        <v>0.15683545318264486</v>
      </c>
      <c r="DI98" s="43">
        <f t="shared" si="189"/>
        <v>27.048590984741377</v>
      </c>
      <c r="DJ98" s="43">
        <f t="shared" si="189"/>
        <v>1.5377409597767124</v>
      </c>
      <c r="DK98" s="43">
        <f t="shared" si="189"/>
        <v>0.13660411780030587</v>
      </c>
      <c r="DL98" s="54">
        <f t="shared" si="189"/>
        <v>6166.8167055557533</v>
      </c>
      <c r="DO98" s="42">
        <v>6</v>
      </c>
      <c r="DP98" s="42"/>
      <c r="DQ98" s="43">
        <f t="shared" ref="DQ98:DU98" si="190">_xlfn.STDEV.P(DQ78,DQ68,DQ58,DQ48,DQ38,DQ28,DQ18,DQ8)</f>
        <v>1.1206453985874285</v>
      </c>
      <c r="DR98" s="43">
        <f t="shared" si="190"/>
        <v>853.12152909642998</v>
      </c>
      <c r="DS98" s="43">
        <f t="shared" si="190"/>
        <v>2.2727100768892088</v>
      </c>
      <c r="DT98" s="43">
        <f t="shared" si="190"/>
        <v>9.627289013528155E-2</v>
      </c>
      <c r="DU98" s="54">
        <f t="shared" si="190"/>
        <v>154523.53915786921</v>
      </c>
      <c r="DX98" s="41" t="s">
        <v>9</v>
      </c>
      <c r="DZ98" s="45">
        <f>DZ96/DZ88</f>
        <v>4.698920560590327E-6</v>
      </c>
      <c r="EA98" s="45">
        <f t="shared" ref="EA98:ED98" si="191">EA96/EA88</f>
        <v>4.1538741256753938E-3</v>
      </c>
      <c r="EB98" s="45">
        <f t="shared" si="191"/>
        <v>7.6568784663044393E-3</v>
      </c>
      <c r="EC98" s="45">
        <f t="shared" si="191"/>
        <v>5.8926314778052574E-2</v>
      </c>
      <c r="ED98" s="45">
        <f t="shared" si="191"/>
        <v>1.3112096397242061E-2</v>
      </c>
      <c r="EP98" s="32" t="s">
        <v>12</v>
      </c>
      <c r="EQ98" s="30"/>
      <c r="ER98" s="30"/>
      <c r="ES98" s="30"/>
      <c r="ET98" s="30"/>
      <c r="EU98" s="30"/>
      <c r="EV98" s="30"/>
    </row>
    <row r="99" spans="2:152" x14ac:dyDescent="0.25">
      <c r="B99" s="37">
        <v>7</v>
      </c>
      <c r="C99" s="37"/>
      <c r="D99" s="38">
        <f t="shared" si="150"/>
        <v>1086.0803000000001</v>
      </c>
      <c r="E99" s="38">
        <f t="shared" si="150"/>
        <v>75575.603900000016</v>
      </c>
      <c r="F99" s="39">
        <f t="shared" si="150"/>
        <v>6.3052699999999993</v>
      </c>
      <c r="G99" s="40">
        <f t="shared" si="150"/>
        <v>0.53689000000000009</v>
      </c>
      <c r="H99" s="38">
        <f t="shared" si="150"/>
        <v>618770.30625000002</v>
      </c>
      <c r="K99" s="31">
        <v>7</v>
      </c>
      <c r="M99" s="34">
        <f t="shared" ref="M99:Q99" si="192">AVERAGE(M90,M81,M72,M63,M54,M45,M36,M27,M18,M9)</f>
        <v>1739.8836999999999</v>
      </c>
      <c r="N99" s="34">
        <f t="shared" si="192"/>
        <v>18303.50331</v>
      </c>
      <c r="O99" s="35">
        <f t="shared" si="192"/>
        <v>55.769930000000002</v>
      </c>
      <c r="P99" s="36">
        <f t="shared" si="192"/>
        <v>0.66997000000000007</v>
      </c>
      <c r="Q99" s="34">
        <f t="shared" si="192"/>
        <v>1255712.0874999999</v>
      </c>
      <c r="T99" s="37">
        <v>7</v>
      </c>
      <c r="U99" s="37"/>
      <c r="V99" s="38">
        <f t="shared" ref="V99:Z99" si="193">AVERAGE(V90,V81,V72,V63,V54,V45,V36,V27,V18,V9)</f>
        <v>1085.8191999999999</v>
      </c>
      <c r="W99" s="38">
        <f t="shared" si="193"/>
        <v>79364.48126</v>
      </c>
      <c r="X99" s="39">
        <f t="shared" si="193"/>
        <v>6.2524299999999995</v>
      </c>
      <c r="Y99" s="40">
        <f t="shared" si="193"/>
        <v>0.64318000000000008</v>
      </c>
      <c r="Z99" s="38">
        <f t="shared" si="193"/>
        <v>618033.35624999995</v>
      </c>
      <c r="CE99" s="31">
        <v>7</v>
      </c>
      <c r="CG99" s="34">
        <f t="shared" ref="CG99:CK99" si="194">AVERAGE(CG90,CG81,CG72,CG63,CG54,CG45,CG36,CG27,CG18,CG9)</f>
        <v>1785.4458</v>
      </c>
      <c r="CH99" s="34">
        <f t="shared" si="194"/>
        <v>5745.7450799999988</v>
      </c>
      <c r="CI99" s="35">
        <f t="shared" si="194"/>
        <v>202.98177999999999</v>
      </c>
      <c r="CJ99" s="36">
        <f t="shared" si="194"/>
        <v>0.60004999999999986</v>
      </c>
      <c r="CK99" s="34">
        <f t="shared" si="194"/>
        <v>1464012.7</v>
      </c>
      <c r="DF99" s="42">
        <v>7</v>
      </c>
      <c r="DG99" s="42"/>
      <c r="DH99" s="43">
        <f t="shared" ref="DH99:DL99" si="195">_xlfn.STDEV.P(DH79,DH69,DH59,DH49,DH39,DH29,DH19,DH9)</f>
        <v>0.11015443704182709</v>
      </c>
      <c r="DI99" s="43">
        <f t="shared" si="195"/>
        <v>115.39330643166605</v>
      </c>
      <c r="DJ99" s="43">
        <f t="shared" si="195"/>
        <v>0.58705678694121943</v>
      </c>
      <c r="DK99" s="43">
        <f t="shared" si="195"/>
        <v>8.4564700636554163E-2</v>
      </c>
      <c r="DL99" s="54">
        <f t="shared" si="195"/>
        <v>6917.1402483844658</v>
      </c>
      <c r="DO99" s="42">
        <v>7</v>
      </c>
      <c r="DP99" s="42"/>
      <c r="DQ99" s="43">
        <f t="shared" ref="DQ99:DU99" si="196">_xlfn.STDEV.P(DQ79,DQ69,DQ59,DQ49,DQ39,DQ29,DQ19,DQ9)</f>
        <v>0.43187959476571475</v>
      </c>
      <c r="DR99" s="43">
        <f t="shared" si="196"/>
        <v>711.52434460238021</v>
      </c>
      <c r="DS99" s="43">
        <f t="shared" si="196"/>
        <v>2.6271621173984969</v>
      </c>
      <c r="DT99" s="43">
        <f t="shared" si="196"/>
        <v>9.6098405781522317E-2</v>
      </c>
      <c r="DU99" s="54">
        <f t="shared" si="196"/>
        <v>351816.90532116522</v>
      </c>
      <c r="EP99" s="37" t="s">
        <v>0</v>
      </c>
      <c r="EQ99" s="37" t="s">
        <v>1</v>
      </c>
      <c r="ER99" s="37" t="s">
        <v>2</v>
      </c>
      <c r="ES99" s="37" t="s">
        <v>3</v>
      </c>
      <c r="ET99" s="37" t="s">
        <v>4</v>
      </c>
      <c r="EU99" s="37" t="s">
        <v>5</v>
      </c>
      <c r="EV99" s="37" t="s">
        <v>6</v>
      </c>
    </row>
    <row r="100" spans="2:152" ht="14.4" x14ac:dyDescent="0.3">
      <c r="AL100" s="32" t="s">
        <v>12</v>
      </c>
      <c r="AM100" s="30"/>
      <c r="AN100" s="30"/>
      <c r="AO100" s="30"/>
      <c r="AP100" s="30"/>
      <c r="AQ100" s="30"/>
      <c r="AR100" s="30"/>
      <c r="BD100" s="32" t="s">
        <v>12</v>
      </c>
      <c r="BE100" s="30"/>
      <c r="BF100" s="30"/>
      <c r="BG100" s="30"/>
      <c r="BH100" s="30"/>
      <c r="BI100" s="30"/>
      <c r="BJ100" s="30"/>
      <c r="CN100" s="32" t="s">
        <v>12</v>
      </c>
      <c r="CO100" s="30"/>
      <c r="CP100" s="30"/>
      <c r="CQ100" s="30"/>
      <c r="CR100" s="30"/>
      <c r="CS100" s="30"/>
      <c r="CT100" s="30"/>
      <c r="DF100" s="41">
        <v>8</v>
      </c>
      <c r="DG100" s="41"/>
      <c r="DH100" s="44">
        <f t="shared" ref="DH100:DL100" si="197">_xlfn.STDEV.P(DH80,DH70,DH60,DH50,DH40,DH30,DH20,DH10)</f>
        <v>5.0109255632337125E-3</v>
      </c>
      <c r="DI100" s="44">
        <f t="shared" si="197"/>
        <v>190.08594403282123</v>
      </c>
      <c r="DJ100" s="44">
        <f t="shared" si="197"/>
        <v>1.7863072943925411E-2</v>
      </c>
      <c r="DK100" s="44">
        <f t="shared" si="197"/>
        <v>3.9383274924134966E-2</v>
      </c>
      <c r="DL100" s="46">
        <f t="shared" si="197"/>
        <v>5983.5416718896913</v>
      </c>
      <c r="DO100" s="42">
        <v>8</v>
      </c>
      <c r="DP100" s="42"/>
      <c r="DQ100" s="43">
        <f t="shared" ref="DQ100:DU100" si="198">_xlfn.STDEV.P(DQ80,DQ70,DQ60,DQ50,DQ40,DQ30,DQ20,DQ10)</f>
        <v>0.71305062057332846</v>
      </c>
      <c r="DR100" s="43">
        <f t="shared" si="198"/>
        <v>821.16388681194667</v>
      </c>
      <c r="DS100" s="43">
        <f t="shared" si="198"/>
        <v>1.1006865459793738</v>
      </c>
      <c r="DT100" s="43">
        <f t="shared" si="198"/>
        <v>2.5261207290032676E-2</v>
      </c>
      <c r="DU100" s="54">
        <f t="shared" si="198"/>
        <v>169142.47597102678</v>
      </c>
      <c r="DX100" s="32" t="s">
        <v>12</v>
      </c>
      <c r="DY100" s="30"/>
      <c r="DZ100" s="30"/>
      <c r="EA100" s="30"/>
      <c r="EB100" s="30"/>
      <c r="EC100" s="30"/>
      <c r="ED100" s="30"/>
      <c r="EP100" s="31">
        <v>1</v>
      </c>
      <c r="ER100" s="34">
        <v>156.59700000000001</v>
      </c>
      <c r="ES100" s="36">
        <f>ES83/FB$64</f>
        <v>8.6436742622885171E-2</v>
      </c>
      <c r="ET100" s="35">
        <v>10.915289999999999</v>
      </c>
      <c r="EU100" s="36">
        <v>0.43912000000000007</v>
      </c>
      <c r="EV100" s="34">
        <v>45587.595710000001</v>
      </c>
    </row>
    <row r="101" spans="2:152" ht="14.4" x14ac:dyDescent="0.3">
      <c r="B101" s="41" t="s">
        <v>0</v>
      </c>
      <c r="C101" s="41" t="s">
        <v>1</v>
      </c>
      <c r="D101" s="41" t="s">
        <v>2</v>
      </c>
      <c r="E101" s="41" t="s">
        <v>3</v>
      </c>
      <c r="F101" s="41" t="s">
        <v>4</v>
      </c>
      <c r="G101" s="41" t="s">
        <v>5</v>
      </c>
      <c r="H101" s="41" t="s">
        <v>6</v>
      </c>
      <c r="K101" s="41" t="s">
        <v>0</v>
      </c>
      <c r="L101" s="41" t="s">
        <v>1</v>
      </c>
      <c r="M101" s="41" t="s">
        <v>2</v>
      </c>
      <c r="N101" s="41" t="s">
        <v>3</v>
      </c>
      <c r="O101" s="41" t="s">
        <v>4</v>
      </c>
      <c r="P101" s="41" t="s">
        <v>5</v>
      </c>
      <c r="Q101" s="41" t="s">
        <v>6</v>
      </c>
      <c r="T101" s="41" t="s">
        <v>0</v>
      </c>
      <c r="U101" s="41" t="s">
        <v>1</v>
      </c>
      <c r="V101" s="41" t="s">
        <v>2</v>
      </c>
      <c r="W101" s="41" t="s">
        <v>3</v>
      </c>
      <c r="X101" s="41" t="s">
        <v>4</v>
      </c>
      <c r="Y101" s="41" t="s">
        <v>5</v>
      </c>
      <c r="Z101" s="41" t="s">
        <v>6</v>
      </c>
      <c r="AL101" s="37" t="s">
        <v>0</v>
      </c>
      <c r="AM101" s="37" t="s">
        <v>1</v>
      </c>
      <c r="AN101" s="37" t="s">
        <v>2</v>
      </c>
      <c r="AO101" s="37" t="s">
        <v>3</v>
      </c>
      <c r="AP101" s="37" t="s">
        <v>4</v>
      </c>
      <c r="AQ101" s="37" t="s">
        <v>5</v>
      </c>
      <c r="AR101" s="37" t="s">
        <v>6</v>
      </c>
      <c r="BD101" s="37" t="s">
        <v>0</v>
      </c>
      <c r="BE101" s="37" t="s">
        <v>1</v>
      </c>
      <c r="BF101" s="37" t="s">
        <v>2</v>
      </c>
      <c r="BG101" s="37" t="s">
        <v>3</v>
      </c>
      <c r="BH101" s="37" t="s">
        <v>4</v>
      </c>
      <c r="BI101" s="37" t="s">
        <v>5</v>
      </c>
      <c r="BJ101" s="37" t="s">
        <v>6</v>
      </c>
      <c r="CE101" s="41" t="s">
        <v>0</v>
      </c>
      <c r="CF101" s="41" t="s">
        <v>1</v>
      </c>
      <c r="CG101" s="41" t="s">
        <v>2</v>
      </c>
      <c r="CH101" s="41" t="s">
        <v>3</v>
      </c>
      <c r="CI101" s="41" t="s">
        <v>4</v>
      </c>
      <c r="CJ101" s="41" t="s">
        <v>5</v>
      </c>
      <c r="CK101" s="41" t="s">
        <v>6</v>
      </c>
      <c r="CN101" s="37" t="s">
        <v>0</v>
      </c>
      <c r="CO101" s="37" t="s">
        <v>1</v>
      </c>
      <c r="CP101" s="37" t="s">
        <v>2</v>
      </c>
      <c r="CQ101" s="37" t="s">
        <v>3</v>
      </c>
      <c r="CR101" s="37" t="s">
        <v>4</v>
      </c>
      <c r="CS101" s="37" t="s">
        <v>5</v>
      </c>
      <c r="CT101" s="37" t="s">
        <v>6</v>
      </c>
      <c r="DX101" s="37" t="s">
        <v>0</v>
      </c>
      <c r="DY101" s="37" t="s">
        <v>1</v>
      </c>
      <c r="DZ101" s="37" t="s">
        <v>2</v>
      </c>
      <c r="EA101" s="37" t="s">
        <v>3</v>
      </c>
      <c r="EB101" s="37" t="s">
        <v>4</v>
      </c>
      <c r="EC101" s="37" t="s">
        <v>5</v>
      </c>
      <c r="ED101" s="37" t="s">
        <v>6</v>
      </c>
      <c r="EP101" s="31">
        <v>2</v>
      </c>
      <c r="ER101" s="34">
        <v>282.53199999999998</v>
      </c>
      <c r="ES101" s="36">
        <f t="shared" ref="ES101:ES105" si="199">ES84/FB$64</f>
        <v>0.13642992832746725</v>
      </c>
      <c r="ET101" s="35">
        <v>13.263409999999999</v>
      </c>
      <c r="EU101" s="36">
        <v>0.42348999999999998</v>
      </c>
      <c r="EV101" s="34">
        <v>87932.896890000004</v>
      </c>
    </row>
    <row r="102" spans="2:152" ht="14.4" x14ac:dyDescent="0.3">
      <c r="B102" s="42">
        <v>1</v>
      </c>
      <c r="C102" s="42"/>
      <c r="D102" s="43">
        <f>_xlfn.STDEV.P(D84,D75,D66,D57,D48,D39,D30,D21,D12,D3)</f>
        <v>2.5543883808062232E-2</v>
      </c>
      <c r="E102" s="43">
        <f t="shared" ref="E102:H102" si="200">_xlfn.STDEV.P(E84,E75,E66,E57,E48,E39,E30,E21,E12,E3)</f>
        <v>7.3415504026125529</v>
      </c>
      <c r="F102" s="43">
        <f t="shared" si="200"/>
        <v>0.18731943866027334</v>
      </c>
      <c r="G102" s="43">
        <f t="shared" si="200"/>
        <v>6.9198916176483527E-3</v>
      </c>
      <c r="H102" s="43">
        <f t="shared" si="200"/>
        <v>1040.9743645477558</v>
      </c>
      <c r="K102" s="42">
        <v>1</v>
      </c>
      <c r="L102" s="42"/>
      <c r="M102" s="43">
        <f>_xlfn.STDEV.P(M84,M75,M66,M57,M48,M39,M30,M21,M12,M3)</f>
        <v>0.20840777336750943</v>
      </c>
      <c r="N102" s="43">
        <f t="shared" ref="N102:Q102" si="201">_xlfn.STDEV.P(N84,N75,N66,N57,N48,N39,N30,N21,N12,N3)</f>
        <v>100.83899393564023</v>
      </c>
      <c r="O102" s="43">
        <f t="shared" si="201"/>
        <v>0.35169458397876857</v>
      </c>
      <c r="P102" s="43">
        <f t="shared" si="201"/>
        <v>3.8362017673735579E-2</v>
      </c>
      <c r="Q102" s="43">
        <f t="shared" si="201"/>
        <v>2148.6867547108504</v>
      </c>
      <c r="T102" s="42">
        <v>1</v>
      </c>
      <c r="U102" s="42"/>
      <c r="V102" s="43">
        <f>_xlfn.STDEV.P(V84,V75,V66,V57,V48,V39,V30,V21,V12,V3)</f>
        <v>4.4623872534774484E-2</v>
      </c>
      <c r="W102" s="43">
        <f t="shared" ref="W102:Z102" si="202">_xlfn.STDEV.P(W84,W75,W66,W57,W48,W39,W30,W21,W12,W3)</f>
        <v>60.016107893334734</v>
      </c>
      <c r="X102" s="43">
        <f t="shared" si="202"/>
        <v>0.27655582076680285</v>
      </c>
      <c r="Y102" s="43">
        <f t="shared" si="202"/>
        <v>2.3553685486564526E-2</v>
      </c>
      <c r="Z102" s="43">
        <f t="shared" si="202"/>
        <v>1670.9775415375377</v>
      </c>
      <c r="AL102" s="31">
        <v>1</v>
      </c>
      <c r="AN102" s="34">
        <v>258.49430000000001</v>
      </c>
      <c r="AO102" s="36">
        <f>AO83/AO$88</f>
        <v>6.1055901601065589E-2</v>
      </c>
      <c r="AP102" s="35">
        <v>51.241039999999998</v>
      </c>
      <c r="AQ102" s="36">
        <v>0.55645</v>
      </c>
      <c r="AR102" s="34">
        <v>155456.69376999998</v>
      </c>
      <c r="BD102" s="31">
        <v>1</v>
      </c>
      <c r="BF102" s="34">
        <v>155.678</v>
      </c>
      <c r="BG102" s="36">
        <f>BG83/BG$88</f>
        <v>7.3221421675862181E-2</v>
      </c>
      <c r="BH102" s="35">
        <v>5.5154099999999984</v>
      </c>
      <c r="BI102" s="36">
        <v>0.52488000000000001</v>
      </c>
      <c r="BJ102" s="34">
        <v>18384.54335</v>
      </c>
      <c r="CE102" s="42">
        <v>1</v>
      </c>
      <c r="CF102" s="42"/>
      <c r="CG102" s="43">
        <f>_xlfn.STDEV.P(CG84,CG75,CG66,CG57,CG48,CG39,CG30,CG21,CG12,CG3)</f>
        <v>0.30083897686304134</v>
      </c>
      <c r="CH102" s="43">
        <f t="shared" ref="CH102:CK102" si="203">_xlfn.STDEV.P(CH84,CH75,CH66,CH57,CH48,CH39,CH30,CH21,CH12,CH3)</f>
        <v>79.078759587553719</v>
      </c>
      <c r="CI102" s="43">
        <f t="shared" si="203"/>
        <v>0.94772382163792745</v>
      </c>
      <c r="CJ102" s="43">
        <f t="shared" si="203"/>
        <v>0.11175587725037099</v>
      </c>
      <c r="CK102" s="43">
        <f t="shared" si="203"/>
        <v>23561.067242899124</v>
      </c>
      <c r="CN102" s="31">
        <v>1</v>
      </c>
      <c r="CP102" s="34">
        <v>245.55670000000001</v>
      </c>
      <c r="CQ102" s="36">
        <f>CQ83/CQ$88</f>
        <v>7.505805862899656E-2</v>
      </c>
      <c r="CR102" s="35">
        <v>51.478519999999989</v>
      </c>
      <c r="CS102" s="36">
        <v>0.55373000000000006</v>
      </c>
      <c r="CT102" s="34">
        <v>136253.99766999998</v>
      </c>
      <c r="DF102" s="41" t="s">
        <v>9</v>
      </c>
      <c r="DH102" s="45">
        <f>DH100/DH90</f>
        <v>4.6118362757545514E-6</v>
      </c>
      <c r="DI102" s="45">
        <f t="shared" ref="DI102:DL102" si="204">DI100/DI90</f>
        <v>5.2361922639131931E-3</v>
      </c>
      <c r="DJ102" s="45">
        <f t="shared" si="204"/>
        <v>2.5364585775592432E-3</v>
      </c>
      <c r="DK102" s="45">
        <f t="shared" si="204"/>
        <v>6.3658739497116715E-2</v>
      </c>
      <c r="DL102" s="45">
        <f t="shared" si="204"/>
        <v>1.8614997700861006E-2</v>
      </c>
      <c r="DO102" s="41" t="s">
        <v>9</v>
      </c>
      <c r="DQ102" s="45">
        <f>DQ94/DQ84</f>
        <v>6.0075987368795662E-6</v>
      </c>
      <c r="DR102" s="45">
        <f t="shared" ref="DR102:DU102" si="205">DR94/DR84</f>
        <v>6.1323441793193836E-3</v>
      </c>
      <c r="DS102" s="45">
        <f t="shared" si="205"/>
        <v>2.3310152525022076E-3</v>
      </c>
      <c r="DT102" s="45">
        <f t="shared" si="205"/>
        <v>6.5049302579214374E-2</v>
      </c>
      <c r="DU102" s="45">
        <f t="shared" si="205"/>
        <v>1.9172432459038467E-2</v>
      </c>
      <c r="DX102" s="31">
        <v>1</v>
      </c>
      <c r="DZ102" s="34">
        <v>253.99489999999997</v>
      </c>
      <c r="EA102" s="36">
        <f>EA83/EA$88</f>
        <v>5.7272603111562209E-2</v>
      </c>
      <c r="EB102" s="35">
        <v>53.702340000000007</v>
      </c>
      <c r="EC102" s="36">
        <v>0.54798000000000002</v>
      </c>
      <c r="ED102" s="34">
        <v>90075.696100000001</v>
      </c>
      <c r="EP102" s="31">
        <v>3</v>
      </c>
      <c r="ER102" s="34">
        <v>654.26310000000001</v>
      </c>
      <c r="ES102" s="36">
        <f t="shared" si="199"/>
        <v>9.9454990789517875E-2</v>
      </c>
      <c r="ET102" s="35">
        <v>32.819499999999998</v>
      </c>
      <c r="EU102" s="36">
        <v>0.99998000000000009</v>
      </c>
      <c r="EV102" s="34">
        <v>124587.30468999999</v>
      </c>
    </row>
    <row r="103" spans="2:152" ht="14.4" x14ac:dyDescent="0.3">
      <c r="B103" s="42">
        <v>2</v>
      </c>
      <c r="C103" s="42"/>
      <c r="D103" s="43">
        <f t="shared" ref="D103:H108" si="206">_xlfn.STDEV.P(D85,D76,D67,D58,D49,D40,D31,D22,D13,D4)</f>
        <v>1.1672568526249911</v>
      </c>
      <c r="E103" s="43">
        <f t="shared" si="206"/>
        <v>16.142394464564443</v>
      </c>
      <c r="F103" s="43">
        <f t="shared" si="206"/>
        <v>2.2391541162680171</v>
      </c>
      <c r="G103" s="43">
        <f t="shared" si="206"/>
        <v>1.0826084241312733E-2</v>
      </c>
      <c r="H103" s="43">
        <f t="shared" si="206"/>
        <v>11723.317000953402</v>
      </c>
      <c r="K103" s="41">
        <v>2</v>
      </c>
      <c r="L103" s="41"/>
      <c r="M103" s="44">
        <f t="shared" ref="M103:Q103" si="207">_xlfn.STDEV.P(M85,M76,M67,M58,M49,M40,M31,M22,M13,M4)</f>
        <v>6.3725975865460858E-3</v>
      </c>
      <c r="N103" s="44">
        <f t="shared" si="207"/>
        <v>244.34180374416789</v>
      </c>
      <c r="O103" s="44">
        <f t="shared" si="207"/>
        <v>4.9163401021491198E-3</v>
      </c>
      <c r="P103" s="44">
        <f t="shared" si="207"/>
        <v>1.6891429779624954E-2</v>
      </c>
      <c r="Q103" s="44">
        <f t="shared" si="207"/>
        <v>6484.2226808164187</v>
      </c>
      <c r="T103" s="42">
        <v>2</v>
      </c>
      <c r="U103" s="42"/>
      <c r="V103" s="43">
        <f t="shared" ref="V103:Z103" si="208">_xlfn.STDEV.P(V85,V76,V67,V58,V49,V40,V31,V22,V13,V4)</f>
        <v>0.68159625145682412</v>
      </c>
      <c r="W103" s="43">
        <f t="shared" si="208"/>
        <v>237.26542023564318</v>
      </c>
      <c r="X103" s="43">
        <f t="shared" si="208"/>
        <v>7.0699391611597333</v>
      </c>
      <c r="Y103" s="43">
        <f t="shared" si="208"/>
        <v>0.11631730911605606</v>
      </c>
      <c r="Z103" s="43">
        <f t="shared" si="208"/>
        <v>25322.212000272113</v>
      </c>
      <c r="AL103" s="31">
        <v>2</v>
      </c>
      <c r="AN103" s="34">
        <v>281.44580000000002</v>
      </c>
      <c r="AO103" s="36">
        <f t="shared" ref="AO103:AO107" si="209">AO84/AO$88</f>
        <v>0.18930257096912992</v>
      </c>
      <c r="AP103" s="35">
        <v>15.378679999999999</v>
      </c>
      <c r="AQ103" s="36">
        <v>0.51482000000000006</v>
      </c>
      <c r="AR103" s="34">
        <v>147062.30314999999</v>
      </c>
      <c r="BD103" s="31">
        <v>2</v>
      </c>
      <c r="BF103" s="34">
        <v>280.82189999999997</v>
      </c>
      <c r="BG103" s="36">
        <f t="shared" ref="BG103:BG107" si="210">BG84/BG$88</f>
        <v>0.13137108282365231</v>
      </c>
      <c r="BH103" s="35">
        <v>14.129489999999999</v>
      </c>
      <c r="BI103" s="36">
        <v>0.48263000000000006</v>
      </c>
      <c r="BJ103" s="34">
        <v>85576.117960000018</v>
      </c>
      <c r="CE103" s="41">
        <v>2</v>
      </c>
      <c r="CF103" s="41"/>
      <c r="CG103" s="44">
        <f t="shared" ref="CG103:CK103" si="211">_xlfn.STDEV.P(CG85,CG76,CG67,CG58,CG49,CG40,CG31,CG22,CG13,CG4)</f>
        <v>9.7754795278846424E-3</v>
      </c>
      <c r="CH103" s="44">
        <f t="shared" si="211"/>
        <v>266.96195787720291</v>
      </c>
      <c r="CI103" s="44">
        <f t="shared" si="211"/>
        <v>0.11282422612187525</v>
      </c>
      <c r="CJ103" s="44">
        <f t="shared" si="211"/>
        <v>1.6588489985529122E-2</v>
      </c>
      <c r="CK103" s="44">
        <f t="shared" si="211"/>
        <v>5231.9415432890037</v>
      </c>
      <c r="CN103" s="31">
        <v>2</v>
      </c>
      <c r="CP103" s="34">
        <v>281.53369999999995</v>
      </c>
      <c r="CQ103" s="36">
        <f t="shared" ref="CQ103:CQ107" si="212">CQ84/CQ$88</f>
        <v>0.1962468611887519</v>
      </c>
      <c r="CR103" s="35">
        <v>18.070920000000001</v>
      </c>
      <c r="CS103" s="36">
        <v>0.51417000000000013</v>
      </c>
      <c r="CT103" s="34">
        <v>127159.41563000002</v>
      </c>
      <c r="DX103" s="31">
        <v>2</v>
      </c>
      <c r="DZ103" s="34">
        <v>281.22470000000004</v>
      </c>
      <c r="EA103" s="36">
        <f t="shared" ref="EA103:EA107" si="213">EA84/EA$88</f>
        <v>0.16161816268753695</v>
      </c>
      <c r="EB103" s="35">
        <v>12.714249999999998</v>
      </c>
      <c r="EC103" s="36">
        <v>0.48962000000000006</v>
      </c>
      <c r="ED103" s="34">
        <v>61486.34532</v>
      </c>
      <c r="EP103" s="31">
        <v>4</v>
      </c>
      <c r="ER103" s="34">
        <v>762.37239999999997</v>
      </c>
      <c r="ES103" s="36">
        <f t="shared" si="199"/>
        <v>9.6571789999445573E-2</v>
      </c>
      <c r="ET103" s="35">
        <v>54.690980000000003</v>
      </c>
      <c r="EU103" s="36">
        <v>0.89221000000000006</v>
      </c>
      <c r="EV103" s="34">
        <v>211774.73906999998</v>
      </c>
    </row>
    <row r="104" spans="2:152" x14ac:dyDescent="0.25">
      <c r="B104" s="42">
        <v>3</v>
      </c>
      <c r="C104" s="42"/>
      <c r="D104" s="43">
        <f t="shared" si="206"/>
        <v>4.1475776062649829E-2</v>
      </c>
      <c r="E104" s="43">
        <f t="shared" si="206"/>
        <v>167.28124144412888</v>
      </c>
      <c r="F104" s="43">
        <f t="shared" si="206"/>
        <v>0.30203935902461465</v>
      </c>
      <c r="G104" s="43">
        <f t="shared" si="206"/>
        <v>3.7590424312582424E-3</v>
      </c>
      <c r="H104" s="43">
        <f t="shared" si="206"/>
        <v>8539.2854534546696</v>
      </c>
      <c r="K104" s="42">
        <v>3</v>
      </c>
      <c r="L104" s="42"/>
      <c r="M104" s="43">
        <f t="shared" ref="M104:Q104" si="214">_xlfn.STDEV.P(M86,M77,M68,M59,M50,M41,M32,M23,M14,M5)</f>
        <v>3.5096438565727688E-2</v>
      </c>
      <c r="N104" s="43">
        <f t="shared" si="214"/>
        <v>18.442540344583804</v>
      </c>
      <c r="O104" s="43">
        <f t="shared" si="214"/>
        <v>6.3807868637025394E-2</v>
      </c>
      <c r="P104" s="43">
        <f t="shared" si="214"/>
        <v>6.8884323325412731E-3</v>
      </c>
      <c r="Q104" s="43">
        <f t="shared" si="214"/>
        <v>3790.5609309352635</v>
      </c>
      <c r="T104" s="42">
        <v>3</v>
      </c>
      <c r="U104" s="42"/>
      <c r="V104" s="43">
        <f t="shared" ref="V104:Z104" si="215">_xlfn.STDEV.P(V86,V77,V68,V59,V50,V41,V32,V23,V14,V5)</f>
        <v>0.11674005310945822</v>
      </c>
      <c r="W104" s="43">
        <f t="shared" si="215"/>
        <v>95.055593427415431</v>
      </c>
      <c r="X104" s="43">
        <f t="shared" si="215"/>
        <v>0.18311111626550697</v>
      </c>
      <c r="Y104" s="43">
        <f t="shared" si="215"/>
        <v>3.2147939280768928E-3</v>
      </c>
      <c r="Z104" s="43">
        <f t="shared" si="215"/>
        <v>4983.6107131587332</v>
      </c>
      <c r="AL104" s="31">
        <v>3</v>
      </c>
      <c r="AN104" s="34">
        <v>882.73400000000004</v>
      </c>
      <c r="AO104" s="36">
        <f t="shared" si="209"/>
        <v>0.14869443095548274</v>
      </c>
      <c r="AP104" s="35">
        <v>43.663089999999997</v>
      </c>
      <c r="AQ104" s="36">
        <v>0.50070999999999999</v>
      </c>
      <c r="AR104" s="34">
        <v>329400.43126999994</v>
      </c>
      <c r="BD104" s="31">
        <v>3</v>
      </c>
      <c r="BF104" s="34">
        <v>887.1678999999998</v>
      </c>
      <c r="BG104" s="36">
        <f t="shared" si="210"/>
        <v>0.20339659989171055</v>
      </c>
      <c r="BH104" s="35">
        <v>45.358199999999997</v>
      </c>
      <c r="BI104" s="36">
        <v>0.52604999999999991</v>
      </c>
      <c r="BJ104" s="34">
        <v>419210.33440999995</v>
      </c>
      <c r="CE104" s="42">
        <v>3</v>
      </c>
      <c r="CF104" s="42"/>
      <c r="CG104" s="43">
        <f t="shared" ref="CG104:CK104" si="216">_xlfn.STDEV.P(CG86,CG77,CG68,CG59,CG50,CG41,CG32,CG23,CG14,CG5)</f>
        <v>0.63139801235039372</v>
      </c>
      <c r="CH104" s="43">
        <f t="shared" si="216"/>
        <v>83.886189710147889</v>
      </c>
      <c r="CI104" s="43">
        <f t="shared" si="216"/>
        <v>2.9173741333774785</v>
      </c>
      <c r="CJ104" s="43">
        <f t="shared" si="216"/>
        <v>9.7013329496518266E-2</v>
      </c>
      <c r="CK104" s="43">
        <f t="shared" si="216"/>
        <v>61767.55849778415</v>
      </c>
      <c r="CN104" s="31">
        <v>3</v>
      </c>
      <c r="CP104" s="34">
        <v>886.60509999999999</v>
      </c>
      <c r="CQ104" s="36">
        <f t="shared" si="212"/>
        <v>0.26759857828769357</v>
      </c>
      <c r="CR104" s="35">
        <v>47.773249999999997</v>
      </c>
      <c r="CS104" s="36">
        <v>0.55985000000000007</v>
      </c>
      <c r="CT104" s="34">
        <v>449656.43127999996</v>
      </c>
      <c r="DF104" s="32" t="s">
        <v>12</v>
      </c>
      <c r="DG104" s="30"/>
      <c r="DH104" s="30"/>
      <c r="DI104" s="30"/>
      <c r="DJ104" s="30"/>
      <c r="DK104" s="30"/>
      <c r="DL104" s="30"/>
      <c r="DO104" s="32" t="s">
        <v>12</v>
      </c>
      <c r="DP104" s="30"/>
      <c r="DQ104" s="30"/>
      <c r="DR104" s="30"/>
      <c r="DS104" s="30"/>
      <c r="DT104" s="30"/>
      <c r="DU104" s="30"/>
      <c r="DX104" s="31">
        <v>3</v>
      </c>
      <c r="DZ104" s="34">
        <v>884.16959999999995</v>
      </c>
      <c r="EA104" s="36">
        <f t="shared" si="213"/>
        <v>0.14113660466912925</v>
      </c>
      <c r="EB104" s="35">
        <v>37.950580000000002</v>
      </c>
      <c r="EC104" s="36">
        <v>0.58867000000000003</v>
      </c>
      <c r="ED104" s="34">
        <v>154143.62812000001</v>
      </c>
      <c r="EP104" s="31">
        <v>5</v>
      </c>
      <c r="ER104" s="34">
        <v>883.6613000000001</v>
      </c>
      <c r="ES104" s="36">
        <f t="shared" si="199"/>
        <v>0.10980691147038293</v>
      </c>
      <c r="ET104" s="35">
        <v>43.01151999999999</v>
      </c>
      <c r="EU104" s="36">
        <v>0.82112999999999992</v>
      </c>
      <c r="EV104" s="34">
        <v>195408.22657999999</v>
      </c>
    </row>
    <row r="105" spans="2:152" x14ac:dyDescent="0.25">
      <c r="B105" s="42">
        <v>4</v>
      </c>
      <c r="C105" s="42"/>
      <c r="D105" s="43">
        <f t="shared" si="206"/>
        <v>4.7005212476896825E-2</v>
      </c>
      <c r="E105" s="43">
        <f t="shared" si="206"/>
        <v>71.291134390921968</v>
      </c>
      <c r="F105" s="43">
        <f t="shared" si="206"/>
        <v>0.36480550448149812</v>
      </c>
      <c r="G105" s="43">
        <f t="shared" si="206"/>
        <v>1.2895208412429797E-2</v>
      </c>
      <c r="H105" s="43">
        <f t="shared" si="206"/>
        <v>1956.6575335552318</v>
      </c>
      <c r="K105" s="42">
        <v>4</v>
      </c>
      <c r="L105" s="42"/>
      <c r="M105" s="43">
        <f t="shared" ref="M105:Q105" si="217">_xlfn.STDEV.P(M87,M78,M69,M60,M51,M42,M33,M24,M15,M6)</f>
        <v>9.4808702132244613E-2</v>
      </c>
      <c r="N105" s="43">
        <f t="shared" si="217"/>
        <v>52.358448693829772</v>
      </c>
      <c r="O105" s="43">
        <f t="shared" si="217"/>
        <v>0.69507497034492727</v>
      </c>
      <c r="P105" s="43">
        <f t="shared" si="217"/>
        <v>2.8421111871283298E-2</v>
      </c>
      <c r="Q105" s="43">
        <f t="shared" si="217"/>
        <v>556.95945992504699</v>
      </c>
      <c r="T105" s="42">
        <v>4</v>
      </c>
      <c r="U105" s="42"/>
      <c r="V105" s="43">
        <f t="shared" ref="V105:Z105" si="218">_xlfn.STDEV.P(V87,V78,V69,V60,V51,V42,V33,V24,V15,V6)</f>
        <v>0.11449436667365354</v>
      </c>
      <c r="W105" s="43">
        <f t="shared" si="218"/>
        <v>53.893707659325933</v>
      </c>
      <c r="X105" s="43">
        <f t="shared" si="218"/>
        <v>0.76202442670822546</v>
      </c>
      <c r="Y105" s="43">
        <f t="shared" si="218"/>
        <v>9.4166660766961553E-3</v>
      </c>
      <c r="Z105" s="43">
        <f t="shared" si="218"/>
        <v>6178.5427209946356</v>
      </c>
      <c r="AL105" s="31">
        <v>4</v>
      </c>
      <c r="AN105" s="34">
        <v>971.97590000000002</v>
      </c>
      <c r="AO105" s="36">
        <f t="shared" si="209"/>
        <v>0.2191353078985688</v>
      </c>
      <c r="AP105" s="35">
        <v>39.905419999999999</v>
      </c>
      <c r="AQ105" s="36">
        <v>0.9882700000000002</v>
      </c>
      <c r="AR105" s="34">
        <v>361136.34377999994</v>
      </c>
      <c r="BD105" s="31">
        <v>4</v>
      </c>
      <c r="BF105" s="34">
        <v>971.5018</v>
      </c>
      <c r="BG105" s="36">
        <f t="shared" si="210"/>
        <v>0.29971825653410034</v>
      </c>
      <c r="BH105" s="35">
        <v>42.9148</v>
      </c>
      <c r="BI105" s="36">
        <v>0.91820000000000002</v>
      </c>
      <c r="BJ105" s="34">
        <v>496305.86563999997</v>
      </c>
      <c r="CE105" s="42">
        <v>4</v>
      </c>
      <c r="CF105" s="42"/>
      <c r="CG105" s="43">
        <f t="shared" ref="CG105:CK105" si="219">_xlfn.STDEV.P(CG87,CG78,CG69,CG60,CG51,CG42,CG33,CG24,CG15,CG6)</f>
        <v>0.96256553543122059</v>
      </c>
      <c r="CH105" s="43">
        <f t="shared" si="219"/>
        <v>817.12023421665992</v>
      </c>
      <c r="CI105" s="43">
        <f t="shared" si="219"/>
        <v>11.628820692847571</v>
      </c>
      <c r="CJ105" s="43">
        <f t="shared" si="219"/>
        <v>6.0868504992319016E-2</v>
      </c>
      <c r="CK105" s="43">
        <f t="shared" si="219"/>
        <v>103788.93039771721</v>
      </c>
      <c r="CN105" s="31">
        <v>4</v>
      </c>
      <c r="CP105" s="34">
        <v>969.82630000000006</v>
      </c>
      <c r="CQ105" s="36">
        <f t="shared" si="212"/>
        <v>0.33316242044413363</v>
      </c>
      <c r="CR105" s="35">
        <v>46.318139999999993</v>
      </c>
      <c r="CS105" s="36">
        <v>0.97577000000000003</v>
      </c>
      <c r="CT105" s="34">
        <v>454895.69063999999</v>
      </c>
      <c r="DF105" s="37" t="s">
        <v>0</v>
      </c>
      <c r="DG105" s="37" t="s">
        <v>1</v>
      </c>
      <c r="DH105" s="37" t="s">
        <v>2</v>
      </c>
      <c r="DI105" s="37" t="s">
        <v>3</v>
      </c>
      <c r="DJ105" s="37" t="s">
        <v>4</v>
      </c>
      <c r="DK105" s="37" t="s">
        <v>5</v>
      </c>
      <c r="DL105" s="37" t="s">
        <v>6</v>
      </c>
      <c r="DO105" s="37" t="s">
        <v>0</v>
      </c>
      <c r="DP105" s="37" t="s">
        <v>1</v>
      </c>
      <c r="DQ105" s="37" t="s">
        <v>2</v>
      </c>
      <c r="DR105" s="37" t="s">
        <v>3</v>
      </c>
      <c r="DS105" s="37" t="s">
        <v>4</v>
      </c>
      <c r="DT105" s="37" t="s">
        <v>5</v>
      </c>
      <c r="DU105" s="37" t="s">
        <v>6</v>
      </c>
      <c r="DX105" s="31">
        <v>4</v>
      </c>
      <c r="DZ105" s="34">
        <v>973.63639999999998</v>
      </c>
      <c r="EA105" s="36">
        <f t="shared" si="213"/>
        <v>0.21185411599616708</v>
      </c>
      <c r="EB105" s="35">
        <v>39.300139999999999</v>
      </c>
      <c r="EC105" s="36">
        <v>0.86663999999999997</v>
      </c>
      <c r="ED105" s="34">
        <v>213027.07345000003</v>
      </c>
      <c r="EP105" s="31">
        <v>6</v>
      </c>
      <c r="ER105" s="34">
        <v>978.25599999999997</v>
      </c>
      <c r="ES105" s="36">
        <f t="shared" si="199"/>
        <v>0.15617378901932935</v>
      </c>
      <c r="ET105" s="35">
        <v>51.729920000000007</v>
      </c>
      <c r="EU105" s="36">
        <v>0.87620999999999982</v>
      </c>
      <c r="EV105" s="34">
        <v>326227.86565999995</v>
      </c>
    </row>
    <row r="106" spans="2:152" x14ac:dyDescent="0.25">
      <c r="B106" s="42">
        <v>5</v>
      </c>
      <c r="C106" s="42"/>
      <c r="D106" s="43">
        <f t="shared" si="206"/>
        <v>6.419937694401813E-2</v>
      </c>
      <c r="E106" s="43">
        <f t="shared" si="206"/>
        <v>26.218837812618432</v>
      </c>
      <c r="F106" s="43">
        <f t="shared" si="206"/>
        <v>0.45266632843629989</v>
      </c>
      <c r="G106" s="43">
        <f t="shared" si="206"/>
        <v>6.199084125901181E-2</v>
      </c>
      <c r="H106" s="43">
        <f t="shared" si="206"/>
        <v>8458.8306688398661</v>
      </c>
      <c r="K106" s="42">
        <v>5</v>
      </c>
      <c r="L106" s="42"/>
      <c r="M106" s="43">
        <f t="shared" ref="M106:Q106" si="220">_xlfn.STDEV.P(M88,M79,M70,M61,M52,M43,M34,M25,M16,M7)</f>
        <v>3.939746184715915E-2</v>
      </c>
      <c r="N106" s="43">
        <f t="shared" si="220"/>
        <v>30.223791701705835</v>
      </c>
      <c r="O106" s="43">
        <f t="shared" si="220"/>
        <v>0.46073401491533039</v>
      </c>
      <c r="P106" s="43">
        <f t="shared" si="220"/>
        <v>4.3561565628429796E-3</v>
      </c>
      <c r="Q106" s="43">
        <f t="shared" si="220"/>
        <v>7081.6820468859005</v>
      </c>
      <c r="T106" s="42">
        <v>5</v>
      </c>
      <c r="U106" s="42"/>
      <c r="V106" s="43">
        <f t="shared" ref="V106:Z106" si="221">_xlfn.STDEV.P(V88,V79,V70,V61,V52,V43,V34,V25,V16,V7)</f>
        <v>0.19566921065921508</v>
      </c>
      <c r="W106" s="43">
        <f t="shared" si="221"/>
        <v>36.321609121815932</v>
      </c>
      <c r="X106" s="43">
        <f t="shared" si="221"/>
        <v>0.91592405192788828</v>
      </c>
      <c r="Y106" s="43">
        <f t="shared" si="221"/>
        <v>5.7246725670556907E-2</v>
      </c>
      <c r="Z106" s="43">
        <f t="shared" si="221"/>
        <v>1489.7526072540743</v>
      </c>
      <c r="AL106" s="31">
        <v>5</v>
      </c>
      <c r="AN106" s="34">
        <v>1075.4531000000002</v>
      </c>
      <c r="AO106" s="36">
        <f t="shared" si="209"/>
        <v>0.18602792245901068</v>
      </c>
      <c r="AP106" s="35">
        <v>40.08702000000001</v>
      </c>
      <c r="AQ106" s="36">
        <v>0.87754999999999994</v>
      </c>
      <c r="AR106" s="34">
        <v>323876.69378999993</v>
      </c>
      <c r="BD106" s="31">
        <v>5</v>
      </c>
      <c r="BF106" s="34">
        <v>1067.6927000000001</v>
      </c>
      <c r="BG106" s="36">
        <f t="shared" si="210"/>
        <v>0.19594472340648736</v>
      </c>
      <c r="BH106" s="35">
        <v>37.880839999999999</v>
      </c>
      <c r="BI106" s="36">
        <v>0.85350000000000004</v>
      </c>
      <c r="BJ106" s="34">
        <v>294368.82501999999</v>
      </c>
      <c r="CE106" s="42">
        <v>5</v>
      </c>
      <c r="CF106" s="42"/>
      <c r="CG106" s="43">
        <f t="shared" ref="CG106:CK106" si="222">_xlfn.STDEV.P(CG88,CG79,CG70,CG61,CG52,CG43,CG34,CG25,CG16,CG7)</f>
        <v>5.2154086359555816</v>
      </c>
      <c r="CH106" s="43">
        <f t="shared" si="222"/>
        <v>428.51135690630701</v>
      </c>
      <c r="CI106" s="43">
        <f t="shared" si="222"/>
        <v>10.620229313174093</v>
      </c>
      <c r="CJ106" s="43">
        <f t="shared" si="222"/>
        <v>5.0886858814433451E-2</v>
      </c>
      <c r="CK106" s="43">
        <f t="shared" si="222"/>
        <v>104329.34616286361</v>
      </c>
      <c r="CN106" s="31">
        <v>5</v>
      </c>
      <c r="CP106" s="34">
        <v>1064.8158999999998</v>
      </c>
      <c r="CQ106" s="36">
        <f t="shared" si="212"/>
        <v>0.17351953825927879</v>
      </c>
      <c r="CR106" s="35">
        <v>23.747909999999997</v>
      </c>
      <c r="CS106" s="36">
        <v>0.72219999999999995</v>
      </c>
      <c r="CT106" s="34">
        <v>135866.17032999999</v>
      </c>
      <c r="DF106" s="31">
        <v>1</v>
      </c>
      <c r="DH106" s="34">
        <v>157.004875</v>
      </c>
      <c r="DI106" s="36">
        <f>DI83/DI$90</f>
        <v>5.9447945979220457E-2</v>
      </c>
      <c r="DJ106" s="35">
        <v>7.7495124999999998</v>
      </c>
      <c r="DK106" s="36">
        <v>0.523725</v>
      </c>
      <c r="DL106" s="34">
        <v>21827.017337500001</v>
      </c>
      <c r="DO106" s="31">
        <v>1</v>
      </c>
      <c r="DQ106" s="34">
        <v>1073.2873749999999</v>
      </c>
      <c r="DR106" s="36">
        <f>DR83/DR$84</f>
        <v>0.1510751014925947</v>
      </c>
      <c r="DS106" s="35">
        <v>54.581724999999992</v>
      </c>
      <c r="DT106" s="36">
        <v>0.76011250000000008</v>
      </c>
      <c r="DU106" s="34">
        <v>363922.58597499994</v>
      </c>
      <c r="DX106" s="31">
        <v>5</v>
      </c>
      <c r="DZ106" s="34">
        <v>1071.8258000000001</v>
      </c>
      <c r="EA106" s="36">
        <f t="shared" si="213"/>
        <v>0.16439334232705968</v>
      </c>
      <c r="EB106" s="35">
        <v>45.835879999999996</v>
      </c>
      <c r="EC106" s="36">
        <v>0.9488899999999999</v>
      </c>
      <c r="ED106" s="34">
        <v>185626.87346</v>
      </c>
    </row>
    <row r="107" spans="2:152" x14ac:dyDescent="0.25">
      <c r="B107" s="42">
        <v>6</v>
      </c>
      <c r="C107" s="42"/>
      <c r="D107" s="43">
        <f t="shared" si="206"/>
        <v>0.2916587046532228</v>
      </c>
      <c r="E107" s="43">
        <f t="shared" si="206"/>
        <v>134.92522890015189</v>
      </c>
      <c r="F107" s="43">
        <f t="shared" si="206"/>
        <v>0.91063469871293667</v>
      </c>
      <c r="G107" s="43">
        <f t="shared" si="206"/>
        <v>4.2426818169643575E-2</v>
      </c>
      <c r="H107" s="43">
        <f t="shared" si="206"/>
        <v>9217.9263586721045</v>
      </c>
      <c r="K107" s="42">
        <v>6</v>
      </c>
      <c r="L107" s="42"/>
      <c r="M107" s="43">
        <f t="shared" ref="M107:Q107" si="223">_xlfn.STDEV.P(M89,M80,M71,M62,M53,M44,M35,M26,M17,M8)</f>
        <v>0.35556692759592018</v>
      </c>
      <c r="N107" s="43">
        <f t="shared" si="223"/>
        <v>155.32550752593133</v>
      </c>
      <c r="O107" s="43">
        <f t="shared" si="223"/>
        <v>0.58600186765913964</v>
      </c>
      <c r="P107" s="43">
        <f t="shared" si="223"/>
        <v>6.1405345044222397E-2</v>
      </c>
      <c r="Q107" s="43">
        <f t="shared" si="223"/>
        <v>63344.698926863639</v>
      </c>
      <c r="T107" s="42">
        <v>6</v>
      </c>
      <c r="U107" s="42"/>
      <c r="V107" s="43">
        <f t="shared" ref="V107:Z107" si="224">_xlfn.STDEV.P(V89,V80,V71,V62,V53,V44,V35,V26,V17,V8)</f>
        <v>0.94895195347292605</v>
      </c>
      <c r="W107" s="43">
        <f t="shared" si="224"/>
        <v>429.53768098103706</v>
      </c>
      <c r="X107" s="43">
        <f t="shared" si="224"/>
        <v>1.7306527004572583</v>
      </c>
      <c r="Y107" s="43">
        <f t="shared" si="224"/>
        <v>0.17071154061749919</v>
      </c>
      <c r="Z107" s="43">
        <f t="shared" si="224"/>
        <v>27469.132214326757</v>
      </c>
      <c r="AL107" s="37">
        <v>6</v>
      </c>
      <c r="AM107" s="37"/>
      <c r="AN107" s="38">
        <v>1086.3870999999999</v>
      </c>
      <c r="AO107" s="40">
        <f t="shared" si="209"/>
        <v>1</v>
      </c>
      <c r="AP107" s="39">
        <v>6.1101299999999998</v>
      </c>
      <c r="AQ107" s="40">
        <v>0.65059000000000011</v>
      </c>
      <c r="AR107" s="38">
        <v>292596.05628999992</v>
      </c>
      <c r="BD107" s="37">
        <v>6</v>
      </c>
      <c r="BE107" s="37"/>
      <c r="BF107" s="38">
        <v>1085.5866999999998</v>
      </c>
      <c r="BG107" s="40">
        <f t="shared" si="210"/>
        <v>1</v>
      </c>
      <c r="BH107" s="39">
        <v>7.4392700000000005</v>
      </c>
      <c r="BI107" s="40">
        <v>0.38584000000000002</v>
      </c>
      <c r="BJ107" s="38">
        <v>358131.69690999994</v>
      </c>
      <c r="CE107" s="42">
        <v>6</v>
      </c>
      <c r="CF107" s="42"/>
      <c r="CG107" s="43">
        <f t="shared" ref="CG107:CK107" si="225">_xlfn.STDEV.P(CG89,CG80,CG71,CG62,CG53,CG44,CG35,CG26,CG17,CG8)</f>
        <v>0.78050143497625657</v>
      </c>
      <c r="CH107" s="43">
        <f t="shared" si="225"/>
        <v>617.85647619930103</v>
      </c>
      <c r="CI107" s="43">
        <f t="shared" si="225"/>
        <v>2.0291224158487817</v>
      </c>
      <c r="CJ107" s="43">
        <f t="shared" si="225"/>
        <v>0.19555418405137731</v>
      </c>
      <c r="CK107" s="43">
        <f t="shared" si="225"/>
        <v>209291.38934634291</v>
      </c>
      <c r="CN107" s="37">
        <v>6</v>
      </c>
      <c r="CO107" s="37"/>
      <c r="CP107" s="38">
        <v>1086.1151000000002</v>
      </c>
      <c r="CQ107" s="40">
        <f t="shared" si="212"/>
        <v>1</v>
      </c>
      <c r="CR107" s="39">
        <v>6.7430399999999988</v>
      </c>
      <c r="CS107" s="40">
        <v>0.49282000000000004</v>
      </c>
      <c r="CT107" s="38">
        <v>243884.98593999998</v>
      </c>
      <c r="DF107" s="31">
        <v>2</v>
      </c>
      <c r="DH107" s="34">
        <v>282.81725</v>
      </c>
      <c r="DI107" s="36">
        <f t="shared" ref="DI107:DI113" si="226">DI84/DI$90</f>
        <v>0.18056068331698352</v>
      </c>
      <c r="DJ107" s="35">
        <v>14.646625</v>
      </c>
      <c r="DK107" s="36">
        <v>0.50044999999999995</v>
      </c>
      <c r="DL107" s="34">
        <v>126394.968775</v>
      </c>
      <c r="DO107" s="37">
        <v>2</v>
      </c>
      <c r="DP107" s="37"/>
      <c r="DQ107" s="38">
        <v>1086.554875</v>
      </c>
      <c r="DR107" s="40">
        <f t="shared" ref="DR107:DR113" si="227">DR84/DR$84</f>
        <v>1</v>
      </c>
      <c r="DS107" s="39">
        <v>7.1126250000000004</v>
      </c>
      <c r="DT107" s="40">
        <v>0.48688749999999997</v>
      </c>
      <c r="DU107" s="38">
        <v>351182.48831249995</v>
      </c>
      <c r="DX107" s="37">
        <v>6</v>
      </c>
      <c r="DY107" s="37"/>
      <c r="DZ107" s="38">
        <v>1085.9814000000001</v>
      </c>
      <c r="EA107" s="40">
        <f t="shared" si="213"/>
        <v>1</v>
      </c>
      <c r="EB107" s="39">
        <v>6.0744099999999994</v>
      </c>
      <c r="EC107" s="40">
        <v>0.44564999999999999</v>
      </c>
      <c r="ED107" s="38">
        <v>184879.95782000001</v>
      </c>
    </row>
    <row r="108" spans="2:152" ht="14.4" x14ac:dyDescent="0.3">
      <c r="B108" s="41">
        <v>7</v>
      </c>
      <c r="C108" s="41"/>
      <c r="D108" s="44">
        <f t="shared" si="206"/>
        <v>7.4839828968396695E-3</v>
      </c>
      <c r="E108" s="44">
        <f t="shared" si="206"/>
        <v>334.66824901123562</v>
      </c>
      <c r="F108" s="44">
        <f t="shared" si="206"/>
        <v>1.5940517557469631E-2</v>
      </c>
      <c r="G108" s="44">
        <f t="shared" si="206"/>
        <v>1.672683173825814E-2</v>
      </c>
      <c r="H108" s="44">
        <f t="shared" si="206"/>
        <v>8334.6775378371167</v>
      </c>
      <c r="K108" s="42">
        <v>7</v>
      </c>
      <c r="L108" s="42"/>
      <c r="M108" s="43">
        <f t="shared" ref="M108:Q108" si="228">_xlfn.STDEV.P(M90,M81,M72,M63,M54,M45,M36,M27,M18,M9)</f>
        <v>6.0806331907129689E-2</v>
      </c>
      <c r="N108" s="43">
        <f t="shared" si="228"/>
        <v>206.47921931005686</v>
      </c>
      <c r="O108" s="43">
        <f t="shared" si="228"/>
        <v>7.1368355032184042E-2</v>
      </c>
      <c r="P108" s="43">
        <f t="shared" si="228"/>
        <v>5.312581387611863E-2</v>
      </c>
      <c r="Q108" s="43">
        <f t="shared" si="228"/>
        <v>42540.775141549857</v>
      </c>
      <c r="T108" s="41">
        <v>7</v>
      </c>
      <c r="U108" s="41"/>
      <c r="V108" s="44">
        <f t="shared" ref="V108:Z108" si="229">_xlfn.STDEV.P(V90,V81,V72,V63,V54,V45,V36,V27,V18,V9)</f>
        <v>4.833218389457143E-3</v>
      </c>
      <c r="W108" s="44">
        <f t="shared" si="229"/>
        <v>1069.9127142173488</v>
      </c>
      <c r="X108" s="44">
        <f t="shared" si="229"/>
        <v>3.1450915725937195E-2</v>
      </c>
      <c r="Y108" s="44">
        <f t="shared" si="229"/>
        <v>7.3092117222036346E-2</v>
      </c>
      <c r="Z108" s="44">
        <f t="shared" si="229"/>
        <v>28288.571831329504</v>
      </c>
      <c r="CE108" s="42">
        <v>7</v>
      </c>
      <c r="CF108" s="42"/>
      <c r="CG108" s="43">
        <f t="shared" ref="CG108:CK108" si="230">_xlfn.STDEV.P(CG90,CG81,CG72,CG63,CG54,CG45,CG36,CG27,CG18,CG9)</f>
        <v>8.1601899340640678</v>
      </c>
      <c r="CH108" s="43">
        <f t="shared" si="230"/>
        <v>90.302955987495835</v>
      </c>
      <c r="CI108" s="43">
        <f t="shared" si="230"/>
        <v>30.5200695979483</v>
      </c>
      <c r="CJ108" s="43">
        <f t="shared" si="230"/>
        <v>0.14472561107143497</v>
      </c>
      <c r="CK108" s="43">
        <f t="shared" si="230"/>
        <v>171290.62489849306</v>
      </c>
      <c r="DF108" s="31">
        <v>3</v>
      </c>
      <c r="DH108" s="34">
        <v>652.33462500000007</v>
      </c>
      <c r="DI108" s="36">
        <f t="shared" si="226"/>
        <v>8.3639916960163097E-2</v>
      </c>
      <c r="DJ108" s="35">
        <v>37.427887499999997</v>
      </c>
      <c r="DK108" s="36">
        <v>0.56296250000000003</v>
      </c>
      <c r="DL108" s="34">
        <v>144217.76760000002</v>
      </c>
      <c r="DO108" s="31">
        <v>3</v>
      </c>
      <c r="DQ108" s="34">
        <v>1235.5471250000001</v>
      </c>
      <c r="DR108" s="36">
        <f t="shared" si="227"/>
        <v>0.22900238942006873</v>
      </c>
      <c r="DS108" s="35">
        <v>86.949850000000012</v>
      </c>
      <c r="DT108" s="36">
        <v>0.53886249999999991</v>
      </c>
      <c r="DU108" s="34">
        <v>961182.4921875</v>
      </c>
    </row>
    <row r="109" spans="2:152" x14ac:dyDescent="0.25">
      <c r="DF109" s="31">
        <v>4</v>
      </c>
      <c r="DH109" s="34">
        <v>769.86400000000003</v>
      </c>
      <c r="DI109" s="36">
        <f t="shared" si="226"/>
        <v>8.3117790941326181E-2</v>
      </c>
      <c r="DJ109" s="35">
        <v>75.353500000000011</v>
      </c>
      <c r="DK109" s="36">
        <v>0.57497500000000001</v>
      </c>
      <c r="DL109" s="34">
        <v>290082.00783749996</v>
      </c>
      <c r="DO109" s="31">
        <v>4</v>
      </c>
      <c r="DQ109" s="34">
        <v>1340.5817499999998</v>
      </c>
      <c r="DR109" s="36">
        <f t="shared" si="227"/>
        <v>0.17687084000658301</v>
      </c>
      <c r="DS109" s="35">
        <v>57.484175</v>
      </c>
      <c r="DT109" s="36">
        <v>0.41627499999999995</v>
      </c>
      <c r="DU109" s="34">
        <v>514507.23048749997</v>
      </c>
    </row>
    <row r="110" spans="2:152" ht="14.4" x14ac:dyDescent="0.3">
      <c r="B110" s="41" t="s">
        <v>8</v>
      </c>
      <c r="D110" s="45">
        <f>D108/D99</f>
        <v>6.8908191197645969E-6</v>
      </c>
      <c r="E110" s="45">
        <f t="shared" ref="E110:H110" si="231">E108/E99</f>
        <v>4.4282576882092974E-3</v>
      </c>
      <c r="F110" s="45">
        <f t="shared" si="231"/>
        <v>2.5281260846037731E-3</v>
      </c>
      <c r="G110" s="45">
        <f t="shared" si="231"/>
        <v>3.115504430750831E-2</v>
      </c>
      <c r="H110" s="45">
        <f t="shared" si="231"/>
        <v>1.3469743867233475E-2</v>
      </c>
      <c r="K110" s="41" t="s">
        <v>8</v>
      </c>
      <c r="M110" s="45">
        <f>M103/M94</f>
        <v>5.8675845584905537E-6</v>
      </c>
      <c r="N110" s="45">
        <f t="shared" ref="N110:Q110" si="232">N103/N94</f>
        <v>3.2535699414357414E-3</v>
      </c>
      <c r="O110" s="45">
        <f t="shared" si="232"/>
        <v>7.8276446758648182E-4</v>
      </c>
      <c r="P110" s="45">
        <f t="shared" si="232"/>
        <v>3.0933285315945053E-2</v>
      </c>
      <c r="Q110" s="45">
        <f t="shared" si="232"/>
        <v>1.0623026510737387E-2</v>
      </c>
      <c r="T110" s="41" t="s">
        <v>8</v>
      </c>
      <c r="V110" s="45">
        <f>V108/V99</f>
        <v>4.451218388344158E-6</v>
      </c>
      <c r="W110" s="45">
        <f t="shared" ref="W110:Z110" si="233">W108/W99</f>
        <v>1.3481001793639756E-2</v>
      </c>
      <c r="X110" s="45">
        <f t="shared" si="233"/>
        <v>5.0301907779754752E-3</v>
      </c>
      <c r="Y110" s="45">
        <f t="shared" si="233"/>
        <v>0.11364177558698395</v>
      </c>
      <c r="Z110" s="45">
        <f t="shared" si="233"/>
        <v>4.5771917559554058E-2</v>
      </c>
      <c r="CE110" s="41" t="s">
        <v>9</v>
      </c>
      <c r="CG110" s="45">
        <f>CG103/CG94</f>
        <v>8.9983529706129964E-6</v>
      </c>
      <c r="CH110" s="45">
        <f t="shared" ref="CH110:CK110" si="234">CH103/CH94</f>
        <v>1.2544760580320039E-2</v>
      </c>
      <c r="CI110" s="45">
        <f t="shared" si="234"/>
        <v>1.6820356926751039E-2</v>
      </c>
      <c r="CJ110" s="45">
        <f t="shared" si="234"/>
        <v>3.1157945126839073E-2</v>
      </c>
      <c r="CK110" s="45">
        <f t="shared" si="234"/>
        <v>2.816795078871252E-2</v>
      </c>
      <c r="DF110" s="31">
        <v>5</v>
      </c>
      <c r="DH110" s="34">
        <v>882.38212499999997</v>
      </c>
      <c r="DI110" s="36">
        <f t="shared" si="226"/>
        <v>9.4940396889708983E-2</v>
      </c>
      <c r="DJ110" s="35">
        <v>44.367900000000006</v>
      </c>
      <c r="DK110" s="36">
        <v>0.63648749999999998</v>
      </c>
      <c r="DL110" s="34">
        <v>190238.40822499999</v>
      </c>
      <c r="DO110" s="31">
        <v>5</v>
      </c>
      <c r="DQ110" s="34">
        <v>1435.5798749999999</v>
      </c>
      <c r="DR110" s="36">
        <f t="shared" si="227"/>
        <v>0.20835527536870557</v>
      </c>
      <c r="DS110" s="35">
        <v>28.207299999999996</v>
      </c>
      <c r="DT110" s="36">
        <v>0.26302499999999995</v>
      </c>
      <c r="DU110" s="34">
        <v>321640.36721249996</v>
      </c>
    </row>
    <row r="111" spans="2:152" x14ac:dyDescent="0.25">
      <c r="DF111" s="31">
        <v>6</v>
      </c>
      <c r="DH111" s="34">
        <v>974.76687500000003</v>
      </c>
      <c r="DI111" s="36">
        <f t="shared" si="226"/>
        <v>0.13624931197499138</v>
      </c>
      <c r="DJ111" s="35">
        <v>47.777275000000003</v>
      </c>
      <c r="DK111" s="36">
        <v>0.77435000000000009</v>
      </c>
      <c r="DL111" s="34">
        <v>277702.75392499997</v>
      </c>
      <c r="DO111" s="31">
        <v>6</v>
      </c>
      <c r="DQ111" s="34">
        <v>1543.1238749999998</v>
      </c>
      <c r="DR111" s="36">
        <f t="shared" si="227"/>
        <v>0.30399355000190492</v>
      </c>
      <c r="DS111" s="35">
        <v>69.023487500000016</v>
      </c>
      <c r="DT111" s="36">
        <v>0.26617499999999999</v>
      </c>
      <c r="DU111" s="34">
        <v>1126702.3046875</v>
      </c>
    </row>
    <row r="112" spans="2:152" x14ac:dyDescent="0.25">
      <c r="B112" s="32" t="s">
        <v>12</v>
      </c>
      <c r="C112" s="30"/>
      <c r="D112" s="30"/>
      <c r="E112" s="30"/>
      <c r="F112" s="30"/>
      <c r="G112" s="30"/>
      <c r="H112" s="30"/>
      <c r="K112" s="32" t="s">
        <v>12</v>
      </c>
      <c r="L112" s="30"/>
      <c r="M112" s="30"/>
      <c r="N112" s="30"/>
      <c r="O112" s="30"/>
      <c r="P112" s="30"/>
      <c r="Q112" s="30"/>
      <c r="T112" s="32" t="s">
        <v>12</v>
      </c>
      <c r="U112" s="30"/>
      <c r="V112" s="30"/>
      <c r="W112" s="30"/>
      <c r="X112" s="30"/>
      <c r="Y112" s="30"/>
      <c r="Z112" s="30"/>
      <c r="CE112" s="32" t="s">
        <v>12</v>
      </c>
      <c r="CF112" s="30"/>
      <c r="CG112" s="30"/>
      <c r="CH112" s="30"/>
      <c r="CI112" s="30"/>
      <c r="CJ112" s="30"/>
      <c r="CK112" s="30"/>
      <c r="DF112" s="31">
        <v>7</v>
      </c>
      <c r="DH112" s="34">
        <v>1077.2450000000001</v>
      </c>
      <c r="DI112" s="36">
        <f t="shared" si="226"/>
        <v>0.20261967028695585</v>
      </c>
      <c r="DJ112" s="35">
        <v>65.485212500000003</v>
      </c>
      <c r="DK112" s="36">
        <v>0.69371249999999995</v>
      </c>
      <c r="DL112" s="34">
        <v>585874.75</v>
      </c>
      <c r="DO112" s="31">
        <v>7</v>
      </c>
      <c r="DQ112" s="34">
        <v>1639.2403749999999</v>
      </c>
      <c r="DR112" s="36">
        <f t="shared" si="227"/>
        <v>0.98895108320884506</v>
      </c>
      <c r="DS112" s="35">
        <v>95.70331250000001</v>
      </c>
      <c r="DT112" s="36">
        <v>0.91021249999999998</v>
      </c>
      <c r="DU112" s="34">
        <v>3924303.4375</v>
      </c>
    </row>
    <row r="113" spans="2:125" x14ac:dyDescent="0.25">
      <c r="B113" s="37" t="s">
        <v>0</v>
      </c>
      <c r="C113" s="37" t="s">
        <v>1</v>
      </c>
      <c r="D113" s="37" t="s">
        <v>2</v>
      </c>
      <c r="E113" s="37" t="s">
        <v>3</v>
      </c>
      <c r="F113" s="37" t="s">
        <v>4</v>
      </c>
      <c r="G113" s="37" t="s">
        <v>5</v>
      </c>
      <c r="H113" s="37" t="s">
        <v>6</v>
      </c>
      <c r="K113" s="37" t="s">
        <v>0</v>
      </c>
      <c r="L113" s="37" t="s">
        <v>1</v>
      </c>
      <c r="M113" s="37" t="s">
        <v>2</v>
      </c>
      <c r="N113" s="37" t="s">
        <v>3</v>
      </c>
      <c r="O113" s="37" t="s">
        <v>4</v>
      </c>
      <c r="P113" s="37" t="s">
        <v>5</v>
      </c>
      <c r="Q113" s="37" t="s">
        <v>6</v>
      </c>
      <c r="T113" s="37" t="s">
        <v>0</v>
      </c>
      <c r="U113" s="37" t="s">
        <v>1</v>
      </c>
      <c r="V113" s="37" t="s">
        <v>2</v>
      </c>
      <c r="W113" s="37" t="s">
        <v>3</v>
      </c>
      <c r="X113" s="37" t="s">
        <v>4</v>
      </c>
      <c r="Y113" s="37" t="s">
        <v>5</v>
      </c>
      <c r="Z113" s="37" t="s">
        <v>6</v>
      </c>
      <c r="CE113" s="37" t="s">
        <v>0</v>
      </c>
      <c r="CF113" s="37" t="s">
        <v>1</v>
      </c>
      <c r="CG113" s="37" t="s">
        <v>2</v>
      </c>
      <c r="CH113" s="37" t="s">
        <v>3</v>
      </c>
      <c r="CI113" s="37" t="s">
        <v>4</v>
      </c>
      <c r="CJ113" s="37" t="s">
        <v>5</v>
      </c>
      <c r="CK113" s="37" t="s">
        <v>6</v>
      </c>
      <c r="DF113" s="37">
        <v>8</v>
      </c>
      <c r="DG113" s="37"/>
      <c r="DH113" s="38">
        <v>1086.535875</v>
      </c>
      <c r="DI113" s="40">
        <f t="shared" si="226"/>
        <v>1</v>
      </c>
      <c r="DJ113" s="39">
        <v>7.0425250000000004</v>
      </c>
      <c r="DK113" s="40">
        <v>0.6186625</v>
      </c>
      <c r="DL113" s="38">
        <v>321436.60547499999</v>
      </c>
      <c r="DO113" s="31">
        <v>8</v>
      </c>
      <c r="DQ113" s="34">
        <v>1738.6092500000002</v>
      </c>
      <c r="DR113" s="36">
        <f t="shared" si="227"/>
        <v>1.2483719297004285</v>
      </c>
      <c r="DS113" s="35">
        <v>108.9359</v>
      </c>
      <c r="DT113" s="36">
        <v>0.66608750000000005</v>
      </c>
      <c r="DU113" s="34">
        <v>6240264.125</v>
      </c>
    </row>
    <row r="114" spans="2:125" x14ac:dyDescent="0.25">
      <c r="B114" s="31">
        <v>1</v>
      </c>
      <c r="D114" s="34">
        <v>144.04789999999997</v>
      </c>
      <c r="E114" s="36">
        <f>E93/E$99</f>
        <v>8.7154578860070456E-2</v>
      </c>
      <c r="F114" s="35">
        <v>18.206569999999999</v>
      </c>
      <c r="G114" s="36">
        <v>0.51450999999999991</v>
      </c>
      <c r="H114" s="34">
        <v>156932.00626999998</v>
      </c>
      <c r="K114" s="31">
        <v>1</v>
      </c>
      <c r="M114" s="34">
        <v>1074.6919999999998</v>
      </c>
      <c r="N114" s="36">
        <f>N93/N$94</f>
        <v>0.12272073130949594</v>
      </c>
      <c r="O114" s="35">
        <v>37.491360000000007</v>
      </c>
      <c r="P114" s="36">
        <v>0.62233999999999989</v>
      </c>
      <c r="Q114" s="34">
        <v>433317.98751999997</v>
      </c>
      <c r="T114" s="31">
        <v>1</v>
      </c>
      <c r="V114" s="34">
        <v>155.00890000000004</v>
      </c>
      <c r="W114" s="36">
        <f>W93/W$99</f>
        <v>5.1286920488592375E-2</v>
      </c>
      <c r="X114" s="35">
        <v>6.6276999999999999</v>
      </c>
      <c r="Y114" s="36">
        <v>0.53663000000000005</v>
      </c>
      <c r="Z114" s="34">
        <v>35039.899009999994</v>
      </c>
      <c r="CE114" s="31">
        <v>1</v>
      </c>
      <c r="CG114" s="34">
        <v>1070.3440999999998</v>
      </c>
      <c r="CH114" s="36">
        <f>CH93/CH$94</f>
        <v>0.54395000248092729</v>
      </c>
      <c r="CI114" s="35">
        <v>46.986769999999993</v>
      </c>
      <c r="CJ114" s="36">
        <v>0.86623000000000006</v>
      </c>
      <c r="CK114" s="34">
        <v>615200.59375</v>
      </c>
    </row>
    <row r="115" spans="2:125" x14ac:dyDescent="0.25">
      <c r="B115" s="31">
        <v>2</v>
      </c>
      <c r="D115" s="34">
        <v>251.2612</v>
      </c>
      <c r="E115" s="36">
        <f t="shared" ref="E115:E120" si="235">E94/E$99</f>
        <v>5.1686876166662024E-2</v>
      </c>
      <c r="F115" s="35">
        <v>46.119839999999996</v>
      </c>
      <c r="G115" s="36">
        <v>0.53112999999999999</v>
      </c>
      <c r="H115" s="34">
        <v>233846.28907</v>
      </c>
      <c r="K115" s="37">
        <v>2</v>
      </c>
      <c r="L115" s="37"/>
      <c r="M115" s="38">
        <v>1086.0682999999999</v>
      </c>
      <c r="N115" s="40">
        <f t="shared" ref="N115:N120" si="236">N94/N$94</f>
        <v>1</v>
      </c>
      <c r="O115" s="39">
        <v>6.2807399999999998</v>
      </c>
      <c r="P115" s="40">
        <v>0.54605999999999999</v>
      </c>
      <c r="Q115" s="38">
        <v>610393.15625</v>
      </c>
      <c r="T115" s="31">
        <v>2</v>
      </c>
      <c r="V115" s="34">
        <v>255.00050000000002</v>
      </c>
      <c r="W115" s="36">
        <f t="shared" ref="W115:W120" si="237">W94/W$99</f>
        <v>5.0335930841816492E-2</v>
      </c>
      <c r="X115" s="35">
        <v>72.675549999999987</v>
      </c>
      <c r="Y115" s="36">
        <v>0.70683999999999991</v>
      </c>
      <c r="Z115" s="34">
        <v>349659.20315000002</v>
      </c>
      <c r="CE115" s="37">
        <v>2</v>
      </c>
      <c r="CF115" s="37"/>
      <c r="CG115" s="38">
        <v>1086.3632000000002</v>
      </c>
      <c r="CH115" s="40">
        <f t="shared" ref="CH115:CH120" si="238">CH94/CH$94</f>
        <v>1</v>
      </c>
      <c r="CI115" s="39">
        <v>6.7075999999999993</v>
      </c>
      <c r="CJ115" s="40">
        <v>0.53239999999999998</v>
      </c>
      <c r="CK115" s="38">
        <v>185740.93594999998</v>
      </c>
    </row>
    <row r="116" spans="2:125" x14ac:dyDescent="0.25">
      <c r="B116" s="31">
        <v>3</v>
      </c>
      <c r="D116" s="34">
        <v>281.2704</v>
      </c>
      <c r="E116" s="36">
        <f t="shared" si="235"/>
        <v>0.17904696240210921</v>
      </c>
      <c r="F116" s="35">
        <v>16.632259999999999</v>
      </c>
      <c r="G116" s="36">
        <v>0.51116000000000006</v>
      </c>
      <c r="H116" s="34">
        <v>294998.03438999999</v>
      </c>
      <c r="K116" s="31">
        <v>3</v>
      </c>
      <c r="M116" s="34">
        <v>1239.1592000000001</v>
      </c>
      <c r="N116" s="36">
        <f t="shared" si="236"/>
        <v>0.12798663267035457</v>
      </c>
      <c r="O116" s="35">
        <v>53.949130000000011</v>
      </c>
      <c r="P116" s="36">
        <v>0.53915000000000002</v>
      </c>
      <c r="Q116" s="34">
        <v>671744.20625000005</v>
      </c>
      <c r="T116" s="31">
        <v>3</v>
      </c>
      <c r="V116" s="34">
        <v>280.89239999999995</v>
      </c>
      <c r="W116" s="36">
        <f t="shared" si="237"/>
        <v>0.17578715375578832</v>
      </c>
      <c r="X116" s="35">
        <v>15.358389999999996</v>
      </c>
      <c r="Y116" s="36">
        <v>0.49809000000000003</v>
      </c>
      <c r="Z116" s="34">
        <v>282349.96253999998</v>
      </c>
      <c r="CE116" s="31">
        <v>3</v>
      </c>
      <c r="CG116" s="34">
        <v>1230.7375</v>
      </c>
      <c r="CH116" s="36">
        <f t="shared" si="238"/>
        <v>0.51143047071953496</v>
      </c>
      <c r="CI116" s="35">
        <v>81.332169999999991</v>
      </c>
      <c r="CJ116" s="36">
        <v>0.95313000000000003</v>
      </c>
      <c r="CK116" s="34">
        <v>963452.73750000005</v>
      </c>
    </row>
    <row r="117" spans="2:125" x14ac:dyDescent="0.25">
      <c r="B117" s="31">
        <v>4</v>
      </c>
      <c r="D117" s="34">
        <v>882.99689999999987</v>
      </c>
      <c r="E117" s="36">
        <f t="shared" si="235"/>
        <v>0.10330697800748898</v>
      </c>
      <c r="F117" s="35">
        <v>29.54907</v>
      </c>
      <c r="G117" s="36">
        <v>0.55274000000000012</v>
      </c>
      <c r="H117" s="34">
        <v>297243.56253</v>
      </c>
      <c r="K117" s="31">
        <v>4</v>
      </c>
      <c r="M117" s="34">
        <v>1336.4100999999998</v>
      </c>
      <c r="N117" s="36">
        <f t="shared" si="236"/>
        <v>0.12704792355261735</v>
      </c>
      <c r="O117" s="35">
        <v>45.873640000000002</v>
      </c>
      <c r="P117" s="36">
        <v>0.41327999999999998</v>
      </c>
      <c r="Q117" s="34">
        <v>594697.02500000002</v>
      </c>
      <c r="T117" s="31">
        <v>4</v>
      </c>
      <c r="V117" s="34">
        <v>885.00020000000006</v>
      </c>
      <c r="W117" s="36">
        <f t="shared" si="237"/>
        <v>0.10210684151581889</v>
      </c>
      <c r="X117" s="35">
        <v>36.948789999999988</v>
      </c>
      <c r="Y117" s="36">
        <v>0.52691999999999994</v>
      </c>
      <c r="Z117" s="34">
        <v>389763.58751999994</v>
      </c>
      <c r="CE117" s="31">
        <v>4</v>
      </c>
      <c r="CG117" s="34">
        <v>1338.2463</v>
      </c>
      <c r="CH117" s="36">
        <f t="shared" si="238"/>
        <v>0.59727075773207872</v>
      </c>
      <c r="CI117" s="35">
        <v>44.475939999999994</v>
      </c>
      <c r="CJ117" s="36">
        <v>0.35811000000000004</v>
      </c>
      <c r="CK117" s="34">
        <v>769643.76249999995</v>
      </c>
    </row>
    <row r="118" spans="2:125" x14ac:dyDescent="0.25">
      <c r="B118" s="31">
        <v>5</v>
      </c>
      <c r="D118" s="34">
        <v>971.28120000000001</v>
      </c>
      <c r="E118" s="36">
        <f t="shared" si="235"/>
        <v>0.14803097934623316</v>
      </c>
      <c r="F118" s="35">
        <v>38.52561</v>
      </c>
      <c r="G118" s="36">
        <v>0.68635999999999986</v>
      </c>
      <c r="H118" s="34">
        <v>526167.42188000004</v>
      </c>
      <c r="K118" s="31">
        <v>5</v>
      </c>
      <c r="M118" s="34">
        <v>1432.8378000000002</v>
      </c>
      <c r="N118" s="36">
        <f t="shared" si="236"/>
        <v>0.1436456068543637</v>
      </c>
      <c r="O118" s="35">
        <v>26.26605</v>
      </c>
      <c r="P118" s="36">
        <v>0.51413000000000009</v>
      </c>
      <c r="Q118" s="34">
        <v>370983.74064999993</v>
      </c>
      <c r="T118" s="31">
        <v>5</v>
      </c>
      <c r="V118" s="34">
        <v>972.55660000000012</v>
      </c>
      <c r="W118" s="36">
        <f t="shared" si="237"/>
        <v>0.14287562672843962</v>
      </c>
      <c r="X118" s="35">
        <v>40.352590000000006</v>
      </c>
      <c r="Y118" s="36">
        <v>0.60902000000000001</v>
      </c>
      <c r="Z118" s="34">
        <v>576470.36875000002</v>
      </c>
      <c r="CE118" s="31">
        <v>5</v>
      </c>
      <c r="CG118" s="34">
        <v>1428.0454</v>
      </c>
      <c r="CH118" s="36">
        <f t="shared" si="238"/>
        <v>0.21966088539143047</v>
      </c>
      <c r="CI118" s="35">
        <v>92.495539999999977</v>
      </c>
      <c r="CJ118" s="36">
        <v>0.42795999999999995</v>
      </c>
      <c r="CK118" s="34">
        <v>588203.10938000004</v>
      </c>
    </row>
    <row r="119" spans="2:125" x14ac:dyDescent="0.25">
      <c r="B119" s="31">
        <v>6</v>
      </c>
      <c r="D119" s="34">
        <v>1074.9100000000001</v>
      </c>
      <c r="E119" s="36">
        <f t="shared" si="235"/>
        <v>0.10617716625351369</v>
      </c>
      <c r="F119" s="35">
        <v>30.031949999999995</v>
      </c>
      <c r="G119" s="36">
        <v>0.59761000000000009</v>
      </c>
      <c r="H119" s="34">
        <v>305009.75939999998</v>
      </c>
      <c r="K119" s="31">
        <v>6</v>
      </c>
      <c r="M119" s="34">
        <v>1627.7184000000002</v>
      </c>
      <c r="N119" s="36">
        <f t="shared" si="236"/>
        <v>0.26199991774949616</v>
      </c>
      <c r="O119" s="35">
        <v>96.476709999999997</v>
      </c>
      <c r="P119" s="36">
        <v>0.18645999999999999</v>
      </c>
      <c r="Q119" s="34">
        <v>2788301.2</v>
      </c>
      <c r="T119" s="31">
        <v>6</v>
      </c>
      <c r="V119" s="34">
        <v>1072.6696999999999</v>
      </c>
      <c r="W119" s="36">
        <f t="shared" si="237"/>
        <v>0.14904999342523265</v>
      </c>
      <c r="X119" s="35">
        <v>42.029919999999997</v>
      </c>
      <c r="Y119" s="36">
        <v>0.76672999999999991</v>
      </c>
      <c r="Z119" s="34">
        <v>585562.18125000002</v>
      </c>
      <c r="CE119" s="31">
        <v>6</v>
      </c>
      <c r="CG119" s="34">
        <v>1634.1080999999999</v>
      </c>
      <c r="CH119" s="36">
        <f t="shared" si="238"/>
        <v>0.77287389069858448</v>
      </c>
      <c r="CI119" s="35">
        <v>69.36614999999999</v>
      </c>
      <c r="CJ119" s="36">
        <v>0.52039000000000002</v>
      </c>
      <c r="CK119" s="34">
        <v>1498314.575</v>
      </c>
    </row>
    <row r="120" spans="2:125" x14ac:dyDescent="0.25">
      <c r="B120" s="37">
        <v>7</v>
      </c>
      <c r="C120" s="37"/>
      <c r="D120" s="38">
        <v>1086.0803000000001</v>
      </c>
      <c r="E120" s="40">
        <f t="shared" si="235"/>
        <v>1</v>
      </c>
      <c r="F120" s="39">
        <v>6.3052699999999993</v>
      </c>
      <c r="G120" s="40">
        <v>0.53689000000000009</v>
      </c>
      <c r="H120" s="38">
        <v>618770.30625000002</v>
      </c>
      <c r="K120" s="31">
        <v>7</v>
      </c>
      <c r="M120" s="34">
        <v>1739.8836999999999</v>
      </c>
      <c r="N120" s="36">
        <f t="shared" si="236"/>
        <v>0.24372304403031164</v>
      </c>
      <c r="O120" s="35">
        <v>55.769930000000002</v>
      </c>
      <c r="P120" s="36">
        <v>0.66997000000000007</v>
      </c>
      <c r="Q120" s="34">
        <v>1255712.0874999999</v>
      </c>
      <c r="T120" s="37">
        <v>7</v>
      </c>
      <c r="U120" s="37"/>
      <c r="V120" s="38">
        <v>1085.8191999999999</v>
      </c>
      <c r="W120" s="40">
        <f t="shared" si="237"/>
        <v>1</v>
      </c>
      <c r="X120" s="39">
        <v>6.2524299999999995</v>
      </c>
      <c r="Y120" s="40">
        <v>0.64318000000000008</v>
      </c>
      <c r="Z120" s="38">
        <v>618033.35624999995</v>
      </c>
      <c r="CE120" s="31">
        <v>7</v>
      </c>
      <c r="CG120" s="34">
        <v>1785.4458</v>
      </c>
      <c r="CH120" s="36">
        <f t="shared" si="238"/>
        <v>0.26999725712719969</v>
      </c>
      <c r="CI120" s="35">
        <v>202.98177999999999</v>
      </c>
      <c r="CJ120" s="36">
        <v>0.60004999999999986</v>
      </c>
      <c r="CK120" s="34">
        <v>1464012.7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5.6" x14ac:dyDescent="0.3"/>
  <cols>
    <col min="1" max="1" width="17" style="10" customWidth="1"/>
    <col min="2" max="3" width="16.6640625" style="10" customWidth="1"/>
    <col min="4" max="4" width="17.5546875" style="10" customWidth="1"/>
    <col min="5" max="16384" width="8.88671875" style="10"/>
  </cols>
  <sheetData>
    <row r="1" spans="1:4" ht="18" x14ac:dyDescent="0.4">
      <c r="A1" s="60" t="s">
        <v>280</v>
      </c>
      <c r="B1" s="60"/>
      <c r="C1" s="60"/>
      <c r="D1" s="60"/>
    </row>
    <row r="2" spans="1:4" ht="16.2" thickBot="1" x14ac:dyDescent="0.35">
      <c r="A2" s="7" t="s">
        <v>237</v>
      </c>
      <c r="B2" s="7"/>
      <c r="C2" s="7"/>
      <c r="D2" s="7"/>
    </row>
    <row r="3" spans="1:4" ht="15" customHeight="1" x14ac:dyDescent="0.3">
      <c r="A3" s="58" t="s">
        <v>233</v>
      </c>
      <c r="B3" s="58" t="s">
        <v>236</v>
      </c>
      <c r="C3" s="58" t="s">
        <v>234</v>
      </c>
      <c r="D3" s="58" t="s">
        <v>235</v>
      </c>
    </row>
    <row r="4" spans="1:4" x14ac:dyDescent="0.3">
      <c r="A4" s="14" t="s">
        <v>10</v>
      </c>
      <c r="B4" s="10" t="s">
        <v>21</v>
      </c>
      <c r="C4" s="28">
        <v>1086.0803000000001</v>
      </c>
      <c r="D4" s="59">
        <v>6.3052699999999993</v>
      </c>
    </row>
    <row r="5" spans="1:4" x14ac:dyDescent="0.3">
      <c r="A5" s="14" t="s">
        <v>13</v>
      </c>
      <c r="B5" s="10" t="s">
        <v>21</v>
      </c>
      <c r="C5" s="28">
        <v>1085.9925555555556</v>
      </c>
      <c r="D5" s="59">
        <v>6.1362333333333332</v>
      </c>
    </row>
    <row r="6" spans="1:4" x14ac:dyDescent="0.3">
      <c r="A6" s="14" t="s">
        <v>14</v>
      </c>
      <c r="B6" s="10" t="s">
        <v>21</v>
      </c>
      <c r="C6" s="28">
        <v>1086.2707000000003</v>
      </c>
      <c r="D6" s="59">
        <v>6.7145200000000003</v>
      </c>
    </row>
    <row r="7" spans="1:4" x14ac:dyDescent="0.3">
      <c r="A7" s="14" t="s">
        <v>15</v>
      </c>
      <c r="B7" s="10" t="s">
        <v>253</v>
      </c>
      <c r="C7" s="56">
        <v>1086.1958000000002</v>
      </c>
      <c r="D7" s="63">
        <v>7.7130499999999982</v>
      </c>
    </row>
    <row r="8" spans="1:4" x14ac:dyDescent="0.3">
      <c r="A8" s="14" t="s">
        <v>16</v>
      </c>
      <c r="B8" s="10" t="s">
        <v>253</v>
      </c>
      <c r="C8" s="56">
        <v>1086.3569000000002</v>
      </c>
      <c r="D8" s="57">
        <v>6.8524100000000008</v>
      </c>
    </row>
    <row r="9" spans="1:4" x14ac:dyDescent="0.3">
      <c r="A9" s="14" t="s">
        <v>17</v>
      </c>
      <c r="B9" s="10" t="s">
        <v>253</v>
      </c>
      <c r="C9" s="56">
        <v>1087.0813000000001</v>
      </c>
      <c r="D9" s="57">
        <v>7.4778000000000002</v>
      </c>
    </row>
    <row r="10" spans="1:4" x14ac:dyDescent="0.3">
      <c r="A10" s="14" t="s">
        <v>18</v>
      </c>
      <c r="B10" s="22" t="s">
        <v>254</v>
      </c>
      <c r="C10" s="56">
        <v>1086.1897777777779</v>
      </c>
      <c r="D10" s="57">
        <v>6.6573333333333347</v>
      </c>
    </row>
    <row r="11" spans="1:4" x14ac:dyDescent="0.3">
      <c r="A11" s="65" t="s">
        <v>19</v>
      </c>
      <c r="B11" s="66" t="s">
        <v>255</v>
      </c>
      <c r="C11" s="67">
        <v>1086.5696666666665</v>
      </c>
      <c r="D11" s="68">
        <v>8.0360833333333339</v>
      </c>
    </row>
    <row r="12" spans="1:4" x14ac:dyDescent="0.3">
      <c r="A12" s="14" t="s">
        <v>22</v>
      </c>
      <c r="B12" s="22" t="s">
        <v>21</v>
      </c>
      <c r="C12" s="56">
        <v>1086.0803000000001</v>
      </c>
      <c r="D12" s="57">
        <v>6.3052699999999993</v>
      </c>
    </row>
    <row r="13" spans="1:4" x14ac:dyDescent="0.3">
      <c r="A13" s="14" t="s">
        <v>23</v>
      </c>
      <c r="B13" s="22" t="s">
        <v>21</v>
      </c>
      <c r="C13" s="56">
        <v>1086.0682999999999</v>
      </c>
      <c r="D13" s="57">
        <v>6.2807399999999998</v>
      </c>
    </row>
    <row r="14" spans="1:4" x14ac:dyDescent="0.3">
      <c r="A14" s="14" t="s">
        <v>24</v>
      </c>
      <c r="B14" s="22" t="s">
        <v>254</v>
      </c>
      <c r="C14" s="56">
        <v>1086.3786666666665</v>
      </c>
      <c r="D14" s="57">
        <v>6.1132333333333326</v>
      </c>
    </row>
    <row r="15" spans="1:4" x14ac:dyDescent="0.3">
      <c r="A15" s="14" t="s">
        <v>25</v>
      </c>
      <c r="B15" s="22" t="s">
        <v>254</v>
      </c>
      <c r="C15" s="56">
        <v>1085.5838333333334</v>
      </c>
      <c r="D15" s="57">
        <v>7.3592333333333331</v>
      </c>
    </row>
    <row r="16" spans="1:4" x14ac:dyDescent="0.3">
      <c r="A16" s="14" t="s">
        <v>26</v>
      </c>
      <c r="B16" s="22" t="s">
        <v>257</v>
      </c>
      <c r="C16" s="56">
        <v>1086.3632000000002</v>
      </c>
      <c r="D16" s="57">
        <v>6.7075999999999993</v>
      </c>
    </row>
    <row r="17" spans="1:4" x14ac:dyDescent="0.3">
      <c r="A17" s="14" t="s">
        <v>27</v>
      </c>
      <c r="B17" s="22" t="s">
        <v>257</v>
      </c>
      <c r="C17" s="56">
        <v>1086.1248000000001</v>
      </c>
      <c r="D17" s="57">
        <v>6.8000200000000008</v>
      </c>
    </row>
    <row r="18" spans="1:4" x14ac:dyDescent="0.3">
      <c r="A18" s="14" t="s">
        <v>28</v>
      </c>
      <c r="B18" s="12" t="s">
        <v>255</v>
      </c>
      <c r="C18" s="56">
        <v>1086.554875</v>
      </c>
      <c r="D18" s="57">
        <v>7.1126250000000004</v>
      </c>
    </row>
    <row r="19" spans="1:4" x14ac:dyDescent="0.3">
      <c r="A19" s="14" t="s">
        <v>29</v>
      </c>
      <c r="B19" s="12" t="s">
        <v>255</v>
      </c>
      <c r="C19" s="56">
        <v>1085.9831428571429</v>
      </c>
      <c r="D19" s="57">
        <v>6.2054428571428568</v>
      </c>
    </row>
    <row r="20" spans="1:4" x14ac:dyDescent="0.3">
      <c r="A20" s="14" t="s">
        <v>30</v>
      </c>
      <c r="B20" s="12" t="s">
        <v>279</v>
      </c>
      <c r="C20" s="56">
        <v>1086.3899999999999</v>
      </c>
      <c r="D20" s="57">
        <v>6.8726333333333329</v>
      </c>
    </row>
    <row r="22" spans="1:4" x14ac:dyDescent="0.3">
      <c r="D22" s="59">
        <f>MIN(D15:D20)</f>
        <v>6.2054428571428568</v>
      </c>
    </row>
    <row r="23" spans="1:4" x14ac:dyDescent="0.3">
      <c r="D23" s="59">
        <f>MAX(D12:D20)</f>
        <v>7.3592333333333331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Transect</vt:lpstr>
      <vt:lpstr>Calcite</vt:lpstr>
      <vt:lpstr>Sp. 1-3</vt:lpstr>
      <vt:lpstr>Sp. 4-6</vt:lpstr>
      <vt:lpstr>Sp. 7 and 17</vt:lpstr>
      <vt:lpstr>Sp. 8-16</vt:lpstr>
      <vt:lpstr>FWHM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2025-10-28T12:45:51Z</dcterms:modified>
</cp:coreProperties>
</file>