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ente\Desktop\San Vernicio (SV)\Manuscript\Supplementary material\"/>
    </mc:Choice>
  </mc:AlternateContent>
  <bookViews>
    <workbookView xWindow="32760" yWindow="32760" windowWidth="16380" windowHeight="8196" tabRatio="500"/>
  </bookViews>
  <sheets>
    <sheet name="Calculated values (2)" sheetId="10" r:id="rId1"/>
    <sheet name="Calculated values" sheetId="9" r:id="rId2"/>
    <sheet name="Calculations Det. Limit" sheetId="8" r:id="rId3"/>
    <sheet name="Weight%" sheetId="5" r:id="rId4"/>
    <sheet name="Oxides" sheetId="4" r:id="rId5"/>
    <sheet name="Std Dev wt%" sheetId="1" r:id="rId6"/>
    <sheet name="Raw" sheetId="2" r:id="rId7"/>
    <sheet name="Operating conditions" sheetId="3" r:id="rId8"/>
  </sheets>
  <calcPr calcId="162913"/>
</workbook>
</file>

<file path=xl/calcChain.xml><?xml version="1.0" encoding="utf-8"?>
<calcChain xmlns="http://schemas.openxmlformats.org/spreadsheetml/2006/main">
  <c r="C2" i="10" l="1"/>
  <c r="F2" i="10"/>
  <c r="I2" i="10"/>
  <c r="L2" i="10"/>
  <c r="O2" i="10"/>
  <c r="AC2" i="10"/>
  <c r="AD2" i="10"/>
  <c r="C3" i="10"/>
  <c r="F3" i="10"/>
  <c r="I3" i="10"/>
  <c r="L3" i="10"/>
  <c r="O3" i="10"/>
  <c r="AC3" i="10"/>
  <c r="AD3" i="10"/>
  <c r="C4" i="10"/>
  <c r="F4" i="10"/>
  <c r="M4" i="10"/>
  <c r="E24" i="10"/>
  <c r="I4" i="10"/>
  <c r="L4" i="10"/>
  <c r="O4" i="10"/>
  <c r="AC4" i="10"/>
  <c r="AD4" i="10"/>
  <c r="C5" i="10"/>
  <c r="F5" i="10"/>
  <c r="G5" i="10"/>
  <c r="I5" i="10"/>
  <c r="L5" i="10"/>
  <c r="O5" i="10"/>
  <c r="AC5" i="10"/>
  <c r="AD5" i="10"/>
  <c r="C6" i="10"/>
  <c r="F6" i="10"/>
  <c r="I6" i="10"/>
  <c r="M6" i="10"/>
  <c r="E25" i="10"/>
  <c r="L6" i="10"/>
  <c r="O6" i="10"/>
  <c r="AC6" i="10"/>
  <c r="AD6" i="10"/>
  <c r="C7" i="10"/>
  <c r="F7" i="10"/>
  <c r="I7" i="10"/>
  <c r="L7" i="10"/>
  <c r="P7" i="10"/>
  <c r="O7" i="10"/>
  <c r="AC7" i="10"/>
  <c r="AD7" i="10"/>
  <c r="C8" i="10"/>
  <c r="F8" i="10"/>
  <c r="I8" i="10"/>
  <c r="L8" i="10"/>
  <c r="O8" i="10"/>
  <c r="P8" i="10"/>
  <c r="AC8" i="10"/>
  <c r="AD8" i="10"/>
  <c r="C9" i="10"/>
  <c r="F9" i="10"/>
  <c r="I9" i="10"/>
  <c r="L9" i="10"/>
  <c r="O9" i="10"/>
  <c r="P9" i="10"/>
  <c r="F26" i="10"/>
  <c r="AC9" i="10"/>
  <c r="AD9" i="10"/>
  <c r="C10" i="10"/>
  <c r="F10" i="10"/>
  <c r="G10" i="10"/>
  <c r="I10" i="10"/>
  <c r="L10" i="10"/>
  <c r="O10" i="10"/>
  <c r="AC10" i="10"/>
  <c r="AD10" i="10"/>
  <c r="C11" i="10"/>
  <c r="F11" i="10"/>
  <c r="I11" i="10"/>
  <c r="L11" i="10"/>
  <c r="O11" i="10"/>
  <c r="AC11" i="10"/>
  <c r="AD11" i="10"/>
  <c r="C12" i="10"/>
  <c r="F12" i="10"/>
  <c r="I12" i="10"/>
  <c r="L12" i="10"/>
  <c r="J12" i="10"/>
  <c r="D27" i="10"/>
  <c r="O12" i="10"/>
  <c r="AC12" i="10"/>
  <c r="AD12" i="10"/>
  <c r="C13" i="10"/>
  <c r="G13" i="10"/>
  <c r="C28" i="10"/>
  <c r="F13" i="10"/>
  <c r="I13" i="10"/>
  <c r="L13" i="10"/>
  <c r="M13" i="10"/>
  <c r="E28" i="10"/>
  <c r="O13" i="10"/>
  <c r="AC13" i="10"/>
  <c r="AD13" i="10"/>
  <c r="C14" i="10"/>
  <c r="F14" i="10"/>
  <c r="I14" i="10"/>
  <c r="L14" i="10"/>
  <c r="O14" i="10"/>
  <c r="P14" i="10"/>
  <c r="F29" i="10"/>
  <c r="AC14" i="10"/>
  <c r="AD14" i="10"/>
  <c r="C15" i="10"/>
  <c r="F15" i="10"/>
  <c r="G15" i="10"/>
  <c r="C30" i="10"/>
  <c r="I15" i="10"/>
  <c r="L15" i="10"/>
  <c r="O15" i="10"/>
  <c r="AC15" i="10"/>
  <c r="AD15" i="10"/>
  <c r="C16" i="10"/>
  <c r="F16" i="10"/>
  <c r="I16" i="10"/>
  <c r="L16" i="10"/>
  <c r="O16" i="10"/>
  <c r="AC16" i="10"/>
  <c r="AD16" i="10"/>
  <c r="C17" i="10"/>
  <c r="F17" i="10"/>
  <c r="I17" i="10"/>
  <c r="D17" i="10"/>
  <c r="L17" i="10"/>
  <c r="O17" i="10"/>
  <c r="AC17" i="10"/>
  <c r="AD17" i="10"/>
  <c r="C18" i="10"/>
  <c r="D18" i="10"/>
  <c r="F18" i="10"/>
  <c r="I18" i="10"/>
  <c r="J18" i="10"/>
  <c r="L18" i="10"/>
  <c r="O18" i="10"/>
  <c r="AC18" i="10"/>
  <c r="AD18" i="10"/>
  <c r="C19" i="10"/>
  <c r="F19" i="10"/>
  <c r="I19" i="10"/>
  <c r="L19" i="10"/>
  <c r="O19" i="10"/>
  <c r="AC19" i="10"/>
  <c r="AD19" i="10"/>
  <c r="C20" i="10"/>
  <c r="D20" i="10"/>
  <c r="B33" i="10"/>
  <c r="F20" i="10"/>
  <c r="I20" i="10"/>
  <c r="L20" i="10"/>
  <c r="O20" i="10"/>
  <c r="AC20" i="10"/>
  <c r="AD20" i="10"/>
  <c r="O2" i="9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L2" i="9"/>
  <c r="L3" i="9"/>
  <c r="L4" i="9"/>
  <c r="L5" i="9"/>
  <c r="L6" i="9"/>
  <c r="D6" i="9"/>
  <c r="B27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I2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F2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G18" i="9"/>
  <c r="C39" i="9"/>
  <c r="F19" i="9"/>
  <c r="F20" i="9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AD2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C2" i="9"/>
  <c r="AC3" i="9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G8" i="10"/>
  <c r="J7" i="10"/>
  <c r="P5" i="10"/>
  <c r="D18" i="9"/>
  <c r="D3" i="9"/>
  <c r="G6" i="9"/>
  <c r="C27" i="9"/>
  <c r="G2" i="9"/>
  <c r="C23" i="9"/>
  <c r="M15" i="9"/>
  <c r="E36" i="9"/>
  <c r="G14" i="9"/>
  <c r="C35" i="9"/>
  <c r="D2" i="9"/>
  <c r="P6" i="9"/>
  <c r="F27" i="9"/>
  <c r="D16" i="9"/>
  <c r="J15" i="9"/>
  <c r="D36" i="9"/>
  <c r="M6" i="9"/>
  <c r="E27" i="9"/>
  <c r="M2" i="9"/>
  <c r="E23" i="9"/>
  <c r="P9" i="9"/>
  <c r="F30" i="9"/>
  <c r="P18" i="9"/>
  <c r="F39" i="9"/>
  <c r="D9" i="9"/>
  <c r="J4" i="9"/>
  <c r="D25" i="9"/>
  <c r="P2" i="9"/>
  <c r="F23" i="9"/>
  <c r="M18" i="9"/>
  <c r="E39" i="9"/>
  <c r="D15" i="9"/>
  <c r="B36" i="9"/>
  <c r="G7" i="9"/>
  <c r="C28" i="9"/>
  <c r="G15" i="9"/>
  <c r="C36" i="9"/>
  <c r="J18" i="9"/>
  <c r="D39" i="9"/>
  <c r="J6" i="9"/>
  <c r="D27" i="9"/>
  <c r="B23" i="9"/>
  <c r="J2" i="9"/>
  <c r="D23" i="9"/>
  <c r="J19" i="9"/>
  <c r="D40" i="9"/>
  <c r="G17" i="9"/>
  <c r="C38" i="9"/>
  <c r="M4" i="9"/>
  <c r="E25" i="9"/>
  <c r="P13" i="9"/>
  <c r="F34" i="9"/>
  <c r="P15" i="9"/>
  <c r="F36" i="9"/>
  <c r="D7" i="9"/>
  <c r="G20" i="9"/>
  <c r="C41" i="9"/>
  <c r="M11" i="9"/>
  <c r="E32" i="9"/>
  <c r="M7" i="9"/>
  <c r="E28" i="9"/>
  <c r="M14" i="9"/>
  <c r="E35" i="9"/>
  <c r="J9" i="9"/>
  <c r="D30" i="9"/>
  <c r="G14" i="10"/>
  <c r="C29" i="10"/>
  <c r="D3" i="10"/>
  <c r="P13" i="10"/>
  <c r="F28" i="10"/>
  <c r="P20" i="10"/>
  <c r="D16" i="10"/>
  <c r="B31" i="10"/>
  <c r="P15" i="10"/>
  <c r="F30" i="10"/>
  <c r="D15" i="10"/>
  <c r="B30" i="10"/>
  <c r="D12" i="10"/>
  <c r="B27" i="10"/>
  <c r="G11" i="10"/>
  <c r="P10" i="10"/>
  <c r="J10" i="10"/>
  <c r="M9" i="10"/>
  <c r="E26" i="10"/>
  <c r="D4" i="10"/>
  <c r="B24" i="10"/>
  <c r="G2" i="10"/>
  <c r="C23" i="10"/>
  <c r="M20" i="10"/>
  <c r="E33" i="10"/>
  <c r="J19" i="10"/>
  <c r="G18" i="10"/>
  <c r="G17" i="10"/>
  <c r="C32" i="10"/>
  <c r="J8" i="10"/>
  <c r="M7" i="10"/>
  <c r="P6" i="10"/>
  <c r="F25" i="10"/>
  <c r="J6" i="10"/>
  <c r="D25" i="10"/>
  <c r="M5" i="10"/>
  <c r="G20" i="10"/>
  <c r="C33" i="10"/>
  <c r="P19" i="10"/>
  <c r="P18" i="10"/>
  <c r="M18" i="10"/>
  <c r="G9" i="10"/>
  <c r="C26" i="10"/>
  <c r="D7" i="10"/>
  <c r="J5" i="10"/>
  <c r="Q18" i="10"/>
  <c r="F33" i="10"/>
  <c r="J9" i="10"/>
  <c r="D26" i="10"/>
  <c r="J24" i="10"/>
  <c r="G6" i="10"/>
  <c r="C25" i="10"/>
  <c r="G19" i="10"/>
  <c r="J20" i="10"/>
  <c r="D33" i="10"/>
  <c r="M11" i="10"/>
  <c r="M19" i="10"/>
  <c r="D10" i="10"/>
  <c r="P12" i="10"/>
  <c r="F27" i="10"/>
  <c r="D19" i="10"/>
  <c r="J2" i="10"/>
  <c r="D23" i="10"/>
  <c r="J14" i="10"/>
  <c r="D29" i="10"/>
  <c r="P16" i="10"/>
  <c r="F31" i="10"/>
  <c r="M16" i="10"/>
  <c r="E31" i="10"/>
  <c r="D5" i="10"/>
  <c r="J4" i="10"/>
  <c r="D24" i="10"/>
  <c r="P11" i="10"/>
  <c r="M15" i="10"/>
  <c r="E30" i="10"/>
  <c r="G3" i="10"/>
  <c r="P2" i="10"/>
  <c r="F23" i="10"/>
  <c r="B24" i="9"/>
  <c r="D5" i="9"/>
  <c r="P5" i="9"/>
  <c r="F26" i="9"/>
  <c r="M5" i="9"/>
  <c r="E26" i="9"/>
  <c r="J5" i="9"/>
  <c r="D26" i="9"/>
  <c r="B37" i="9"/>
  <c r="G4" i="9"/>
  <c r="C25" i="9"/>
  <c r="J11" i="9"/>
  <c r="D32" i="9"/>
  <c r="M3" i="9"/>
  <c r="E24" i="9"/>
  <c r="Q18" i="9"/>
  <c r="B39" i="9"/>
  <c r="D12" i="9"/>
  <c r="P12" i="9"/>
  <c r="F33" i="9"/>
  <c r="M12" i="9"/>
  <c r="E33" i="9"/>
  <c r="J12" i="9"/>
  <c r="D33" i="9"/>
  <c r="G12" i="9"/>
  <c r="C33" i="9"/>
  <c r="G10" i="9"/>
  <c r="C31" i="9"/>
  <c r="D10" i="9"/>
  <c r="D4" i="9"/>
  <c r="M20" i="9"/>
  <c r="E41" i="9"/>
  <c r="M16" i="9"/>
  <c r="E37" i="9"/>
  <c r="M13" i="9"/>
  <c r="E34" i="9"/>
  <c r="P8" i="9"/>
  <c r="F29" i="9"/>
  <c r="P4" i="9"/>
  <c r="F25" i="9"/>
  <c r="M9" i="9"/>
  <c r="E30" i="9"/>
  <c r="M17" i="10"/>
  <c r="E32" i="10"/>
  <c r="P17" i="10"/>
  <c r="F32" i="10"/>
  <c r="J17" i="10"/>
  <c r="D32" i="10"/>
  <c r="D14" i="10"/>
  <c r="M14" i="10"/>
  <c r="E29" i="10"/>
  <c r="J13" i="10"/>
  <c r="D28" i="10"/>
  <c r="D13" i="10"/>
  <c r="D2" i="10"/>
  <c r="B28" i="9"/>
  <c r="G5" i="9"/>
  <c r="C26" i="9"/>
  <c r="J8" i="9"/>
  <c r="D29" i="9"/>
  <c r="G8" i="9"/>
  <c r="C29" i="9"/>
  <c r="D8" i="9"/>
  <c r="P3" i="9"/>
  <c r="F24" i="9"/>
  <c r="G19" i="9"/>
  <c r="C40" i="9"/>
  <c r="D19" i="9"/>
  <c r="M19" i="9"/>
  <c r="E40" i="9"/>
  <c r="B30" i="9"/>
  <c r="J7" i="9"/>
  <c r="D28" i="9"/>
  <c r="P20" i="9"/>
  <c r="F41" i="9"/>
  <c r="P16" i="9"/>
  <c r="F37" i="9"/>
  <c r="G11" i="9"/>
  <c r="C32" i="9"/>
  <c r="B32" i="10"/>
  <c r="P19" i="9"/>
  <c r="F40" i="9"/>
  <c r="J3" i="9"/>
  <c r="D24" i="9"/>
  <c r="D20" i="9"/>
  <c r="D14" i="9"/>
  <c r="J14" i="9"/>
  <c r="D35" i="9"/>
  <c r="P14" i="9"/>
  <c r="F35" i="9"/>
  <c r="D11" i="9"/>
  <c r="G13" i="9"/>
  <c r="C34" i="9"/>
  <c r="D13" i="9"/>
  <c r="J20" i="9"/>
  <c r="D41" i="9"/>
  <c r="J16" i="9"/>
  <c r="D37" i="9"/>
  <c r="J13" i="9"/>
  <c r="D34" i="9"/>
  <c r="M8" i="9"/>
  <c r="E29" i="9"/>
  <c r="P11" i="9"/>
  <c r="F32" i="9"/>
  <c r="J17" i="9"/>
  <c r="D38" i="9"/>
  <c r="J15" i="10"/>
  <c r="D30" i="10"/>
  <c r="M12" i="10"/>
  <c r="E27" i="10"/>
  <c r="J11" i="10"/>
  <c r="D11" i="10"/>
  <c r="M10" i="10"/>
  <c r="D9" i="10"/>
  <c r="D8" i="10"/>
  <c r="M8" i="10"/>
  <c r="G7" i="10"/>
  <c r="D6" i="10"/>
  <c r="G4" i="10"/>
  <c r="C24" i="10"/>
  <c r="H24" i="10"/>
  <c r="P4" i="10"/>
  <c r="F24" i="10"/>
  <c r="P3" i="10"/>
  <c r="J3" i="10"/>
  <c r="M3" i="10"/>
  <c r="P7" i="9"/>
  <c r="F28" i="9"/>
  <c r="G16" i="10"/>
  <c r="D17" i="9"/>
  <c r="G16" i="9"/>
  <c r="C37" i="9"/>
  <c r="G9" i="9"/>
  <c r="C30" i="9"/>
  <c r="G3" i="9"/>
  <c r="C24" i="9"/>
  <c r="J10" i="9"/>
  <c r="D31" i="9"/>
  <c r="M17" i="9"/>
  <c r="E38" i="9"/>
  <c r="M10" i="9"/>
  <c r="E31" i="9"/>
  <c r="P17" i="9"/>
  <c r="F38" i="9"/>
  <c r="P10" i="9"/>
  <c r="F31" i="9"/>
  <c r="J16" i="10"/>
  <c r="D31" i="10"/>
  <c r="M2" i="10"/>
  <c r="E23" i="10"/>
  <c r="K24" i="10"/>
  <c r="G12" i="10"/>
  <c r="Q15" i="9"/>
  <c r="Q6" i="9"/>
  <c r="Q2" i="9"/>
  <c r="L28" i="10"/>
  <c r="Q7" i="10"/>
  <c r="L24" i="10"/>
  <c r="Q5" i="10"/>
  <c r="Q10" i="10"/>
  <c r="Q20" i="10"/>
  <c r="Q11" i="10"/>
  <c r="Q19" i="10"/>
  <c r="C27" i="10"/>
  <c r="Q12" i="10"/>
  <c r="Q2" i="10"/>
  <c r="B23" i="10"/>
  <c r="Q14" i="9"/>
  <c r="B35" i="9"/>
  <c r="B29" i="9"/>
  <c r="Q8" i="9"/>
  <c r="Q4" i="10"/>
  <c r="B29" i="10"/>
  <c r="Q14" i="10"/>
  <c r="Q3" i="10"/>
  <c r="Q6" i="10"/>
  <c r="B25" i="10"/>
  <c r="B26" i="10"/>
  <c r="Q9" i="10"/>
  <c r="K28" i="10"/>
  <c r="B34" i="9"/>
  <c r="Q13" i="9"/>
  <c r="B32" i="9"/>
  <c r="Q11" i="9"/>
  <c r="B41" i="9"/>
  <c r="Q20" i="9"/>
  <c r="Q15" i="10"/>
  <c r="Q13" i="10"/>
  <c r="B28" i="10"/>
  <c r="I28" i="10"/>
  <c r="Q17" i="10"/>
  <c r="B26" i="9"/>
  <c r="Q5" i="9"/>
  <c r="B38" i="9"/>
  <c r="Q17" i="9"/>
  <c r="Q16" i="10"/>
  <c r="C31" i="10"/>
  <c r="B31" i="9"/>
  <c r="Q10" i="9"/>
  <c r="B33" i="9"/>
  <c r="Q12" i="9"/>
  <c r="Q8" i="10"/>
  <c r="Q9" i="9"/>
  <c r="Q16" i="9"/>
  <c r="Q19" i="9"/>
  <c r="B40" i="9"/>
  <c r="Q7" i="9"/>
  <c r="J28" i="10"/>
  <c r="B25" i="9"/>
  <c r="Q4" i="9"/>
  <c r="Q3" i="9"/>
  <c r="H28" i="10"/>
  <c r="I24" i="10"/>
</calcChain>
</file>

<file path=xl/sharedStrings.xml><?xml version="1.0" encoding="utf-8"?>
<sst xmlns="http://schemas.openxmlformats.org/spreadsheetml/2006/main" count="1392" uniqueCount="198">
  <si>
    <t>Oxide</t>
  </si>
  <si>
    <t>MgO</t>
  </si>
  <si>
    <t>Na2O</t>
  </si>
  <si>
    <t>CaO</t>
  </si>
  <si>
    <t>SO3</t>
  </si>
  <si>
    <t>P2O5</t>
  </si>
  <si>
    <t>BaO</t>
  </si>
  <si>
    <t>K2O</t>
  </si>
  <si>
    <t>MnO</t>
  </si>
  <si>
    <t>FeO</t>
  </si>
  <si>
    <t>SrO</t>
  </si>
  <si>
    <t>Ce2O3</t>
  </si>
  <si>
    <t>SiO2</t>
  </si>
  <si>
    <t>Al2O3</t>
  </si>
  <si>
    <t>CO2</t>
  </si>
  <si>
    <t>Total</t>
  </si>
  <si>
    <t xml:space="preserve"> X </t>
  </si>
  <si>
    <t xml:space="preserve"> Y </t>
  </si>
  <si>
    <t xml:space="preserve"> Z </t>
  </si>
  <si>
    <t>Comment</t>
  </si>
  <si>
    <t>Point#</t>
  </si>
  <si>
    <t xml:space="preserve">15 / 1 . </t>
  </si>
  <si>
    <t>SV5_1</t>
  </si>
  <si>
    <t xml:space="preserve">16 / 1 . </t>
  </si>
  <si>
    <t>SV5_2</t>
  </si>
  <si>
    <t xml:space="preserve">17 / 1 . </t>
  </si>
  <si>
    <t>SV5_3</t>
  </si>
  <si>
    <t xml:space="preserve">18 / 1 . </t>
  </si>
  <si>
    <t>SV5_4</t>
  </si>
  <si>
    <t xml:space="preserve">19 / 1 . </t>
  </si>
  <si>
    <t>SV5_5</t>
  </si>
  <si>
    <t xml:space="preserve">20 / 1 . </t>
  </si>
  <si>
    <t>SV5_6</t>
  </si>
  <si>
    <t xml:space="preserve">21 / 1 . </t>
  </si>
  <si>
    <t>SV5_7</t>
  </si>
  <si>
    <t xml:space="preserve">22 / 1 . </t>
  </si>
  <si>
    <t>SV5_8</t>
  </si>
  <si>
    <t xml:space="preserve">23 / 1 . </t>
  </si>
  <si>
    <t>SV5_9</t>
  </si>
  <si>
    <t xml:space="preserve">24 / 1 . </t>
  </si>
  <si>
    <t>SV5_10</t>
  </si>
  <si>
    <t xml:space="preserve">25 / 1 . </t>
  </si>
  <si>
    <t>SV5_11</t>
  </si>
  <si>
    <t xml:space="preserve">26 / 1 . </t>
  </si>
  <si>
    <t>SV5_12</t>
  </si>
  <si>
    <t xml:space="preserve">27 / 1 . </t>
  </si>
  <si>
    <t>SV5_13</t>
  </si>
  <si>
    <t xml:space="preserve">28 / 1 . </t>
  </si>
  <si>
    <t>SV5_14</t>
  </si>
  <si>
    <t xml:space="preserve">29 / 1 . </t>
  </si>
  <si>
    <t>SV5_15</t>
  </si>
  <si>
    <t xml:space="preserve">30 / 1 . </t>
  </si>
  <si>
    <t>SV5_16</t>
  </si>
  <si>
    <t xml:space="preserve">31 / 1 . </t>
  </si>
  <si>
    <t>SV5_17</t>
  </si>
  <si>
    <t xml:space="preserve">32 / 1 . </t>
  </si>
  <si>
    <t>SV5_18</t>
  </si>
  <si>
    <t xml:space="preserve">33 / 1 . </t>
  </si>
  <si>
    <t>SV5_19</t>
  </si>
  <si>
    <t>Weight%</t>
  </si>
  <si>
    <t>Mg</t>
  </si>
  <si>
    <t>Na</t>
  </si>
  <si>
    <t>Ca</t>
  </si>
  <si>
    <t xml:space="preserve">S </t>
  </si>
  <si>
    <t xml:space="preserve">P </t>
  </si>
  <si>
    <t>Ba</t>
  </si>
  <si>
    <t xml:space="preserve">K </t>
  </si>
  <si>
    <t>Mn</t>
  </si>
  <si>
    <t>Fe</t>
  </si>
  <si>
    <t>Sr</t>
  </si>
  <si>
    <t>Ce</t>
  </si>
  <si>
    <t>Si</t>
  </si>
  <si>
    <t>Al</t>
  </si>
  <si>
    <t xml:space="preserve">O </t>
  </si>
  <si>
    <t xml:space="preserve">C </t>
  </si>
  <si>
    <t>Det.Lim ppm</t>
  </si>
  <si>
    <t>StdDev wt%</t>
  </si>
  <si>
    <t>Beam curr (nA)</t>
  </si>
  <si>
    <t>Results</t>
  </si>
  <si>
    <t>Peak cnt (cps)</t>
  </si>
  <si>
    <t>Pk-Bg (cps)</t>
  </si>
  <si>
    <t>Bg1 cnt (cps)</t>
  </si>
  <si>
    <t>Bg2 cnt (cps)</t>
  </si>
  <si>
    <t>Ix/Istd</t>
  </si>
  <si>
    <t>Norm Weight%</t>
  </si>
  <si>
    <t>Atomic%</t>
  </si>
  <si>
    <t>Det.Lim ppm(G)</t>
  </si>
  <si>
    <t xml:space="preserve"> </t>
  </si>
  <si>
    <t>Formula</t>
  </si>
  <si>
    <t>15 / 1 .     X = -5127.0    Y = 31742.0    Z = 304.0   Comment : SV5_1</t>
  </si>
  <si>
    <t>16 / 1 .     X = -5188.0    Y = 31699.0    Z = 304.0   Comment : SV5_2</t>
  </si>
  <si>
    <t>17 / 1 .     X = -4677.0    Y = 31765.0    Z = 304.0   Comment : SV5_3</t>
  </si>
  <si>
    <t>18 / 1 .     X = 2269.0    Y = 32808.0    Z = 315.0   Comment : SV5_4</t>
  </si>
  <si>
    <t>19 / 1 .     X = 2295.0    Y = 32750.0    Z = 315.0   Comment : SV5_5</t>
  </si>
  <si>
    <t>20 / 1 .     X = 2119.0    Y = 32747.0    Z = 315.0   Comment : SV5_6</t>
  </si>
  <si>
    <t>21 / 1 .     X = 10983.0    Y = 30270.0    Z = 307.0   Comment : SV5_7</t>
  </si>
  <si>
    <t>22 / 1 .     X = 10345.0    Y = 29851.0    Z = 307.0   Comment : SV5_8</t>
  </si>
  <si>
    <t>23 / 1 .     X = 10127.0    Y = 30734.0    Z = 307.0   Comment : SV5_9</t>
  </si>
  <si>
    <t>24 / 1 .     X = -14252.0    Y = 31765.0    Z = 293.0   Comment : SV5_10</t>
  </si>
  <si>
    <t>25 / 1 .     X = -13878.0    Y = 31321.0    Z = 293.0   Comment : SV5_11</t>
  </si>
  <si>
    <t>26 / 1 .     X = -13786.0    Y = 31104.0    Z = 293.0   Comment : SV5_12</t>
  </si>
  <si>
    <t>27 / 1 .     X = -13213.0    Y = 31218.0    Z = 293.0   Comment : SV5_13</t>
  </si>
  <si>
    <t>28 / 1 .     X = -15379.0    Y = 30774.0    Z = 285.0   Comment : SV5_14</t>
  </si>
  <si>
    <t>29 / 1 .     X = -16245.0    Y = 30903.0    Z = 285.0   Comment : SV5_15</t>
  </si>
  <si>
    <t>30 / 1 .     X = -16140.0    Y = 30359.0    Z = 285.0   Comment : SV5_16</t>
  </si>
  <si>
    <t>31 / 1 .     X = -528.0    Y = 20813.0    Z = 270.0   Comment : SV5_17</t>
  </si>
  <si>
    <t>32 / 1 .     X = -518.0    Y = 20843.0    Z = 270.0   Comment : SV5_18</t>
  </si>
  <si>
    <t>33 / 1 .     X = -622.0    Y = 20883.0    Z = 270.0   Comment : SV5_19</t>
  </si>
  <si>
    <t xml:space="preserve">Sp Elements Xtal Position Bg1 Bg2 Slope Bias Gain Dtime Blin Wind Mode </t>
  </si>
  <si>
    <t>Sp4 Mg Ka  TAP 38503     1125 1.15 1308 3057 1 560   Inte</t>
  </si>
  <si>
    <t>Sp4 Na Ka  TAP 46352     538 1.04 1300 2977 1 560   Inte</t>
  </si>
  <si>
    <t>Sp2 Ca Ka  LPET 38386 -900 1200     1830 927 1 560   Inte</t>
  </si>
  <si>
    <t>Sp5 S  Ka  LPET 61390 -1720 1770     1840 966 3 560   Inte</t>
  </si>
  <si>
    <t>Sp2 P  Ka  LPET 70381 -2330 1600     1832 933 1 560   Inte</t>
  </si>
  <si>
    <t>Sp2 Ba La  LPET 31722     500 1.05 1831 940 3 560   Inte</t>
  </si>
  <si>
    <t>Sp2 K  Ka  LPET 42762     600 1.1 1830 923 3 560   Inte</t>
  </si>
  <si>
    <t>Sp3 Mn Ka  LLIF 52172 -1915     0.88 1845 450 3 560   Inte</t>
  </si>
  <si>
    <t>Sp3 Fe Ka  LLIF 48080     1900 1.14 1844 453 3 560   Inte</t>
  </si>
  <si>
    <t>Sp4 Sr La  TAP 26726     1760 1.19 1302 3056 1 560   Inte</t>
  </si>
  <si>
    <t>Sp3 Ce La  LLIF 63456     1065 1.05 1820 1000 1 560   Inte</t>
  </si>
  <si>
    <t>Sp4 Si Ka  TAP 27736     1100 1.11 1305 3057 1 560   Inte</t>
  </si>
  <si>
    <t>Sp4 Al Ka  TAP 32467 -2050 1300     1304 3016 1 560   Inte</t>
  </si>
  <si>
    <t xml:space="preserve">Standard Name : </t>
  </si>
  <si>
    <t>Mg On MgO-coated</t>
  </si>
  <si>
    <t>Na On Albite-coated</t>
  </si>
  <si>
    <t>Ca ,Si On Diopside-coated</t>
  </si>
  <si>
    <t>S  ,Sr On SrSO4-coated</t>
  </si>
  <si>
    <t>P  On Ca5P3O12Cl</t>
  </si>
  <si>
    <t>Ba On BaSO4</t>
  </si>
  <si>
    <t>K  On Orthoclase</t>
  </si>
  <si>
    <t>Mn On Rodonite</t>
  </si>
  <si>
    <t>Fe On Fe2O3-coated</t>
  </si>
  <si>
    <t>Ce On CePO4</t>
  </si>
  <si>
    <t>Al On Orthoclase-coated</t>
  </si>
  <si>
    <t xml:space="preserve">Standard composition : </t>
  </si>
  <si>
    <t>MgO-coated = Mg : 60.30 %, O  : 39.70 %</t>
  </si>
  <si>
    <t>Albite-coated = O  : 48.84 %, Na : 8.53 %, Al : 10.06 %, Si : 32.44 %, K  : 0.08 %, Ca : 0.07 %</t>
  </si>
  <si>
    <t>Diopside-coated = O  : 44.25 %, Na : 0.05 %, Mg : 10.84 %, Al : 0.03 %, Si : 25.88 %, Ca : 18.38 %, Ti : 0.03 %, Cr : 0.01 %, Mn : 0.07 %, Fe : 0.70 %</t>
  </si>
  <si>
    <t>SrSO4-coated = O  : 34.85 %, S  : 17.45 %, Sr : 47.70 %</t>
  </si>
  <si>
    <t>Ca5P3O12Cl = Ca : 38.48 %, P  : 17.84 %, O  : 36.87 %, Cl : 6.81 %</t>
  </si>
  <si>
    <t>BaSO4 = Ba : 58.84 %, S  : 13.74 %, O  : 27.42 %</t>
  </si>
  <si>
    <t>Orthoclase = Na : 1.01 %, Al : 9.81 %, Si : 30.40 %, K  : 12.18 %, Ba : 0.13 %, O  : 46.47 %</t>
  </si>
  <si>
    <t>Rodonite = O  : 37.88 %, Mg : 1.12 %, Si : 22.17 %, Ca : 5.11 %, Mn : 32.93 %, Fe : 0.79 %</t>
  </si>
  <si>
    <t>Fe2O3-coated = O  : 30.06 %, Fe : 69.94 %</t>
  </si>
  <si>
    <t>CePO4 = Ce : 59.60 %, P  : 13.18 %, O  : 27.22 %</t>
  </si>
  <si>
    <t>Orthoclase-coated = O  : 46.28 %, Na : 1.01 %, Mg : 0.00 %, Al : 9.82 %, Si : 30.43 %, K  : 12.19 %, Ca : 0.01 %, Ti : 0.01 %, Fe : 0.02 %, Sr : 0.04 %, Ba : 0.13 %</t>
  </si>
  <si>
    <t xml:space="preserve">Calibration file name (Element intensity cps/nA) : </t>
  </si>
  <si>
    <t>Mg : Geology\MgO-coated_15kV_MgKa-Sp4-TAP_011.calDat (Mg : 192.5 cps/nA)</t>
  </si>
  <si>
    <t>Na : Geology\Albite-coated_15kV_NaKa-Sp4-TAP_011.calDat (Na : 9.6 cps/nA)</t>
  </si>
  <si>
    <t>Ca : Geology\Diopside-coated_15kV_SiKa-Sp4-TAP_CaKa-Sp2-LPET_CaKa-Sp5-LPET_004.calDat (Ca : 445.4 cps/nA)</t>
  </si>
  <si>
    <t>S  : Geology\SrSO4-coated_15kV_SKa-Sp2-LPET_SKa-Sp5-LPET_001.calDat (S  : 138.5 cps/nA)</t>
  </si>
  <si>
    <t>P  : Geology\Ca5P3O12Cl_15kV_PKa-Sp2-LPET_001.calDat (P  : 130.2 cps/nA)</t>
  </si>
  <si>
    <t>Ba : Geology\BaSO4_15kV_BaLa-Sp2-LPET_BaLa-Sp3-LLIF_BaLa-Sp5-LPET_001.calDat (Ba : 741.5 cps/nA)</t>
  </si>
  <si>
    <t>K  : Geology\Orthoclase_15kV_AlKa-Sp4-TAP_SiKa-Sp5-LPET_KKa-Sp2-LPET_003.calDat (K  : 244.3 cps/nA)</t>
  </si>
  <si>
    <t>Mn : Geology\Rodonite_15kV_MnKa-Sp3-LLIF_001.calDat (Mn : 129.1 cps/nA)</t>
  </si>
  <si>
    <t>Fe : Geology\Fe2O3-coated_15kV_FeKa-Sp3-LLIF_005.calDat (Fe : 288.7 cps/nA)</t>
  </si>
  <si>
    <t>Sr : Geology\SrSO4-coated_15kV_SrLa-Sp4-TAP_SrLa-Sp5-LPET_001.calDat (Sr : 128.1 cps/nA)</t>
  </si>
  <si>
    <t>Ce : Geology\CePO4_15kV_CeLa-Sp3-LLIF_002.calDat (Ce : 84.7 cps/nA)</t>
  </si>
  <si>
    <t>Si : Geology\Diopside-coated_15kV_SiKa-Sp4-TAP_006.calDat (Si : 163.2 cps/nA)</t>
  </si>
  <si>
    <t>Al : Geology\Orthoclase-coated_15kV_AlKa-Sp4-TAP_006.calDat (Al : 49.1 cps/nA)</t>
  </si>
  <si>
    <r>
      <t xml:space="preserve">FileName : </t>
    </r>
    <r>
      <rPr>
        <sz val="10"/>
        <color indexed="8"/>
        <rFont val="Times New Roman"/>
        <family val="1"/>
        <charset val="238"/>
      </rPr>
      <t xml:space="preserve"> 2024-09-03_carbonates.qtiDat</t>
    </r>
  </si>
  <si>
    <r>
      <t xml:space="preserve">Signal(s) Used : </t>
    </r>
    <r>
      <rPr>
        <sz val="10"/>
        <color indexed="8"/>
        <rFont val="Times New Roman"/>
        <family val="1"/>
        <charset val="238"/>
      </rPr>
      <t>Mg Ka, Na Ka, Ca Ka, S  Ka, P  Ka, Ba La, K  Ka, Mn Ka, Fe Ka, Sr La, Ce La, Si Ka, Al Ka</t>
    </r>
  </si>
  <si>
    <r>
      <t xml:space="preserve">Spectrometers Conditions : </t>
    </r>
    <r>
      <rPr>
        <sz val="10"/>
        <color indexed="8"/>
        <rFont val="Times New Roman"/>
        <family val="1"/>
        <charset val="238"/>
      </rPr>
      <t xml:space="preserve"> Sp4 TAP,  Sp4 TAP,  Sp2 LPET,  Sp5 LPET,  Sp2 LPET,  Sp2 LPET,  Sp2 LPET,  Sp3 LLIF,  Sp3 LLIF,  Sp4 TAP,  Sp3 LLIF,  Sp4 TAP,  Sp4 TAP</t>
    </r>
  </si>
  <si>
    <r>
      <t xml:space="preserve">Full Spectrometers Conditions : </t>
    </r>
    <r>
      <rPr>
        <sz val="10"/>
        <color indexed="8"/>
        <rFont val="Times New Roman"/>
        <family val="1"/>
        <charset val="238"/>
      </rPr>
      <t xml:space="preserve"> Sp4 TAP(2d= 25.745,K= 0.00218),  Sp4 TAP(2d= 25.745,K= 0.00218),  Sp2 LPET(2d= 8.75,K= 0.000144),  Sp5 LPET(2d= 8.75,K= 0.000144),  Sp2 LPET(2d= 8.75,K= 0.000144),  Sp2 LPET(2d= 8.75,K= 0.000144),  Sp2 LPET(2d= 8.75,K= 0.000144),  Sp3 LLIF(2d= 4.0267,K= 5.8E-05),  Sp3 LLIF(2d= 4.0267,K= 5.8E-05),  Sp4 TAP(2d= 25.745,K= 0.00218),  Sp3 LLIF(2d= 4.0267,K= 5.8E-05),  Sp4 TAP(2d= 25.745,K= 0.00218),  Sp4 TAP(2d= 25.745,K= 0.00218)</t>
    </r>
  </si>
  <si>
    <r>
      <t xml:space="preserve">Column Conditions : </t>
    </r>
    <r>
      <rPr>
        <sz val="10"/>
        <color indexed="8"/>
        <rFont val="Times New Roman"/>
        <family val="1"/>
        <charset val="238"/>
      </rPr>
      <t xml:space="preserve">Cond 1 : 15 keV 10 nA </t>
    </r>
  </si>
  <si>
    <r>
      <t xml:space="preserve">Date : </t>
    </r>
    <r>
      <rPr>
        <sz val="10"/>
        <color indexed="8"/>
        <rFont val="Times New Roman"/>
        <family val="1"/>
        <charset val="238"/>
      </rPr>
      <t>Sep-20-2024</t>
    </r>
  </si>
  <si>
    <r>
      <t xml:space="preserve">User Name : </t>
    </r>
    <r>
      <rPr>
        <sz val="10"/>
        <color indexed="8"/>
        <rFont val="Times New Roman"/>
        <family val="1"/>
        <charset val="238"/>
      </rPr>
      <t>SX942-PC\SX</t>
    </r>
  </si>
  <si>
    <r>
      <t xml:space="preserve">Setup Name : </t>
    </r>
    <r>
      <rPr>
        <sz val="10"/>
        <color indexed="8"/>
        <rFont val="Times New Roman"/>
        <family val="1"/>
        <charset val="238"/>
      </rPr>
      <t>D:\SXPC\Analysis Setups\Quanti\Ca_carbonate-III.qtiSet</t>
    </r>
  </si>
  <si>
    <r>
      <t xml:space="preserve">DataSet Comment : </t>
    </r>
    <r>
      <rPr>
        <sz val="10"/>
        <color indexed="8"/>
        <rFont val="Times New Roman"/>
        <family val="1"/>
        <charset val="238"/>
      </rPr>
      <t>SPHYSE (PLU-7 &amp; SV-5)</t>
    </r>
  </si>
  <si>
    <r>
      <t xml:space="preserve">Comment : </t>
    </r>
    <r>
      <rPr>
        <sz val="10"/>
        <color indexed="8"/>
        <rFont val="Times New Roman"/>
        <family val="1"/>
        <charset val="238"/>
      </rPr>
      <t xml:space="preserve"> </t>
    </r>
  </si>
  <si>
    <r>
      <t xml:space="preserve">Analysis Date : </t>
    </r>
    <r>
      <rPr>
        <sz val="10"/>
        <color indexed="8"/>
        <rFont val="Times New Roman"/>
        <family val="1"/>
        <charset val="238"/>
      </rPr>
      <t>Tuesday, September 03, 2024 10:45:41 AM</t>
    </r>
  </si>
  <si>
    <r>
      <t xml:space="preserve">Project Name : </t>
    </r>
    <r>
      <rPr>
        <sz val="10"/>
        <color indexed="8"/>
        <rFont val="Times New Roman"/>
        <family val="1"/>
        <charset val="238"/>
      </rPr>
      <t>SPHYSE</t>
    </r>
  </si>
  <si>
    <r>
      <t xml:space="preserve">Analysis Parameters : </t>
    </r>
    <r>
      <rPr>
        <sz val="10"/>
        <color indexed="8"/>
        <rFont val="Times New Roman"/>
        <family val="1"/>
        <charset val="238"/>
      </rPr>
      <t xml:space="preserve">	</t>
    </r>
  </si>
  <si>
    <r>
      <t xml:space="preserve">Peak Position : </t>
    </r>
    <r>
      <rPr>
        <sz val="10"/>
        <color indexed="8"/>
        <rFont val="Times New Roman"/>
        <family val="1"/>
        <charset val="238"/>
      </rPr>
      <t xml:space="preserve"> Sp4 38503 (1125, Slope = 1.15),  Sp4 46352 (538, Slope = 1.04),  Sp2 38386 (-900, 1200),  Sp5 61390 (-1720, 1770),  Sp2 70381 (-2330, 1600),  Sp2 31722 (500, Slope = 1.05),  Sp2 42762 (600, Slope = 1.1),  Sp3 52172 (-1915, Slope = 0.88),  Sp3 48080 (1900, Slope = 1.14),  Sp4 26726 (1760, Slope = 1.19),  Sp3 63456 (1065, Slope = 1.05),  Sp4 27736 (1100, Slope = 1.11),  Sp4 32467 (-2050, 1300)</t>
    </r>
  </si>
  <si>
    <r>
      <t xml:space="preserve">Current Sample Position : </t>
    </r>
    <r>
      <rPr>
        <sz val="10"/>
        <color indexed="8"/>
        <rFont val="Times New Roman"/>
        <family val="1"/>
        <charset val="238"/>
      </rPr>
      <t xml:space="preserve"> X = -2219 Y = -26036 Z = 176 BeamX = 0.00 BeamX = 0.00</t>
    </r>
  </si>
  <si>
    <r>
      <t xml:space="preserve">Beam Size : </t>
    </r>
    <r>
      <rPr>
        <sz val="10"/>
        <color indexed="8"/>
        <rFont val="Times New Roman"/>
        <family val="1"/>
        <charset val="238"/>
      </rPr>
      <t>7 µm</t>
    </r>
  </si>
  <si>
    <t>Na+K+Ba+Ce</t>
  </si>
  <si>
    <t>S+Al+Si+P</t>
  </si>
  <si>
    <t>SUM</t>
  </si>
  <si>
    <t>0.1 - 0.5</t>
  </si>
  <si>
    <t>0.1 - 0.3</t>
  </si>
  <si>
    <t>95.5 - 98.1</t>
  </si>
  <si>
    <t>0.9 - 3.5</t>
  </si>
  <si>
    <t>0.1 - 0.8</t>
  </si>
  <si>
    <t>0.2 - 0.9</t>
  </si>
  <si>
    <t>0.0 - 0.3</t>
  </si>
  <si>
    <t>95.4 - 97.7</t>
  </si>
  <si>
    <t>1.4 - 2.8</t>
  </si>
  <si>
    <t>0.9 - 1.5</t>
  </si>
  <si>
    <t>0.0 - 0.4</t>
  </si>
  <si>
    <t>0.1 - 0.4</t>
  </si>
  <si>
    <t>0.4 - 0.9</t>
  </si>
  <si>
    <t>1.5 - 2.8</t>
  </si>
  <si>
    <t>0.9 - 1.2</t>
  </si>
  <si>
    <r>
      <t xml:space="preserve">Sample Name : </t>
    </r>
    <r>
      <rPr>
        <sz val="10"/>
        <color indexed="8"/>
        <rFont val="Times New Roman"/>
        <family val="1"/>
        <charset val="238"/>
      </rPr>
      <t>SV-5</t>
    </r>
  </si>
  <si>
    <t>SV-5 micrite</t>
  </si>
  <si>
    <t>SV-5 sheaf-like crystals</t>
  </si>
  <si>
    <t>Red: below detection limit (excluded)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</si>
</sst>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  <family val="2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zoomScaleNormal="100" workbookViewId="0"/>
  </sheetViews>
  <sheetFormatPr defaultColWidth="11.5546875" defaultRowHeight="13.2" x14ac:dyDescent="0.25"/>
  <cols>
    <col min="1" max="1" width="10.88671875" style="2" bestFit="1" customWidth="1"/>
    <col min="2" max="2" width="6.109375" style="2" bestFit="1" customWidth="1"/>
    <col min="3" max="4" width="6.109375" style="2" customWidth="1"/>
    <col min="5" max="5" width="7" style="2" bestFit="1" customWidth="1"/>
    <col min="6" max="6" width="7" style="2" customWidth="1"/>
    <col min="7" max="7" width="21.44140625" style="2" bestFit="1" customWidth="1"/>
    <col min="8" max="8" width="10.44140625" style="2" customWidth="1"/>
    <col min="9" max="10" width="10.44140625" style="2" bestFit="1" customWidth="1"/>
    <col min="11" max="12" width="10.44140625" style="2" customWidth="1"/>
    <col min="13" max="13" width="6.109375" style="2" customWidth="1"/>
    <col min="14" max="14" width="6.109375" style="2" bestFit="1" customWidth="1"/>
    <col min="15" max="18" width="6.109375" style="2" customWidth="1"/>
    <col min="19" max="26" width="6.109375" style="2" bestFit="1" customWidth="1"/>
    <col min="27" max="27" width="7" style="2" bestFit="1" customWidth="1"/>
    <col min="28" max="28" width="3" style="8" bestFit="1" customWidth="1"/>
    <col min="29" max="29" width="10.33203125" style="8" bestFit="1" customWidth="1"/>
    <col min="30" max="30" width="11.6640625" style="8" bestFit="1" customWidth="1"/>
    <col min="31" max="31" width="7.88671875" style="2" bestFit="1" customWidth="1"/>
    <col min="32" max="33" width="5.88671875" style="2" bestFit="1" customWidth="1"/>
    <col min="34" max="35" width="8.44140625" style="2" bestFit="1" customWidth="1"/>
    <col min="36" max="36" width="6.109375" style="2" bestFit="1" customWidth="1"/>
    <col min="37" max="16384" width="11.5546875" style="2"/>
  </cols>
  <sheetData>
    <row r="1" spans="1:36" s="4" customFormat="1" x14ac:dyDescent="0.25">
      <c r="A1" s="4" t="s">
        <v>59</v>
      </c>
      <c r="B1" s="4" t="s">
        <v>60</v>
      </c>
      <c r="E1" s="4" t="s">
        <v>62</v>
      </c>
      <c r="H1" s="4" t="s">
        <v>67</v>
      </c>
      <c r="K1" s="4" t="s">
        <v>68</v>
      </c>
      <c r="N1" s="4" t="s">
        <v>69</v>
      </c>
      <c r="Q1" s="4" t="s">
        <v>178</v>
      </c>
      <c r="S1" s="4" t="s">
        <v>61</v>
      </c>
      <c r="T1" s="4" t="s">
        <v>63</v>
      </c>
      <c r="U1" s="4" t="s">
        <v>64</v>
      </c>
      <c r="V1" s="4" t="s">
        <v>65</v>
      </c>
      <c r="W1" s="4" t="s">
        <v>66</v>
      </c>
      <c r="X1" s="4" t="s">
        <v>70</v>
      </c>
      <c r="Y1" s="4" t="s">
        <v>71</v>
      </c>
      <c r="Z1" s="4" t="s">
        <v>72</v>
      </c>
      <c r="AA1" s="4" t="s">
        <v>73</v>
      </c>
      <c r="AB1" s="7" t="s">
        <v>74</v>
      </c>
      <c r="AC1" s="7" t="s">
        <v>177</v>
      </c>
      <c r="AD1" s="7" t="s">
        <v>176</v>
      </c>
      <c r="AE1" s="4" t="s">
        <v>15</v>
      </c>
      <c r="AF1" s="4" t="s">
        <v>16</v>
      </c>
      <c r="AG1" s="4" t="s">
        <v>17</v>
      </c>
      <c r="AH1" s="4" t="s">
        <v>18</v>
      </c>
      <c r="AI1" s="4" t="s">
        <v>19</v>
      </c>
      <c r="AJ1" s="4" t="s">
        <v>20</v>
      </c>
    </row>
    <row r="2" spans="1:36" x14ac:dyDescent="0.25">
      <c r="A2" s="2" t="s">
        <v>21</v>
      </c>
      <c r="B2" s="2">
        <v>0.83940000000000003</v>
      </c>
      <c r="C2" s="2">
        <f t="shared" ref="C2:C20" si="0">B2/24.305</f>
        <v>3.4536103682369881E-2</v>
      </c>
      <c r="D2" s="2">
        <f t="shared" ref="D2:D20" si="1">C2/(C2+F2+I2+L2+O2)</f>
        <v>3.5370660135643016E-2</v>
      </c>
      <c r="E2" s="2">
        <v>37.371400000000001</v>
      </c>
      <c r="F2" s="2">
        <f t="shared" ref="F2:F20" si="2">E2/40.078</f>
        <v>0.93246668995458848</v>
      </c>
      <c r="G2" s="2">
        <f t="shared" ref="G2:G20" si="3">F2/(C2+F2+I2+L2+O2)</f>
        <v>0.95499951822962914</v>
      </c>
      <c r="H2" s="2">
        <v>0.38690000000000002</v>
      </c>
      <c r="I2" s="2">
        <f t="shared" ref="I2:I20" si="4">H2/54.938</f>
        <v>7.0424842549783396E-3</v>
      </c>
      <c r="J2" s="2">
        <f t="shared" ref="J2:J20" si="5">I2/(C2+F2+I2+L2+O2)</f>
        <v>7.2126641552971733E-3</v>
      </c>
      <c r="K2" s="2">
        <v>5.5E-2</v>
      </c>
      <c r="L2" s="2">
        <f t="shared" ref="L2:L20" si="6">K2/55.845</f>
        <v>9.8486883337810011E-4</v>
      </c>
      <c r="M2" s="2">
        <f t="shared" ref="M2:M20" si="7">L2/(C2+F2+I2+L2+O2)</f>
        <v>1.0086679465636115E-3</v>
      </c>
      <c r="N2" s="2">
        <v>0.1205</v>
      </c>
      <c r="O2" s="2">
        <f t="shared" ref="O2:O20" si="8">N2/87.62</f>
        <v>1.3752567906870575E-3</v>
      </c>
      <c r="P2" s="2">
        <f t="shared" ref="P2:P20" si="9">O2/(C2+F2+I2+L2+O2)</f>
        <v>1.4084895328669892E-3</v>
      </c>
      <c r="Q2" s="2">
        <f t="shared" ref="Q2:Q20" si="10">D2+G2+J2+M2+P2</f>
        <v>1</v>
      </c>
      <c r="S2" s="2">
        <v>0</v>
      </c>
      <c r="T2" s="2">
        <v>2.12E-2</v>
      </c>
      <c r="U2" s="2">
        <v>1.9099999999999999E-2</v>
      </c>
      <c r="V2" s="2">
        <v>0</v>
      </c>
      <c r="W2" s="2">
        <v>1.6299999999999999E-2</v>
      </c>
      <c r="X2" s="2">
        <v>0</v>
      </c>
      <c r="Y2" s="2">
        <v>0</v>
      </c>
      <c r="Z2" s="2">
        <v>8.1199999999999994E-2</v>
      </c>
      <c r="AA2" s="2">
        <v>47.775399999999998</v>
      </c>
      <c r="AB2" s="8">
        <v>12</v>
      </c>
      <c r="AC2" s="8">
        <f t="shared" ref="AC2:AC20" si="11">SUM(Y2:Z2,T2,U2)</f>
        <v>0.1215</v>
      </c>
      <c r="AD2" s="8">
        <f t="shared" ref="AD2:AD20" si="12">SUM(S2,V2:W2,X2)</f>
        <v>1.6299999999999999E-2</v>
      </c>
      <c r="AE2" s="2">
        <v>98.826999999999998</v>
      </c>
      <c r="AF2" s="2">
        <v>-5127</v>
      </c>
      <c r="AG2" s="2">
        <v>31742</v>
      </c>
      <c r="AH2" s="2">
        <v>304</v>
      </c>
      <c r="AI2" s="2" t="s">
        <v>22</v>
      </c>
      <c r="AJ2" s="2">
        <v>15</v>
      </c>
    </row>
    <row r="3" spans="1:36" s="9" customFormat="1" x14ac:dyDescent="0.25">
      <c r="A3" s="9" t="s">
        <v>23</v>
      </c>
      <c r="B3" s="9">
        <v>0.45229999999999998</v>
      </c>
      <c r="C3" s="2">
        <f t="shared" si="0"/>
        <v>1.8609339642048962E-2</v>
      </c>
      <c r="D3" s="2">
        <f t="shared" si="1"/>
        <v>2.0580469560707703E-2</v>
      </c>
      <c r="E3" s="9">
        <v>35.304000000000002</v>
      </c>
      <c r="F3" s="2">
        <f t="shared" si="2"/>
        <v>0.88088227955486798</v>
      </c>
      <c r="G3" s="2">
        <f t="shared" si="3"/>
        <v>0.97418668741916203</v>
      </c>
      <c r="H3" s="9">
        <v>8.5099999999999995E-2</v>
      </c>
      <c r="I3" s="2">
        <f t="shared" si="4"/>
        <v>1.5490188940259929E-3</v>
      </c>
      <c r="J3" s="2">
        <f t="shared" si="5"/>
        <v>1.7130933612189687E-3</v>
      </c>
      <c r="K3" s="9">
        <v>0.1263</v>
      </c>
      <c r="L3" s="2">
        <f t="shared" si="6"/>
        <v>2.261616975557346E-3</v>
      </c>
      <c r="M3" s="2">
        <f t="shared" si="7"/>
        <v>2.5011709291535597E-3</v>
      </c>
      <c r="N3" s="9">
        <v>8.0699999999999994E-2</v>
      </c>
      <c r="O3" s="2">
        <f t="shared" si="8"/>
        <v>9.2102259758046099E-4</v>
      </c>
      <c r="P3" s="2">
        <f t="shared" si="9"/>
        <v>1.0185787297577414E-3</v>
      </c>
      <c r="Q3" s="2">
        <f t="shared" si="10"/>
        <v>1</v>
      </c>
      <c r="R3" s="2"/>
      <c r="S3" s="9">
        <v>0</v>
      </c>
      <c r="T3" s="9">
        <v>0</v>
      </c>
      <c r="U3" s="9">
        <v>0</v>
      </c>
      <c r="V3" s="9">
        <v>2.0500000000000001E-2</v>
      </c>
      <c r="W3" s="9">
        <v>0.1183</v>
      </c>
      <c r="X3" s="9">
        <v>0</v>
      </c>
      <c r="Y3" s="9">
        <v>3.3635000000000002</v>
      </c>
      <c r="Z3" s="9">
        <v>0.36849999999999999</v>
      </c>
      <c r="AA3" s="9">
        <v>50.6785</v>
      </c>
      <c r="AB3" s="9">
        <v>12</v>
      </c>
      <c r="AC3" s="9">
        <f t="shared" si="11"/>
        <v>3.7320000000000002</v>
      </c>
      <c r="AD3" s="9">
        <f t="shared" si="12"/>
        <v>0.13880000000000001</v>
      </c>
      <c r="AE3" s="9">
        <v>102.7037</v>
      </c>
      <c r="AF3" s="9">
        <v>-5188</v>
      </c>
      <c r="AG3" s="9">
        <v>31699</v>
      </c>
      <c r="AH3" s="9">
        <v>304</v>
      </c>
      <c r="AI3" s="9" t="s">
        <v>24</v>
      </c>
      <c r="AJ3" s="9">
        <v>16</v>
      </c>
    </row>
    <row r="4" spans="1:36" x14ac:dyDescent="0.25">
      <c r="A4" s="2" t="s">
        <v>25</v>
      </c>
      <c r="B4" s="2">
        <v>0.61850000000000005</v>
      </c>
      <c r="C4" s="2">
        <f t="shared" si="0"/>
        <v>2.5447438798601112E-2</v>
      </c>
      <c r="D4" s="2">
        <f t="shared" si="1"/>
        <v>2.6091566727946301E-2</v>
      </c>
      <c r="E4" s="2">
        <v>37.617800000000003</v>
      </c>
      <c r="F4" s="2">
        <f t="shared" si="2"/>
        <v>0.93861470133240177</v>
      </c>
      <c r="G4" s="2">
        <f t="shared" si="3"/>
        <v>0.96237300364357303</v>
      </c>
      <c r="H4" s="2">
        <v>0.46150000000000002</v>
      </c>
      <c r="I4" s="2">
        <f t="shared" si="4"/>
        <v>8.4003786086133455E-3</v>
      </c>
      <c r="J4" s="2">
        <f t="shared" si="5"/>
        <v>8.6130097705037593E-3</v>
      </c>
      <c r="K4" s="2">
        <v>6.5100000000000005E-2</v>
      </c>
      <c r="L4" s="2">
        <f t="shared" si="6"/>
        <v>1.1657265645984422E-3</v>
      </c>
      <c r="M4" s="2">
        <f t="shared" si="7"/>
        <v>1.1952335434413878E-3</v>
      </c>
      <c r="N4" s="2">
        <v>0.14760000000000001</v>
      </c>
      <c r="O4" s="2">
        <f t="shared" si="8"/>
        <v>1.6845469070988358E-3</v>
      </c>
      <c r="P4" s="2">
        <f t="shared" si="9"/>
        <v>1.7271863145355505E-3</v>
      </c>
      <c r="Q4" s="2">
        <f t="shared" si="10"/>
        <v>1</v>
      </c>
      <c r="S4" s="2">
        <v>0</v>
      </c>
      <c r="T4" s="2">
        <v>2.3199999999999998E-2</v>
      </c>
      <c r="U4" s="2">
        <v>2.0400000000000001E-2</v>
      </c>
      <c r="V4" s="2">
        <v>0</v>
      </c>
      <c r="W4" s="2">
        <v>0</v>
      </c>
      <c r="X4" s="2">
        <v>6.0600000000000001E-2</v>
      </c>
      <c r="Y4" s="2">
        <v>0</v>
      </c>
      <c r="Z4" s="2">
        <v>0.2167</v>
      </c>
      <c r="AA4" s="2">
        <v>47.8504</v>
      </c>
      <c r="AB4" s="8">
        <v>12</v>
      </c>
      <c r="AC4" s="8">
        <f t="shared" si="11"/>
        <v>0.26029999999999998</v>
      </c>
      <c r="AD4" s="8">
        <f t="shared" si="12"/>
        <v>6.0600000000000001E-2</v>
      </c>
      <c r="AE4" s="2">
        <v>99.120999999999995</v>
      </c>
      <c r="AF4" s="2">
        <v>-4677</v>
      </c>
      <c r="AG4" s="2">
        <v>31765</v>
      </c>
      <c r="AH4" s="2">
        <v>304</v>
      </c>
      <c r="AI4" s="2" t="s">
        <v>26</v>
      </c>
      <c r="AJ4" s="2">
        <v>17</v>
      </c>
    </row>
    <row r="5" spans="1:36" s="9" customFormat="1" x14ac:dyDescent="0.25">
      <c r="A5" s="9" t="s">
        <v>27</v>
      </c>
      <c r="B5" s="9">
        <v>0.45569999999999999</v>
      </c>
      <c r="C5" s="2">
        <f t="shared" si="0"/>
        <v>1.8749228553795516E-2</v>
      </c>
      <c r="D5" s="2">
        <f t="shared" si="1"/>
        <v>1.9798850729336466E-2</v>
      </c>
      <c r="E5" s="9">
        <v>36.496400000000001</v>
      </c>
      <c r="F5" s="2">
        <f t="shared" si="2"/>
        <v>0.91063426318678575</v>
      </c>
      <c r="G5" s="2">
        <f t="shared" si="3"/>
        <v>0.96161352954464085</v>
      </c>
      <c r="H5" s="9">
        <v>0.39960000000000001</v>
      </c>
      <c r="I5" s="2">
        <f t="shared" si="4"/>
        <v>7.2736539371655315E-3</v>
      </c>
      <c r="J5" s="2">
        <f t="shared" si="5"/>
        <v>7.680848742421355E-3</v>
      </c>
      <c r="K5" s="9">
        <v>0.43759999999999999</v>
      </c>
      <c r="L5" s="2">
        <f t="shared" si="6"/>
        <v>7.8359745724773926E-3</v>
      </c>
      <c r="M5" s="2">
        <f t="shared" si="7"/>
        <v>8.274649297394663E-3</v>
      </c>
      <c r="N5" s="9">
        <v>0.21840000000000001</v>
      </c>
      <c r="O5" s="2">
        <f t="shared" si="8"/>
        <v>2.4925816023738871E-3</v>
      </c>
      <c r="P5" s="2">
        <f t="shared" si="9"/>
        <v>2.6321216862066911E-3</v>
      </c>
      <c r="Q5" s="2">
        <f t="shared" si="10"/>
        <v>1</v>
      </c>
      <c r="R5" s="2"/>
      <c r="S5" s="9">
        <v>0</v>
      </c>
      <c r="T5" s="9">
        <v>0</v>
      </c>
      <c r="U5" s="9">
        <v>1.61E-2</v>
      </c>
      <c r="V5" s="9">
        <v>0</v>
      </c>
      <c r="W5" s="9">
        <v>0.11550000000000001</v>
      </c>
      <c r="X5" s="9">
        <v>0</v>
      </c>
      <c r="Y5" s="9">
        <v>0.75090000000000001</v>
      </c>
      <c r="Z5" s="9">
        <v>0.42530000000000001</v>
      </c>
      <c r="AA5" s="9">
        <v>48.412700000000001</v>
      </c>
      <c r="AB5" s="9">
        <v>12</v>
      </c>
      <c r="AC5" s="9">
        <f t="shared" si="11"/>
        <v>1.1923000000000001</v>
      </c>
      <c r="AD5" s="9">
        <f t="shared" si="12"/>
        <v>0.11550000000000001</v>
      </c>
      <c r="AE5" s="9">
        <v>99.736900000000006</v>
      </c>
      <c r="AF5" s="9">
        <v>2269</v>
      </c>
      <c r="AG5" s="9">
        <v>32808</v>
      </c>
      <c r="AH5" s="9">
        <v>315</v>
      </c>
      <c r="AI5" s="9" t="s">
        <v>28</v>
      </c>
      <c r="AJ5" s="9">
        <v>18</v>
      </c>
    </row>
    <row r="6" spans="1:36" x14ac:dyDescent="0.25">
      <c r="A6" s="2" t="s">
        <v>29</v>
      </c>
      <c r="B6" s="2">
        <v>0.2185</v>
      </c>
      <c r="C6" s="2">
        <f t="shared" si="0"/>
        <v>8.9899197695947342E-3</v>
      </c>
      <c r="D6" s="2">
        <f t="shared" si="1"/>
        <v>9.3016156867951928E-3</v>
      </c>
      <c r="E6" s="2">
        <v>38.003</v>
      </c>
      <c r="F6" s="2">
        <f t="shared" si="2"/>
        <v>0.9482259593792105</v>
      </c>
      <c r="G6" s="2">
        <f t="shared" si="3"/>
        <v>0.98110257760239095</v>
      </c>
      <c r="H6" s="2">
        <v>0.29289999999999999</v>
      </c>
      <c r="I6" s="2">
        <f t="shared" si="4"/>
        <v>5.3314645600495104E-3</v>
      </c>
      <c r="J6" s="2">
        <f t="shared" si="5"/>
        <v>5.5163155685854061E-3</v>
      </c>
      <c r="K6" s="2">
        <v>7.7799999999999994E-2</v>
      </c>
      <c r="L6" s="2">
        <f t="shared" si="6"/>
        <v>1.3931417315784761E-3</v>
      </c>
      <c r="M6" s="2">
        <f t="shared" si="7"/>
        <v>1.441444341717806E-3</v>
      </c>
      <c r="N6" s="2">
        <v>0.22339999999999999</v>
      </c>
      <c r="O6" s="2">
        <f t="shared" si="8"/>
        <v>2.5496461994978315E-3</v>
      </c>
      <c r="P6" s="2">
        <f t="shared" si="9"/>
        <v>2.6380468005106441E-3</v>
      </c>
      <c r="Q6" s="2">
        <f t="shared" si="10"/>
        <v>1</v>
      </c>
      <c r="S6" s="2">
        <v>0</v>
      </c>
      <c r="T6" s="2">
        <v>0</v>
      </c>
      <c r="U6" s="2">
        <v>2.9100000000000001E-2</v>
      </c>
      <c r="V6" s="2">
        <v>0</v>
      </c>
      <c r="W6" s="2">
        <v>2.3300000000000001E-2</v>
      </c>
      <c r="X6" s="2">
        <v>0</v>
      </c>
      <c r="Y6" s="2">
        <v>3.8100000000000002E-2</v>
      </c>
      <c r="Z6" s="2">
        <v>4.1599999999999998E-2</v>
      </c>
      <c r="AA6" s="2">
        <v>47.566600000000001</v>
      </c>
      <c r="AB6" s="8">
        <v>12</v>
      </c>
      <c r="AC6" s="8">
        <f t="shared" si="11"/>
        <v>0.10879999999999999</v>
      </c>
      <c r="AD6" s="8">
        <f t="shared" si="12"/>
        <v>2.3300000000000001E-2</v>
      </c>
      <c r="AE6" s="2">
        <v>98.530199999999994</v>
      </c>
      <c r="AF6" s="2">
        <v>2295</v>
      </c>
      <c r="AG6" s="2">
        <v>32750</v>
      </c>
      <c r="AH6" s="2">
        <v>315</v>
      </c>
      <c r="AI6" s="2" t="s">
        <v>30</v>
      </c>
      <c r="AJ6" s="2">
        <v>19</v>
      </c>
    </row>
    <row r="7" spans="1:36" s="9" customFormat="1" x14ac:dyDescent="0.25">
      <c r="A7" s="9" t="s">
        <v>31</v>
      </c>
      <c r="B7" s="9">
        <v>0.39439999999999997</v>
      </c>
      <c r="C7" s="2">
        <f t="shared" si="0"/>
        <v>1.6227113762600286E-2</v>
      </c>
      <c r="D7" s="2">
        <f t="shared" si="1"/>
        <v>1.7201548672256605E-2</v>
      </c>
      <c r="E7" s="9">
        <v>36.977200000000003</v>
      </c>
      <c r="F7" s="2">
        <f t="shared" si="2"/>
        <v>0.92263086980388243</v>
      </c>
      <c r="G7" s="2">
        <f t="shared" si="3"/>
        <v>0.97803466751038304</v>
      </c>
      <c r="H7" s="9">
        <v>0.10680000000000001</v>
      </c>
      <c r="I7" s="2">
        <f t="shared" si="4"/>
        <v>1.9440096108340312E-3</v>
      </c>
      <c r="J7" s="2">
        <f t="shared" si="5"/>
        <v>2.0607469960041542E-3</v>
      </c>
      <c r="K7" s="9">
        <v>0.1424</v>
      </c>
      <c r="L7" s="2">
        <f t="shared" si="6"/>
        <v>2.5499149431462082E-3</v>
      </c>
      <c r="M7" s="2">
        <f t="shared" si="7"/>
        <v>2.7030368213561639E-3</v>
      </c>
      <c r="N7" s="9">
        <v>0</v>
      </c>
      <c r="O7" s="2">
        <f t="shared" si="8"/>
        <v>0</v>
      </c>
      <c r="P7" s="2">
        <f t="shared" si="9"/>
        <v>0</v>
      </c>
      <c r="Q7" s="2">
        <f t="shared" si="10"/>
        <v>1</v>
      </c>
      <c r="R7" s="2"/>
      <c r="S7" s="9">
        <v>0</v>
      </c>
      <c r="T7" s="9">
        <v>0</v>
      </c>
      <c r="U7" s="9">
        <v>1.4E-2</v>
      </c>
      <c r="V7" s="9">
        <v>0</v>
      </c>
      <c r="W7" s="9">
        <v>0.13120000000000001</v>
      </c>
      <c r="X7" s="9">
        <v>0</v>
      </c>
      <c r="Y7" s="9">
        <v>0.78069999999999995</v>
      </c>
      <c r="Z7" s="9">
        <v>0.50719999999999998</v>
      </c>
      <c r="AA7" s="9">
        <v>48.476900000000001</v>
      </c>
      <c r="AB7" s="9">
        <v>12</v>
      </c>
      <c r="AC7" s="9">
        <f t="shared" si="11"/>
        <v>1.3019000000000001</v>
      </c>
      <c r="AD7" s="9">
        <f t="shared" si="12"/>
        <v>0.13120000000000001</v>
      </c>
      <c r="AE7" s="9">
        <v>99.634900000000002</v>
      </c>
      <c r="AF7" s="9">
        <v>2119</v>
      </c>
      <c r="AG7" s="9">
        <v>32747</v>
      </c>
      <c r="AH7" s="9">
        <v>315</v>
      </c>
      <c r="AI7" s="9" t="s">
        <v>32</v>
      </c>
      <c r="AJ7" s="9">
        <v>20</v>
      </c>
    </row>
    <row r="8" spans="1:36" s="9" customFormat="1" x14ac:dyDescent="0.25">
      <c r="A8" s="9" t="s">
        <v>33</v>
      </c>
      <c r="B8" s="9">
        <v>0.3765</v>
      </c>
      <c r="C8" s="2">
        <f t="shared" si="0"/>
        <v>1.5490639786052253E-2</v>
      </c>
      <c r="D8" s="2">
        <f t="shared" si="1"/>
        <v>1.6408860004906132E-2</v>
      </c>
      <c r="E8" s="9">
        <v>37.000599999999999</v>
      </c>
      <c r="F8" s="2">
        <f t="shared" si="2"/>
        <v>0.92321473127401554</v>
      </c>
      <c r="G8" s="2">
        <f t="shared" si="3"/>
        <v>0.97793903216201572</v>
      </c>
      <c r="H8" s="9">
        <v>5.9299999999999999E-2</v>
      </c>
      <c r="I8" s="2">
        <f t="shared" si="4"/>
        <v>1.0793985947795696E-3</v>
      </c>
      <c r="J8" s="2">
        <f t="shared" si="5"/>
        <v>1.1433808206668097E-3</v>
      </c>
      <c r="K8" s="9">
        <v>0.23769999999999999</v>
      </c>
      <c r="L8" s="2">
        <f t="shared" si="6"/>
        <v>4.2564240307995348E-3</v>
      </c>
      <c r="M8" s="2">
        <f t="shared" si="7"/>
        <v>4.5087270124113538E-3</v>
      </c>
      <c r="N8" s="9">
        <v>0</v>
      </c>
      <c r="O8" s="2">
        <f t="shared" si="8"/>
        <v>0</v>
      </c>
      <c r="P8" s="2">
        <f t="shared" si="9"/>
        <v>0</v>
      </c>
      <c r="Q8" s="2">
        <f t="shared" si="10"/>
        <v>1</v>
      </c>
      <c r="R8" s="2"/>
      <c r="S8" s="9">
        <v>0.2104</v>
      </c>
      <c r="T8" s="9">
        <v>0</v>
      </c>
      <c r="U8" s="9">
        <v>4.2799999999999998E-2</v>
      </c>
      <c r="V8" s="9">
        <v>0</v>
      </c>
      <c r="W8" s="9">
        <v>0.1739</v>
      </c>
      <c r="X8" s="9">
        <v>0</v>
      </c>
      <c r="Y8" s="9">
        <v>0.82099999999999995</v>
      </c>
      <c r="Z8" s="9">
        <v>0.50790000000000002</v>
      </c>
      <c r="AA8" s="9">
        <v>48.648800000000001</v>
      </c>
      <c r="AB8" s="9">
        <v>12</v>
      </c>
      <c r="AC8" s="9">
        <f t="shared" si="11"/>
        <v>1.3716999999999999</v>
      </c>
      <c r="AD8" s="9">
        <f t="shared" si="12"/>
        <v>0.38429999999999997</v>
      </c>
      <c r="AE8" s="9">
        <v>100.12779999999999</v>
      </c>
      <c r="AF8" s="9">
        <v>10983</v>
      </c>
      <c r="AG8" s="9">
        <v>30270</v>
      </c>
      <c r="AH8" s="9">
        <v>307</v>
      </c>
      <c r="AI8" s="9" t="s">
        <v>34</v>
      </c>
      <c r="AJ8" s="9">
        <v>21</v>
      </c>
    </row>
    <row r="9" spans="1:36" x14ac:dyDescent="0.25">
      <c r="A9" s="2" t="s">
        <v>35</v>
      </c>
      <c r="B9" s="2">
        <v>0.35199999999999998</v>
      </c>
      <c r="C9" s="2">
        <f t="shared" si="0"/>
        <v>1.4482616745525612E-2</v>
      </c>
      <c r="D9" s="2">
        <f t="shared" si="1"/>
        <v>1.5210821225326307E-2</v>
      </c>
      <c r="E9" s="2">
        <v>37.205399999999997</v>
      </c>
      <c r="F9" s="2">
        <f t="shared" si="2"/>
        <v>0.92832476670492525</v>
      </c>
      <c r="G9" s="2">
        <f t="shared" si="3"/>
        <v>0.97500212244129891</v>
      </c>
      <c r="H9" s="2">
        <v>0.1928</v>
      </c>
      <c r="I9" s="2">
        <f t="shared" si="4"/>
        <v>3.5094106083221085E-3</v>
      </c>
      <c r="J9" s="2">
        <f t="shared" si="5"/>
        <v>3.6858682589900917E-3</v>
      </c>
      <c r="K9" s="2">
        <v>0.26590000000000003</v>
      </c>
      <c r="L9" s="2">
        <f t="shared" si="6"/>
        <v>4.7613931417315788E-3</v>
      </c>
      <c r="M9" s="2">
        <f t="shared" si="7"/>
        <v>5.0008020743039644E-3</v>
      </c>
      <c r="N9" s="2">
        <v>9.1800000000000007E-2</v>
      </c>
      <c r="O9" s="2">
        <f t="shared" si="8"/>
        <v>1.0477060031956174E-3</v>
      </c>
      <c r="P9" s="2">
        <f t="shared" si="9"/>
        <v>1.1003860000806307E-3</v>
      </c>
      <c r="Q9" s="2">
        <f t="shared" si="10"/>
        <v>1</v>
      </c>
      <c r="S9" s="2">
        <v>0</v>
      </c>
      <c r="T9" s="2">
        <v>0</v>
      </c>
      <c r="U9" s="2">
        <v>0</v>
      </c>
      <c r="V9" s="2">
        <v>1.8499999999999999E-2</v>
      </c>
      <c r="W9" s="2">
        <v>9.6199999999999994E-2</v>
      </c>
      <c r="X9" s="2">
        <v>0</v>
      </c>
      <c r="Y9" s="2">
        <v>0.62539999999999996</v>
      </c>
      <c r="Z9" s="2">
        <v>0.31080000000000002</v>
      </c>
      <c r="AA9" s="2">
        <v>48.255299999999998</v>
      </c>
      <c r="AB9" s="8">
        <v>12</v>
      </c>
      <c r="AC9" s="8">
        <f t="shared" si="11"/>
        <v>0.93619999999999992</v>
      </c>
      <c r="AD9" s="8">
        <f t="shared" si="12"/>
        <v>0.1147</v>
      </c>
      <c r="AE9" s="2">
        <v>99.518799999999999</v>
      </c>
      <c r="AF9" s="2">
        <v>10345</v>
      </c>
      <c r="AG9" s="2">
        <v>29851</v>
      </c>
      <c r="AH9" s="2">
        <v>307</v>
      </c>
      <c r="AI9" s="2" t="s">
        <v>36</v>
      </c>
      <c r="AJ9" s="2">
        <v>22</v>
      </c>
    </row>
    <row r="10" spans="1:36" s="9" customFormat="1" x14ac:dyDescent="0.25">
      <c r="A10" s="9" t="s">
        <v>37</v>
      </c>
      <c r="B10" s="9">
        <v>0.29580000000000001</v>
      </c>
      <c r="C10" s="2">
        <f t="shared" si="0"/>
        <v>1.2170335321950216E-2</v>
      </c>
      <c r="D10" s="2">
        <f t="shared" si="1"/>
        <v>1.3676743230316776E-2</v>
      </c>
      <c r="E10" s="9">
        <v>34.939700000000002</v>
      </c>
      <c r="F10" s="2">
        <f t="shared" si="2"/>
        <v>0.87179250461599878</v>
      </c>
      <c r="G10" s="2">
        <f t="shared" si="3"/>
        <v>0.97970038789671909</v>
      </c>
      <c r="H10" s="9">
        <v>0.104</v>
      </c>
      <c r="I10" s="2">
        <f t="shared" si="4"/>
        <v>1.8930430667297678E-3</v>
      </c>
      <c r="J10" s="2">
        <f t="shared" si="5"/>
        <v>2.1273583071206334E-3</v>
      </c>
      <c r="K10" s="9">
        <v>0.22339999999999999</v>
      </c>
      <c r="L10" s="2">
        <f t="shared" si="6"/>
        <v>4.0003581341212279E-3</v>
      </c>
      <c r="M10" s="2">
        <f t="shared" si="7"/>
        <v>4.495510565843467E-3</v>
      </c>
      <c r="N10" s="9">
        <v>0</v>
      </c>
      <c r="O10" s="2">
        <f t="shared" si="8"/>
        <v>0</v>
      </c>
      <c r="P10" s="2">
        <f t="shared" si="9"/>
        <v>0</v>
      </c>
      <c r="Q10" s="2">
        <f t="shared" si="10"/>
        <v>1</v>
      </c>
      <c r="R10" s="2"/>
      <c r="S10" s="9">
        <v>0</v>
      </c>
      <c r="T10" s="9">
        <v>0</v>
      </c>
      <c r="U10" s="9">
        <v>1.5900000000000001E-2</v>
      </c>
      <c r="V10" s="9">
        <v>2.6499999999999999E-2</v>
      </c>
      <c r="W10" s="9">
        <v>0.31009999999999999</v>
      </c>
      <c r="X10" s="9">
        <v>0</v>
      </c>
      <c r="Y10" s="9">
        <v>2.2644000000000002</v>
      </c>
      <c r="Z10" s="9">
        <v>0.99809999999999999</v>
      </c>
      <c r="AA10" s="9">
        <v>49.7819</v>
      </c>
      <c r="AB10" s="9">
        <v>12</v>
      </c>
      <c r="AC10" s="9">
        <f t="shared" si="11"/>
        <v>3.2784</v>
      </c>
      <c r="AD10" s="9">
        <f t="shared" si="12"/>
        <v>0.33660000000000001</v>
      </c>
      <c r="AE10" s="9">
        <v>101.0073</v>
      </c>
      <c r="AF10" s="9">
        <v>10127</v>
      </c>
      <c r="AG10" s="9">
        <v>30734</v>
      </c>
      <c r="AH10" s="9">
        <v>307</v>
      </c>
      <c r="AI10" s="9" t="s">
        <v>38</v>
      </c>
      <c r="AJ10" s="9">
        <v>23</v>
      </c>
    </row>
    <row r="11" spans="1:36" s="9" customFormat="1" x14ac:dyDescent="0.25">
      <c r="A11" s="9" t="s">
        <v>39</v>
      </c>
      <c r="B11" s="9">
        <v>0.54920000000000002</v>
      </c>
      <c r="C11" s="2">
        <f t="shared" si="0"/>
        <v>2.2596173626825759E-2</v>
      </c>
      <c r="D11" s="2">
        <f t="shared" si="1"/>
        <v>2.3565476627929127E-2</v>
      </c>
      <c r="E11" s="9">
        <v>36.935600000000001</v>
      </c>
      <c r="F11" s="2">
        <f t="shared" si="2"/>
        <v>0.92159289385697885</v>
      </c>
      <c r="G11" s="2">
        <f t="shared" si="3"/>
        <v>0.96112625789302941</v>
      </c>
      <c r="H11" s="9">
        <v>0.44829999999999998</v>
      </c>
      <c r="I11" s="2">
        <f t="shared" si="4"/>
        <v>8.1601077578361061E-3</v>
      </c>
      <c r="J11" s="2">
        <f t="shared" si="5"/>
        <v>8.5101500733902446E-3</v>
      </c>
      <c r="K11" s="9">
        <v>0.18990000000000001</v>
      </c>
      <c r="L11" s="2">
        <f t="shared" si="6"/>
        <v>3.4004834810636587E-3</v>
      </c>
      <c r="M11" s="2">
        <f t="shared" si="7"/>
        <v>3.5463532596302551E-3</v>
      </c>
      <c r="N11" s="9">
        <v>0.2732</v>
      </c>
      <c r="O11" s="2">
        <f t="shared" si="8"/>
        <v>3.1180095868523165E-3</v>
      </c>
      <c r="P11" s="2">
        <f t="shared" si="9"/>
        <v>3.2517621460208747E-3</v>
      </c>
      <c r="Q11" s="2">
        <f t="shared" si="10"/>
        <v>0.99999999999999989</v>
      </c>
      <c r="R11" s="2"/>
      <c r="S11" s="9">
        <v>0</v>
      </c>
      <c r="T11" s="9">
        <v>0</v>
      </c>
      <c r="U11" s="9">
        <v>2.53E-2</v>
      </c>
      <c r="V11" s="9">
        <v>0</v>
      </c>
      <c r="W11" s="9">
        <v>8.6599999999999996E-2</v>
      </c>
      <c r="X11" s="9">
        <v>0</v>
      </c>
      <c r="Y11" s="9">
        <v>0.74919999999999998</v>
      </c>
      <c r="Z11" s="9">
        <v>0.2742</v>
      </c>
      <c r="AA11" s="9">
        <v>48.463000000000001</v>
      </c>
      <c r="AB11" s="9">
        <v>12</v>
      </c>
      <c r="AC11" s="9">
        <f t="shared" si="11"/>
        <v>1.0487000000000002</v>
      </c>
      <c r="AD11" s="9">
        <f t="shared" si="12"/>
        <v>8.6599999999999996E-2</v>
      </c>
      <c r="AE11" s="9">
        <v>99.996799999999993</v>
      </c>
      <c r="AF11" s="9">
        <v>-14252</v>
      </c>
      <c r="AG11" s="9">
        <v>31765</v>
      </c>
      <c r="AH11" s="9">
        <v>293</v>
      </c>
      <c r="AI11" s="9" t="s">
        <v>40</v>
      </c>
      <c r="AJ11" s="9">
        <v>24</v>
      </c>
    </row>
    <row r="12" spans="1:36" x14ac:dyDescent="0.25">
      <c r="A12" s="2" t="s">
        <v>41</v>
      </c>
      <c r="B12" s="2">
        <v>0.65669999999999995</v>
      </c>
      <c r="C12" s="2">
        <f t="shared" si="0"/>
        <v>2.7019131865871217E-2</v>
      </c>
      <c r="D12" s="2">
        <f t="shared" si="1"/>
        <v>2.7872009303931085E-2</v>
      </c>
      <c r="E12" s="2">
        <v>37.071399999999997</v>
      </c>
      <c r="F12" s="2">
        <f t="shared" si="2"/>
        <v>0.9249812864913417</v>
      </c>
      <c r="G12" s="2">
        <f t="shared" si="3"/>
        <v>0.95417895552794529</v>
      </c>
      <c r="H12" s="2">
        <v>0.6341</v>
      </c>
      <c r="I12" s="2">
        <f t="shared" si="4"/>
        <v>1.1542102005897557E-2</v>
      </c>
      <c r="J12" s="2">
        <f t="shared" si="5"/>
        <v>1.1906436375983291E-2</v>
      </c>
      <c r="K12" s="2">
        <v>0.15440000000000001</v>
      </c>
      <c r="L12" s="2">
        <f t="shared" si="6"/>
        <v>2.7647954158832484E-3</v>
      </c>
      <c r="M12" s="2">
        <f t="shared" si="7"/>
        <v>2.8520680804071845E-3</v>
      </c>
      <c r="N12" s="2">
        <v>0.27100000000000002</v>
      </c>
      <c r="O12" s="2">
        <f t="shared" si="8"/>
        <v>3.0929011641177813E-3</v>
      </c>
      <c r="P12" s="2">
        <f t="shared" si="9"/>
        <v>3.1905307117331559E-3</v>
      </c>
      <c r="Q12" s="2">
        <f t="shared" si="10"/>
        <v>1</v>
      </c>
      <c r="S12" s="2">
        <v>0</v>
      </c>
      <c r="T12" s="2">
        <v>0</v>
      </c>
      <c r="U12" s="2">
        <v>1.8499999999999999E-2</v>
      </c>
      <c r="V12" s="2">
        <v>0</v>
      </c>
      <c r="W12" s="2">
        <v>4.7500000000000001E-2</v>
      </c>
      <c r="X12" s="2">
        <v>0</v>
      </c>
      <c r="Y12" s="2">
        <v>0.37059999999999998</v>
      </c>
      <c r="Z12" s="2">
        <v>0.21640000000000001</v>
      </c>
      <c r="AA12" s="2">
        <v>48.143900000000002</v>
      </c>
      <c r="AB12" s="8">
        <v>12</v>
      </c>
      <c r="AC12" s="8">
        <f t="shared" si="11"/>
        <v>0.60549999999999993</v>
      </c>
      <c r="AD12" s="8">
        <f t="shared" si="12"/>
        <v>4.7500000000000001E-2</v>
      </c>
      <c r="AE12" s="2">
        <v>99.595699999999994</v>
      </c>
      <c r="AF12" s="2">
        <v>-13878</v>
      </c>
      <c r="AG12" s="2">
        <v>31321</v>
      </c>
      <c r="AH12" s="2">
        <v>293</v>
      </c>
      <c r="AI12" s="2" t="s">
        <v>42</v>
      </c>
      <c r="AJ12" s="2">
        <v>25</v>
      </c>
    </row>
    <row r="13" spans="1:36" x14ac:dyDescent="0.25">
      <c r="A13" s="2" t="s">
        <v>43</v>
      </c>
      <c r="B13" s="2">
        <v>0.48209999999999997</v>
      </c>
      <c r="C13" s="2">
        <f t="shared" si="0"/>
        <v>1.9835424809709935E-2</v>
      </c>
      <c r="D13" s="2">
        <f t="shared" si="1"/>
        <v>2.0806215186891405E-2</v>
      </c>
      <c r="E13" s="2">
        <v>36.826099999999997</v>
      </c>
      <c r="F13" s="2">
        <f t="shared" si="2"/>
        <v>0.91886072159289367</v>
      </c>
      <c r="G13" s="2">
        <f t="shared" si="3"/>
        <v>0.96383183539811623</v>
      </c>
      <c r="H13" s="2">
        <v>0.44950000000000001</v>
      </c>
      <c r="I13" s="2">
        <f t="shared" si="4"/>
        <v>8.1819505624522188E-3</v>
      </c>
      <c r="J13" s="2">
        <f t="shared" si="5"/>
        <v>8.5823936559984108E-3</v>
      </c>
      <c r="K13" s="2">
        <v>0.1545</v>
      </c>
      <c r="L13" s="2">
        <f t="shared" si="6"/>
        <v>2.7665860864893904E-3</v>
      </c>
      <c r="M13" s="2">
        <f t="shared" si="7"/>
        <v>2.9019890423712972E-3</v>
      </c>
      <c r="N13" s="2">
        <v>0.32390000000000002</v>
      </c>
      <c r="O13" s="2">
        <f t="shared" si="8"/>
        <v>3.696644601689112E-3</v>
      </c>
      <c r="P13" s="2">
        <f t="shared" si="9"/>
        <v>3.8775667166227367E-3</v>
      </c>
      <c r="Q13" s="2">
        <f t="shared" si="10"/>
        <v>1</v>
      </c>
      <c r="S13" s="2">
        <v>0</v>
      </c>
      <c r="T13" s="2">
        <v>0</v>
      </c>
      <c r="U13" s="2">
        <v>3.44E-2</v>
      </c>
      <c r="V13" s="2">
        <v>0</v>
      </c>
      <c r="W13" s="2">
        <v>6.6400000000000001E-2</v>
      </c>
      <c r="X13" s="2">
        <v>0</v>
      </c>
      <c r="Y13" s="2">
        <v>0.43909999999999999</v>
      </c>
      <c r="Z13" s="2">
        <v>0.27239999999999998</v>
      </c>
      <c r="AA13" s="2">
        <v>48.0242</v>
      </c>
      <c r="AB13" s="8">
        <v>12</v>
      </c>
      <c r="AC13" s="8">
        <f t="shared" si="11"/>
        <v>0.74590000000000001</v>
      </c>
      <c r="AD13" s="8">
        <f t="shared" si="12"/>
        <v>6.6400000000000001E-2</v>
      </c>
      <c r="AE13" s="2">
        <v>99.075599999999994</v>
      </c>
      <c r="AF13" s="2">
        <v>-13786</v>
      </c>
      <c r="AG13" s="2">
        <v>31104</v>
      </c>
      <c r="AH13" s="2">
        <v>293</v>
      </c>
      <c r="AI13" s="2" t="s">
        <v>44</v>
      </c>
      <c r="AJ13" s="2">
        <v>26</v>
      </c>
    </row>
    <row r="14" spans="1:36" x14ac:dyDescent="0.25">
      <c r="A14" s="2" t="s">
        <v>45</v>
      </c>
      <c r="B14" s="2">
        <v>0.432</v>
      </c>
      <c r="C14" s="2">
        <f t="shared" si="0"/>
        <v>1.7774120551326888E-2</v>
      </c>
      <c r="D14" s="2">
        <f t="shared" si="1"/>
        <v>1.857580702683297E-2</v>
      </c>
      <c r="E14" s="2">
        <v>37.109400000000001</v>
      </c>
      <c r="F14" s="2">
        <f t="shared" si="2"/>
        <v>0.92592943759668644</v>
      </c>
      <c r="G14" s="2">
        <f t="shared" si="3"/>
        <v>0.96769269138190961</v>
      </c>
      <c r="H14" s="2">
        <v>0.58020000000000005</v>
      </c>
      <c r="I14" s="2">
        <f t="shared" si="4"/>
        <v>1.0560996031890495E-2</v>
      </c>
      <c r="J14" s="2">
        <f t="shared" si="5"/>
        <v>1.1037340707408517E-2</v>
      </c>
      <c r="K14" s="2">
        <v>0.104</v>
      </c>
      <c r="L14" s="2">
        <f t="shared" si="6"/>
        <v>1.8622974303876801E-3</v>
      </c>
      <c r="M14" s="2">
        <f t="shared" si="7"/>
        <v>1.946294760044594E-3</v>
      </c>
      <c r="N14" s="2">
        <v>6.2700000000000006E-2</v>
      </c>
      <c r="O14" s="2">
        <f t="shared" si="8"/>
        <v>7.1559004793426159E-4</v>
      </c>
      <c r="P14" s="2">
        <f t="shared" si="9"/>
        <v>7.478661238041769E-4</v>
      </c>
      <c r="Q14" s="2">
        <f t="shared" si="10"/>
        <v>0.99999999999999978</v>
      </c>
      <c r="S14" s="2">
        <v>0</v>
      </c>
      <c r="T14" s="2">
        <v>2.1700000000000001E-2</v>
      </c>
      <c r="U14" s="2">
        <v>3.1300000000000001E-2</v>
      </c>
      <c r="V14" s="2">
        <v>0</v>
      </c>
      <c r="W14" s="2">
        <v>7.9100000000000004E-2</v>
      </c>
      <c r="X14" s="2">
        <v>0</v>
      </c>
      <c r="Y14" s="2">
        <v>0.41610000000000003</v>
      </c>
      <c r="Z14" s="2">
        <v>0.28039999999999998</v>
      </c>
      <c r="AA14" s="2">
        <v>48.121299999999998</v>
      </c>
      <c r="AB14" s="8">
        <v>12</v>
      </c>
      <c r="AC14" s="8">
        <f t="shared" si="11"/>
        <v>0.74950000000000006</v>
      </c>
      <c r="AD14" s="8">
        <f t="shared" si="12"/>
        <v>7.9100000000000004E-2</v>
      </c>
      <c r="AE14" s="2">
        <v>99.326300000000003</v>
      </c>
      <c r="AF14" s="2">
        <v>-13213</v>
      </c>
      <c r="AG14" s="2">
        <v>31218</v>
      </c>
      <c r="AH14" s="2">
        <v>293</v>
      </c>
      <c r="AI14" s="2" t="s">
        <v>46</v>
      </c>
      <c r="AJ14" s="2">
        <v>27</v>
      </c>
    </row>
    <row r="15" spans="1:36" x14ac:dyDescent="0.25">
      <c r="A15" s="2" t="s">
        <v>47</v>
      </c>
      <c r="B15" s="2">
        <v>0.46879999999999999</v>
      </c>
      <c r="C15" s="2">
        <f t="shared" si="0"/>
        <v>1.9288212301995473E-2</v>
      </c>
      <c r="D15" s="2">
        <f t="shared" si="1"/>
        <v>2.0215803828575497E-2</v>
      </c>
      <c r="E15" s="2">
        <v>36.769300000000001</v>
      </c>
      <c r="F15" s="2">
        <f t="shared" si="2"/>
        <v>0.91744348520385244</v>
      </c>
      <c r="G15" s="2">
        <f t="shared" si="3"/>
        <v>0.96156436015415037</v>
      </c>
      <c r="H15" s="2">
        <v>0.63300000000000001</v>
      </c>
      <c r="I15" s="2">
        <f t="shared" si="4"/>
        <v>1.1522079434999454E-2</v>
      </c>
      <c r="J15" s="2">
        <f t="shared" si="5"/>
        <v>1.2076189016807704E-2</v>
      </c>
      <c r="K15" s="2">
        <v>0.14940000000000001</v>
      </c>
      <c r="L15" s="2">
        <f t="shared" si="6"/>
        <v>2.6752618855761484E-3</v>
      </c>
      <c r="M15" s="2">
        <f t="shared" si="7"/>
        <v>2.8039181973996243E-3</v>
      </c>
      <c r="N15" s="2">
        <v>0.2792</v>
      </c>
      <c r="O15" s="2">
        <f t="shared" si="8"/>
        <v>3.1864871034010499E-3</v>
      </c>
      <c r="P15" s="2">
        <f t="shared" si="9"/>
        <v>3.3397288030667855E-3</v>
      </c>
      <c r="Q15" s="2">
        <f t="shared" si="10"/>
        <v>1</v>
      </c>
      <c r="S15" s="2">
        <v>0.13159999999999999</v>
      </c>
      <c r="T15" s="2">
        <v>0</v>
      </c>
      <c r="U15" s="2">
        <v>3.1399999999999997E-2</v>
      </c>
      <c r="V15" s="2">
        <v>0</v>
      </c>
      <c r="W15" s="2">
        <v>5.6000000000000001E-2</v>
      </c>
      <c r="X15" s="2">
        <v>0</v>
      </c>
      <c r="Y15" s="2">
        <v>0.34539999999999998</v>
      </c>
      <c r="Z15" s="2">
        <v>0.30059999999999998</v>
      </c>
      <c r="AA15" s="2">
        <v>48.012300000000003</v>
      </c>
      <c r="AB15" s="8">
        <v>12</v>
      </c>
      <c r="AC15" s="8">
        <f t="shared" si="11"/>
        <v>0.67739999999999989</v>
      </c>
      <c r="AD15" s="8">
        <f t="shared" si="12"/>
        <v>0.18759999999999999</v>
      </c>
      <c r="AE15" s="2">
        <v>99.188999999999993</v>
      </c>
      <c r="AF15" s="2">
        <v>-15379</v>
      </c>
      <c r="AG15" s="2">
        <v>30774</v>
      </c>
      <c r="AH15" s="2">
        <v>285</v>
      </c>
      <c r="AI15" s="2" t="s">
        <v>48</v>
      </c>
      <c r="AJ15" s="2">
        <v>28</v>
      </c>
    </row>
    <row r="16" spans="1:36" x14ac:dyDescent="0.25">
      <c r="A16" s="2" t="s">
        <v>49</v>
      </c>
      <c r="B16" s="2">
        <v>0.4733</v>
      </c>
      <c r="C16" s="2">
        <f t="shared" si="0"/>
        <v>1.9473359391071796E-2</v>
      </c>
      <c r="D16" s="2">
        <f t="shared" si="1"/>
        <v>2.0402768788973645E-2</v>
      </c>
      <c r="E16" s="2">
        <v>36.867899999999999</v>
      </c>
      <c r="F16" s="2">
        <f t="shared" si="2"/>
        <v>0.91990368780877274</v>
      </c>
      <c r="G16" s="2">
        <f t="shared" si="3"/>
        <v>0.96380813775211593</v>
      </c>
      <c r="H16" s="2">
        <v>0.5524</v>
      </c>
      <c r="I16" s="2">
        <f t="shared" si="4"/>
        <v>1.0054971058283884E-2</v>
      </c>
      <c r="J16" s="2">
        <f t="shared" si="5"/>
        <v>1.0534866920601547E-2</v>
      </c>
      <c r="K16" s="2">
        <v>0.1037</v>
      </c>
      <c r="L16" s="2">
        <f t="shared" si="6"/>
        <v>1.8569254185692543E-3</v>
      </c>
      <c r="M16" s="2">
        <f t="shared" si="7"/>
        <v>1.9455513151370731E-3</v>
      </c>
      <c r="N16" s="2">
        <v>0.2767</v>
      </c>
      <c r="O16" s="2">
        <f t="shared" si="8"/>
        <v>3.1579548048390779E-3</v>
      </c>
      <c r="P16" s="2">
        <f t="shared" si="9"/>
        <v>3.3086752231718491E-3</v>
      </c>
      <c r="Q16" s="2">
        <f t="shared" si="10"/>
        <v>1</v>
      </c>
      <c r="S16" s="2">
        <v>0</v>
      </c>
      <c r="T16" s="2">
        <v>0</v>
      </c>
      <c r="U16" s="2">
        <v>1.8700000000000001E-2</v>
      </c>
      <c r="V16" s="2">
        <v>0</v>
      </c>
      <c r="W16" s="2">
        <v>4.19E-2</v>
      </c>
      <c r="X16" s="2">
        <v>0</v>
      </c>
      <c r="Y16" s="2">
        <v>0.18060000000000001</v>
      </c>
      <c r="Z16" s="2">
        <v>0.1047</v>
      </c>
      <c r="AA16" s="2">
        <v>47.582900000000002</v>
      </c>
      <c r="AB16" s="8">
        <v>12</v>
      </c>
      <c r="AC16" s="8">
        <f t="shared" si="11"/>
        <v>0.30399999999999999</v>
      </c>
      <c r="AD16" s="8">
        <f t="shared" si="12"/>
        <v>4.19E-2</v>
      </c>
      <c r="AE16" s="2">
        <v>98.209699999999998</v>
      </c>
      <c r="AF16" s="2">
        <v>-16245</v>
      </c>
      <c r="AG16" s="2">
        <v>30903</v>
      </c>
      <c r="AH16" s="2">
        <v>285</v>
      </c>
      <c r="AI16" s="2" t="s">
        <v>50</v>
      </c>
      <c r="AJ16" s="2">
        <v>29</v>
      </c>
    </row>
    <row r="17" spans="1:36" x14ac:dyDescent="0.25">
      <c r="A17" s="2" t="s">
        <v>51</v>
      </c>
      <c r="B17" s="2">
        <v>0.4501</v>
      </c>
      <c r="C17" s="2">
        <f t="shared" si="0"/>
        <v>1.8518823287389425E-2</v>
      </c>
      <c r="D17" s="2">
        <f t="shared" si="1"/>
        <v>1.9165079509827022E-2</v>
      </c>
      <c r="E17" s="2">
        <v>37.307600000000001</v>
      </c>
      <c r="F17" s="2">
        <f t="shared" si="2"/>
        <v>0.93087479415140473</v>
      </c>
      <c r="G17" s="2">
        <f t="shared" si="3"/>
        <v>0.96335977544286266</v>
      </c>
      <c r="H17" s="2">
        <v>0.56950000000000001</v>
      </c>
      <c r="I17" s="2">
        <f t="shared" si="4"/>
        <v>1.0366231024063489E-2</v>
      </c>
      <c r="J17" s="2">
        <f t="shared" si="5"/>
        <v>1.0727984100841786E-2</v>
      </c>
      <c r="K17" s="2">
        <v>0.14280000000000001</v>
      </c>
      <c r="L17" s="2">
        <f t="shared" si="6"/>
        <v>2.5570776255707767E-3</v>
      </c>
      <c r="M17" s="2">
        <f t="shared" si="7"/>
        <v>2.6463126326301276E-3</v>
      </c>
      <c r="N17" s="2">
        <v>0.34720000000000001</v>
      </c>
      <c r="O17" s="2">
        <f t="shared" si="8"/>
        <v>3.9625656242866921E-3</v>
      </c>
      <c r="P17" s="2">
        <f t="shared" si="9"/>
        <v>4.1008483138383778E-3</v>
      </c>
      <c r="Q17" s="2">
        <f t="shared" si="10"/>
        <v>1</v>
      </c>
      <c r="S17" s="2">
        <v>0</v>
      </c>
      <c r="T17" s="2">
        <v>0</v>
      </c>
      <c r="U17" s="2">
        <v>4.3400000000000001E-2</v>
      </c>
      <c r="V17" s="2">
        <v>0</v>
      </c>
      <c r="W17" s="2">
        <v>5.1799999999999999E-2</v>
      </c>
      <c r="X17" s="2">
        <v>0</v>
      </c>
      <c r="Y17" s="2">
        <v>0.28339999999999999</v>
      </c>
      <c r="Z17" s="2">
        <v>0.20030000000000001</v>
      </c>
      <c r="AA17" s="2">
        <v>48.008899999999997</v>
      </c>
      <c r="AB17" s="8">
        <v>12</v>
      </c>
      <c r="AC17" s="8">
        <f t="shared" si="11"/>
        <v>0.52710000000000001</v>
      </c>
      <c r="AD17" s="8">
        <f t="shared" si="12"/>
        <v>5.1799999999999999E-2</v>
      </c>
      <c r="AE17" s="2">
        <v>99.436400000000006</v>
      </c>
      <c r="AF17" s="2">
        <v>-16140</v>
      </c>
      <c r="AG17" s="2">
        <v>30359</v>
      </c>
      <c r="AH17" s="2">
        <v>285</v>
      </c>
      <c r="AI17" s="2" t="s">
        <v>52</v>
      </c>
      <c r="AJ17" s="2">
        <v>30</v>
      </c>
    </row>
    <row r="18" spans="1:36" s="9" customFormat="1" x14ac:dyDescent="0.25">
      <c r="A18" s="9" t="s">
        <v>53</v>
      </c>
      <c r="B18" s="9">
        <v>0.32240000000000002</v>
      </c>
      <c r="C18" s="2">
        <f t="shared" si="0"/>
        <v>1.3264760337379141E-2</v>
      </c>
      <c r="D18" s="2">
        <f t="shared" si="1"/>
        <v>1.4109057431552842E-2</v>
      </c>
      <c r="E18" s="9">
        <v>36.571899999999999</v>
      </c>
      <c r="F18" s="2">
        <f t="shared" si="2"/>
        <v>0.91251808972503612</v>
      </c>
      <c r="G18" s="2">
        <f t="shared" si="3"/>
        <v>0.97059952896255863</v>
      </c>
      <c r="H18" s="9">
        <v>0.51749999999999996</v>
      </c>
      <c r="I18" s="2">
        <f t="shared" si="4"/>
        <v>9.4197094906986051E-3</v>
      </c>
      <c r="J18" s="2">
        <f t="shared" si="5"/>
        <v>1.0019270519219128E-2</v>
      </c>
      <c r="K18" s="9">
        <v>0.18629999999999999</v>
      </c>
      <c r="L18" s="2">
        <f t="shared" si="6"/>
        <v>3.3360193392425463E-3</v>
      </c>
      <c r="M18" s="2">
        <f t="shared" si="7"/>
        <v>3.5483557375333469E-3</v>
      </c>
      <c r="N18" s="9">
        <v>0.14199999999999999</v>
      </c>
      <c r="O18" s="2">
        <f t="shared" si="8"/>
        <v>1.620634558320018E-3</v>
      </c>
      <c r="P18" s="2">
        <f t="shared" si="9"/>
        <v>1.7237873491360953E-3</v>
      </c>
      <c r="Q18" s="2">
        <f t="shared" si="10"/>
        <v>1</v>
      </c>
      <c r="R18" s="2"/>
      <c r="S18" s="9">
        <v>0</v>
      </c>
      <c r="T18" s="9">
        <v>1.6299999999999999E-2</v>
      </c>
      <c r="U18" s="9">
        <v>3.6200000000000003E-2</v>
      </c>
      <c r="V18" s="9">
        <v>0</v>
      </c>
      <c r="W18" s="9">
        <v>0.1542</v>
      </c>
      <c r="X18" s="9">
        <v>0</v>
      </c>
      <c r="Y18" s="9">
        <v>0.58720000000000006</v>
      </c>
      <c r="Z18" s="9">
        <v>0.69230000000000003</v>
      </c>
      <c r="AA18" s="9">
        <v>48.399799999999999</v>
      </c>
      <c r="AB18" s="9">
        <v>12</v>
      </c>
      <c r="AC18" s="9">
        <f t="shared" si="11"/>
        <v>1.3320000000000001</v>
      </c>
      <c r="AD18" s="9">
        <f t="shared" si="12"/>
        <v>0.1542</v>
      </c>
      <c r="AE18" s="9">
        <v>99.626099999999994</v>
      </c>
      <c r="AF18" s="9">
        <v>-528</v>
      </c>
      <c r="AG18" s="9">
        <v>20813</v>
      </c>
      <c r="AH18" s="9">
        <v>270</v>
      </c>
      <c r="AI18" s="9" t="s">
        <v>54</v>
      </c>
      <c r="AJ18" s="9">
        <v>31</v>
      </c>
    </row>
    <row r="19" spans="1:36" s="9" customFormat="1" x14ac:dyDescent="0.25">
      <c r="A19" s="9" t="s">
        <v>55</v>
      </c>
      <c r="B19" s="9">
        <v>0.46250000000000002</v>
      </c>
      <c r="C19" s="2">
        <f t="shared" si="0"/>
        <v>1.9029006377288625E-2</v>
      </c>
      <c r="D19" s="2">
        <f t="shared" si="1"/>
        <v>1.9966195299123916E-2</v>
      </c>
      <c r="E19" s="9">
        <v>36.676600000000001</v>
      </c>
      <c r="F19" s="2">
        <f t="shared" si="2"/>
        <v>0.91513049553370918</v>
      </c>
      <c r="G19" s="2">
        <f t="shared" si="3"/>
        <v>0.96020117055704868</v>
      </c>
      <c r="H19" s="9">
        <v>0.77590000000000003</v>
      </c>
      <c r="I19" s="2">
        <f t="shared" si="4"/>
        <v>1.4123193418034875E-2</v>
      </c>
      <c r="J19" s="2">
        <f t="shared" si="5"/>
        <v>1.4818768381324437E-2</v>
      </c>
      <c r="K19" s="9">
        <v>0.13109999999999999</v>
      </c>
      <c r="L19" s="2">
        <f t="shared" si="6"/>
        <v>2.347569164652162E-3</v>
      </c>
      <c r="M19" s="2">
        <f t="shared" si="7"/>
        <v>2.4631882238259502E-3</v>
      </c>
      <c r="N19" s="9">
        <v>0.21299999999999999</v>
      </c>
      <c r="O19" s="2">
        <f t="shared" si="8"/>
        <v>2.4309518374800274E-3</v>
      </c>
      <c r="P19" s="2">
        <f t="shared" si="9"/>
        <v>2.5506775386769411E-3</v>
      </c>
      <c r="Q19" s="2">
        <f t="shared" si="10"/>
        <v>1</v>
      </c>
      <c r="R19" s="2"/>
      <c r="S19" s="9">
        <v>0</v>
      </c>
      <c r="T19" s="9">
        <v>0</v>
      </c>
      <c r="U19" s="9">
        <v>4.0500000000000001E-2</v>
      </c>
      <c r="V19" s="9">
        <v>0</v>
      </c>
      <c r="W19" s="9">
        <v>9.9400000000000002E-2</v>
      </c>
      <c r="X19" s="9">
        <v>0</v>
      </c>
      <c r="Y19" s="9">
        <v>0.63870000000000005</v>
      </c>
      <c r="Z19" s="9">
        <v>0.34639999999999999</v>
      </c>
      <c r="AA19" s="9">
        <v>48.351399999999998</v>
      </c>
      <c r="AB19" s="9">
        <v>12</v>
      </c>
      <c r="AC19" s="9">
        <f t="shared" si="11"/>
        <v>1.0256000000000001</v>
      </c>
      <c r="AD19" s="9">
        <f t="shared" si="12"/>
        <v>9.9400000000000002E-2</v>
      </c>
      <c r="AE19" s="9">
        <v>99.783799999999999</v>
      </c>
      <c r="AF19" s="9">
        <v>-518</v>
      </c>
      <c r="AG19" s="9">
        <v>20843</v>
      </c>
      <c r="AH19" s="9">
        <v>270</v>
      </c>
      <c r="AI19" s="9" t="s">
        <v>56</v>
      </c>
      <c r="AJ19" s="9">
        <v>32</v>
      </c>
    </row>
    <row r="20" spans="1:36" x14ac:dyDescent="0.25">
      <c r="A20" s="2" t="s">
        <v>57</v>
      </c>
      <c r="B20" s="2">
        <v>0.35089999999999999</v>
      </c>
      <c r="C20" s="2">
        <f t="shared" si="0"/>
        <v>1.4437358568195844E-2</v>
      </c>
      <c r="D20" s="2">
        <f t="shared" si="1"/>
        <v>1.4697797196034356E-2</v>
      </c>
      <c r="E20" s="2">
        <v>38.238999999999997</v>
      </c>
      <c r="F20" s="2">
        <f t="shared" si="2"/>
        <v>0.95411447677029781</v>
      </c>
      <c r="G20" s="2">
        <f t="shared" si="3"/>
        <v>0.97132595378371167</v>
      </c>
      <c r="H20" s="2">
        <v>0.66920000000000002</v>
      </c>
      <c r="I20" s="2">
        <f t="shared" si="4"/>
        <v>1.2181004040918854E-2</v>
      </c>
      <c r="J20" s="2">
        <f t="shared" si="5"/>
        <v>1.2400739802355214E-2</v>
      </c>
      <c r="K20" s="2">
        <v>0</v>
      </c>
      <c r="L20" s="2">
        <f t="shared" si="6"/>
        <v>0</v>
      </c>
      <c r="M20" s="2">
        <f t="shared" si="7"/>
        <v>0</v>
      </c>
      <c r="N20" s="2">
        <v>0.1356</v>
      </c>
      <c r="O20" s="2">
        <f t="shared" si="8"/>
        <v>1.5475918740013694E-3</v>
      </c>
      <c r="P20" s="2">
        <f t="shared" si="9"/>
        <v>1.5755092178988076E-3</v>
      </c>
      <c r="Q20" s="2">
        <f t="shared" si="10"/>
        <v>1</v>
      </c>
      <c r="S20" s="2">
        <v>0</v>
      </c>
      <c r="T20" s="2">
        <v>0</v>
      </c>
      <c r="U20" s="2">
        <v>2.4500000000000001E-2</v>
      </c>
      <c r="V20" s="2">
        <v>0</v>
      </c>
      <c r="W20" s="2">
        <v>4.5600000000000002E-2</v>
      </c>
      <c r="X20" s="2">
        <v>0</v>
      </c>
      <c r="Y20" s="2">
        <v>5.62E-2</v>
      </c>
      <c r="Z20" s="2">
        <v>7.4499999999999997E-2</v>
      </c>
      <c r="AA20" s="2">
        <v>47.895200000000003</v>
      </c>
      <c r="AB20" s="8">
        <v>12</v>
      </c>
      <c r="AC20" s="8">
        <f t="shared" si="11"/>
        <v>0.15519999999999998</v>
      </c>
      <c r="AD20" s="8">
        <f t="shared" si="12"/>
        <v>4.5600000000000002E-2</v>
      </c>
      <c r="AE20" s="2">
        <v>99.571299999999994</v>
      </c>
      <c r="AF20" s="2">
        <v>-622</v>
      </c>
      <c r="AG20" s="2">
        <v>20883</v>
      </c>
      <c r="AH20" s="2">
        <v>270</v>
      </c>
      <c r="AI20" s="2" t="s">
        <v>58</v>
      </c>
      <c r="AJ20" s="2">
        <v>33</v>
      </c>
    </row>
    <row r="22" spans="1:36" x14ac:dyDescent="0.25">
      <c r="B22" s="4" t="s">
        <v>60</v>
      </c>
      <c r="C22" s="4" t="s">
        <v>62</v>
      </c>
      <c r="D22" s="4" t="s">
        <v>67</v>
      </c>
      <c r="E22" s="4" t="s">
        <v>68</v>
      </c>
      <c r="F22" s="4" t="s">
        <v>69</v>
      </c>
      <c r="G22" s="4" t="s">
        <v>19</v>
      </c>
      <c r="H22" s="4" t="s">
        <v>62</v>
      </c>
      <c r="I22" s="4" t="s">
        <v>60</v>
      </c>
      <c r="J22" s="4" t="s">
        <v>67</v>
      </c>
      <c r="K22" s="4" t="s">
        <v>68</v>
      </c>
      <c r="L22" s="4" t="s">
        <v>69</v>
      </c>
      <c r="AB22" s="2"/>
      <c r="AC22" s="2"/>
      <c r="AD22" s="2"/>
    </row>
    <row r="23" spans="1:36" x14ac:dyDescent="0.25">
      <c r="A23" s="2" t="s">
        <v>21</v>
      </c>
      <c r="B23" s="10">
        <f>D2*100</f>
        <v>3.5370660135643015</v>
      </c>
      <c r="C23" s="10">
        <f>G2*100</f>
        <v>95.499951822962913</v>
      </c>
      <c r="D23" s="10">
        <f>J2*100</f>
        <v>0.72126641552971738</v>
      </c>
      <c r="E23" s="10">
        <f>M2*100</f>
        <v>0.10086679465636116</v>
      </c>
      <c r="F23" s="10">
        <f>P2*100</f>
        <v>0.14084895328669891</v>
      </c>
      <c r="G23" s="2" t="s">
        <v>195</v>
      </c>
      <c r="H23" s="2" t="s">
        <v>181</v>
      </c>
      <c r="I23" s="2" t="s">
        <v>182</v>
      </c>
      <c r="J23" s="2" t="s">
        <v>191</v>
      </c>
      <c r="K23" s="2" t="s">
        <v>179</v>
      </c>
      <c r="L23" s="2" t="s">
        <v>180</v>
      </c>
      <c r="N23" s="9" t="s">
        <v>197</v>
      </c>
      <c r="AB23" s="2"/>
      <c r="AC23" s="2"/>
      <c r="AD23" s="2"/>
    </row>
    <row r="24" spans="1:36" x14ac:dyDescent="0.25">
      <c r="A24" s="2" t="s">
        <v>25</v>
      </c>
      <c r="B24" s="10">
        <f>D4*100</f>
        <v>2.6091566727946303</v>
      </c>
      <c r="C24" s="10">
        <f>G4*100</f>
        <v>96.23730036435731</v>
      </c>
      <c r="D24" s="10">
        <f>J4*100</f>
        <v>0.86130097705037589</v>
      </c>
      <c r="E24" s="10">
        <f>M4*100</f>
        <v>0.11952335434413877</v>
      </c>
      <c r="F24" s="10">
        <f>P4*100</f>
        <v>0.17271863145355504</v>
      </c>
      <c r="G24" s="2" t="s">
        <v>195</v>
      </c>
      <c r="H24" s="10">
        <f>AVERAGE(C23:C26)</f>
        <v>96.836930547922307</v>
      </c>
      <c r="I24" s="10">
        <f>AVERAGE(B23:B26)</f>
        <v>2.1493665943927707</v>
      </c>
      <c r="J24" s="10">
        <f>AVERAGE(D23:D26)</f>
        <v>0.62569644383441081</v>
      </c>
      <c r="K24" s="10">
        <f>AVERAGE(E23:E26)</f>
        <v>0.21615369765066925</v>
      </c>
      <c r="L24" s="10">
        <f>AVERAGE(F23:F26)</f>
        <v>0.17185271619984535</v>
      </c>
      <c r="AB24" s="2"/>
      <c r="AC24" s="2"/>
      <c r="AD24" s="2"/>
    </row>
    <row r="25" spans="1:36" x14ac:dyDescent="0.25">
      <c r="A25" s="2" t="s">
        <v>29</v>
      </c>
      <c r="B25" s="10">
        <f>D6*100</f>
        <v>0.93016156867951927</v>
      </c>
      <c r="C25" s="10">
        <f>G6*100</f>
        <v>98.110257760239094</v>
      </c>
      <c r="D25" s="10">
        <f>J6*100</f>
        <v>0.55163155685854059</v>
      </c>
      <c r="E25" s="10">
        <f>M6*100</f>
        <v>0.14414443417178061</v>
      </c>
      <c r="F25" s="10">
        <f>P6*100</f>
        <v>0.26380468005106439</v>
      </c>
      <c r="G25" s="2" t="s">
        <v>195</v>
      </c>
      <c r="AB25" s="2"/>
      <c r="AC25" s="2"/>
      <c r="AD25" s="2"/>
    </row>
    <row r="26" spans="1:36" x14ac:dyDescent="0.25">
      <c r="A26" s="2" t="s">
        <v>35</v>
      </c>
      <c r="B26" s="10">
        <f>D9*100</f>
        <v>1.5210821225326308</v>
      </c>
      <c r="C26" s="10">
        <f>G9*100</f>
        <v>97.500212244129898</v>
      </c>
      <c r="D26" s="10">
        <f>J9*100</f>
        <v>0.36858682589900915</v>
      </c>
      <c r="E26" s="10">
        <f>M9*100</f>
        <v>0.5000802074303965</v>
      </c>
      <c r="F26" s="10">
        <f>P9*100</f>
        <v>0.11003860000806306</v>
      </c>
      <c r="G26" s="2" t="s">
        <v>195</v>
      </c>
      <c r="AB26" s="2"/>
      <c r="AC26" s="2"/>
      <c r="AD26" s="2"/>
    </row>
    <row r="27" spans="1:36" x14ac:dyDescent="0.25">
      <c r="A27" s="2" t="s">
        <v>41</v>
      </c>
      <c r="B27" s="10">
        <f t="shared" ref="B27:B32" si="13">D12*100</f>
        <v>2.7872009303931087</v>
      </c>
      <c r="C27" s="10">
        <f t="shared" ref="C27:C32" si="14">G12*100</f>
        <v>95.417895552794533</v>
      </c>
      <c r="D27" s="10">
        <f t="shared" ref="D27:D32" si="15">J12*100</f>
        <v>1.1906436375983291</v>
      </c>
      <c r="E27" s="10">
        <f t="shared" ref="E27:E32" si="16">M12*100</f>
        <v>0.28520680804071846</v>
      </c>
      <c r="F27" s="10">
        <f t="shared" ref="F27:F32" si="17">P12*100</f>
        <v>0.31905307117331561</v>
      </c>
      <c r="G27" s="2" t="s">
        <v>196</v>
      </c>
      <c r="H27" s="2" t="s">
        <v>186</v>
      </c>
      <c r="I27" s="2" t="s">
        <v>192</v>
      </c>
      <c r="J27" s="2" t="s">
        <v>193</v>
      </c>
      <c r="K27" s="2" t="s">
        <v>185</v>
      </c>
      <c r="L27" s="2" t="s">
        <v>190</v>
      </c>
      <c r="R27" s="10"/>
      <c r="AB27" s="2"/>
      <c r="AC27" s="2"/>
      <c r="AD27" s="2"/>
    </row>
    <row r="28" spans="1:36" x14ac:dyDescent="0.25">
      <c r="A28" s="2" t="s">
        <v>43</v>
      </c>
      <c r="B28" s="10">
        <f t="shared" si="13"/>
        <v>2.0806215186891404</v>
      </c>
      <c r="C28" s="10">
        <f t="shared" si="14"/>
        <v>96.383183539811625</v>
      </c>
      <c r="D28" s="10">
        <f t="shared" si="15"/>
        <v>0.85823936559984104</v>
      </c>
      <c r="E28" s="10">
        <f t="shared" si="16"/>
        <v>0.29019890423712974</v>
      </c>
      <c r="F28" s="10">
        <f t="shared" si="17"/>
        <v>0.38775667166227368</v>
      </c>
      <c r="G28" s="2" t="s">
        <v>196</v>
      </c>
      <c r="H28" s="10">
        <f>AVERAGE(C27:C33)</f>
        <v>96.368024420583041</v>
      </c>
      <c r="I28" s="10">
        <f>AVERAGE(B27:B33)</f>
        <v>2.0247925834437996</v>
      </c>
      <c r="J28" s="10">
        <f>AVERAGE(D27:D33)</f>
        <v>1.1037992939999497</v>
      </c>
      <c r="K28" s="10">
        <f>AVERAGE(E27:E33)</f>
        <v>0.21565905754271286</v>
      </c>
      <c r="L28" s="10">
        <f>AVERAGE(F27:F33)</f>
        <v>0.28772464443051277</v>
      </c>
      <c r="AB28" s="2"/>
      <c r="AC28" s="2"/>
      <c r="AD28" s="2"/>
    </row>
    <row r="29" spans="1:36" x14ac:dyDescent="0.25">
      <c r="A29" s="2" t="s">
        <v>45</v>
      </c>
      <c r="B29" s="10">
        <f t="shared" si="13"/>
        <v>1.8575807026832969</v>
      </c>
      <c r="C29" s="10">
        <f t="shared" si="14"/>
        <v>96.769269138190964</v>
      </c>
      <c r="D29" s="10">
        <f t="shared" si="15"/>
        <v>1.1037340707408516</v>
      </c>
      <c r="E29" s="10">
        <f t="shared" si="16"/>
        <v>0.1946294760044594</v>
      </c>
      <c r="F29" s="10">
        <f t="shared" si="17"/>
        <v>7.4786612380417686E-2</v>
      </c>
      <c r="G29" s="2" t="s">
        <v>196</v>
      </c>
      <c r="AB29" s="2"/>
      <c r="AC29" s="2"/>
      <c r="AD29" s="2"/>
    </row>
    <row r="30" spans="1:36" x14ac:dyDescent="0.25">
      <c r="A30" s="2" t="s">
        <v>47</v>
      </c>
      <c r="B30" s="10">
        <f t="shared" si="13"/>
        <v>2.0215803828575498</v>
      </c>
      <c r="C30" s="10">
        <f t="shared" si="14"/>
        <v>96.156436015415039</v>
      </c>
      <c r="D30" s="10">
        <f t="shared" si="15"/>
        <v>1.2076189016807704</v>
      </c>
      <c r="E30" s="10">
        <f t="shared" si="16"/>
        <v>0.28039181973996241</v>
      </c>
      <c r="F30" s="10">
        <f t="shared" si="17"/>
        <v>0.33397288030667854</v>
      </c>
      <c r="G30" s="2" t="s">
        <v>196</v>
      </c>
      <c r="AB30" s="2"/>
      <c r="AC30" s="2"/>
      <c r="AD30" s="2"/>
    </row>
    <row r="31" spans="1:36" x14ac:dyDescent="0.25">
      <c r="A31" s="2" t="s">
        <v>49</v>
      </c>
      <c r="B31" s="10">
        <f t="shared" si="13"/>
        <v>2.0402768788973646</v>
      </c>
      <c r="C31" s="10">
        <f t="shared" si="14"/>
        <v>96.380813775211593</v>
      </c>
      <c r="D31" s="10">
        <f t="shared" si="15"/>
        <v>1.0534866920601547</v>
      </c>
      <c r="E31" s="10">
        <f t="shared" si="16"/>
        <v>0.19455513151370732</v>
      </c>
      <c r="F31" s="10">
        <f t="shared" si="17"/>
        <v>0.33086752231718491</v>
      </c>
      <c r="G31" s="2" t="s">
        <v>196</v>
      </c>
      <c r="AB31" s="2"/>
      <c r="AC31" s="2"/>
      <c r="AD31" s="2"/>
    </row>
    <row r="32" spans="1:36" x14ac:dyDescent="0.25">
      <c r="A32" s="2" t="s">
        <v>51</v>
      </c>
      <c r="B32" s="10">
        <f t="shared" si="13"/>
        <v>1.9165079509827023</v>
      </c>
      <c r="C32" s="10">
        <f t="shared" si="14"/>
        <v>96.335977544286266</v>
      </c>
      <c r="D32" s="10">
        <f t="shared" si="15"/>
        <v>1.0727984100841785</v>
      </c>
      <c r="E32" s="10">
        <f t="shared" si="16"/>
        <v>0.26463126326301278</v>
      </c>
      <c r="F32" s="10">
        <f t="shared" si="17"/>
        <v>0.41008483138383778</v>
      </c>
      <c r="G32" s="2" t="s">
        <v>196</v>
      </c>
      <c r="AB32" s="2"/>
      <c r="AC32" s="2"/>
      <c r="AD32" s="2"/>
    </row>
    <row r="33" spans="1:30" x14ac:dyDescent="0.25">
      <c r="A33" s="2" t="s">
        <v>57</v>
      </c>
      <c r="B33" s="10">
        <f>D20*100</f>
        <v>1.4697797196034357</v>
      </c>
      <c r="C33" s="10">
        <f>G20*100</f>
        <v>97.132595378371164</v>
      </c>
      <c r="D33" s="10">
        <f>J20*100</f>
        <v>1.2400739802355214</v>
      </c>
      <c r="E33" s="10">
        <f>M20*100</f>
        <v>0</v>
      </c>
      <c r="F33" s="10">
        <f>P20*100</f>
        <v>0.15755092178988075</v>
      </c>
      <c r="G33" s="2" t="s">
        <v>196</v>
      </c>
      <c r="AB33" s="2"/>
      <c r="AC33" s="2"/>
      <c r="AD33" s="2"/>
    </row>
    <row r="34" spans="1:30" x14ac:dyDescent="0.25">
      <c r="AB34" s="2"/>
      <c r="AC34" s="2"/>
      <c r="AD34" s="2"/>
    </row>
    <row r="35" spans="1:30" x14ac:dyDescent="0.25">
      <c r="AB35" s="2"/>
      <c r="AC35" s="2"/>
      <c r="AD35" s="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ignoredErrors>
    <ignoredError sqref="B33:F33 B27:F32 B26:F26 B25:F25 B24:F24 B23:F2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zoomScaleNormal="100" workbookViewId="0"/>
  </sheetViews>
  <sheetFormatPr defaultColWidth="11.5546875" defaultRowHeight="13.2" x14ac:dyDescent="0.25"/>
  <cols>
    <col min="1" max="1" width="10.88671875" style="2" bestFit="1" customWidth="1"/>
    <col min="2" max="2" width="6.109375" style="2" bestFit="1" customWidth="1"/>
    <col min="3" max="4" width="6.109375" style="2" customWidth="1"/>
    <col min="5" max="5" width="7" style="2" bestFit="1" customWidth="1"/>
    <col min="6" max="6" width="7" style="2" customWidth="1"/>
    <col min="7" max="7" width="21.44140625" style="2" bestFit="1" customWidth="1"/>
    <col min="8" max="8" width="10.44140625" style="2" customWidth="1"/>
    <col min="9" max="10" width="10.44140625" style="2" bestFit="1" customWidth="1"/>
    <col min="11" max="12" width="10.44140625" style="2" customWidth="1"/>
    <col min="13" max="13" width="6.109375" style="2" customWidth="1"/>
    <col min="14" max="14" width="6.109375" style="2" bestFit="1" customWidth="1"/>
    <col min="15" max="18" width="6.109375" style="2" customWidth="1"/>
    <col min="19" max="26" width="6.109375" style="2" bestFit="1" customWidth="1"/>
    <col min="27" max="27" width="7" style="2" bestFit="1" customWidth="1"/>
    <col min="28" max="28" width="3" style="8" bestFit="1" customWidth="1"/>
    <col min="29" max="29" width="10.33203125" style="8" bestFit="1" customWidth="1"/>
    <col min="30" max="30" width="11.6640625" style="8" bestFit="1" customWidth="1"/>
    <col min="31" max="31" width="7.88671875" style="2" bestFit="1" customWidth="1"/>
    <col min="32" max="33" width="5.88671875" style="2" bestFit="1" customWidth="1"/>
    <col min="34" max="35" width="8.44140625" style="2" bestFit="1" customWidth="1"/>
    <col min="36" max="36" width="6.109375" style="2" bestFit="1" customWidth="1"/>
    <col min="37" max="16384" width="11.5546875" style="2"/>
  </cols>
  <sheetData>
    <row r="1" spans="1:36" s="4" customFormat="1" x14ac:dyDescent="0.25">
      <c r="A1" s="4" t="s">
        <v>59</v>
      </c>
      <c r="B1" s="4" t="s">
        <v>60</v>
      </c>
      <c r="E1" s="4" t="s">
        <v>62</v>
      </c>
      <c r="H1" s="4" t="s">
        <v>67</v>
      </c>
      <c r="K1" s="4" t="s">
        <v>68</v>
      </c>
      <c r="N1" s="4" t="s">
        <v>69</v>
      </c>
      <c r="Q1" s="4" t="s">
        <v>178</v>
      </c>
      <c r="S1" s="4" t="s">
        <v>61</v>
      </c>
      <c r="T1" s="4" t="s">
        <v>63</v>
      </c>
      <c r="U1" s="4" t="s">
        <v>64</v>
      </c>
      <c r="V1" s="4" t="s">
        <v>65</v>
      </c>
      <c r="W1" s="4" t="s">
        <v>66</v>
      </c>
      <c r="X1" s="4" t="s">
        <v>70</v>
      </c>
      <c r="Y1" s="4" t="s">
        <v>71</v>
      </c>
      <c r="Z1" s="4" t="s">
        <v>72</v>
      </c>
      <c r="AA1" s="4" t="s">
        <v>73</v>
      </c>
      <c r="AB1" s="7" t="s">
        <v>74</v>
      </c>
      <c r="AC1" s="7" t="s">
        <v>177</v>
      </c>
      <c r="AD1" s="7" t="s">
        <v>176</v>
      </c>
      <c r="AE1" s="4" t="s">
        <v>15</v>
      </c>
      <c r="AF1" s="4" t="s">
        <v>16</v>
      </c>
      <c r="AG1" s="4" t="s">
        <v>17</v>
      </c>
      <c r="AH1" s="4" t="s">
        <v>18</v>
      </c>
      <c r="AI1" s="4" t="s">
        <v>19</v>
      </c>
      <c r="AJ1" s="4" t="s">
        <v>20</v>
      </c>
    </row>
    <row r="2" spans="1:36" x14ac:dyDescent="0.25">
      <c r="A2" s="2" t="s">
        <v>21</v>
      </c>
      <c r="B2" s="2">
        <v>0.83940000000000003</v>
      </c>
      <c r="C2" s="2">
        <f t="shared" ref="C2:C20" si="0">B2/24.305</f>
        <v>3.4536103682369881E-2</v>
      </c>
      <c r="D2" s="2">
        <f t="shared" ref="D2:D20" si="1">C2/(C2+F2+I2+L2+O2)</f>
        <v>3.5370660135643016E-2</v>
      </c>
      <c r="E2" s="2">
        <v>37.371400000000001</v>
      </c>
      <c r="F2" s="2">
        <f t="shared" ref="F2:F20" si="2">E2/40.078</f>
        <v>0.93246668995458848</v>
      </c>
      <c r="G2" s="2">
        <f t="shared" ref="G2:G20" si="3">F2/(C2+F2+I2+L2+O2)</f>
        <v>0.95499951822962914</v>
      </c>
      <c r="H2" s="2">
        <v>0.38690000000000002</v>
      </c>
      <c r="I2" s="2">
        <f t="shared" ref="I2:I20" si="4">H2/54.938</f>
        <v>7.0424842549783396E-3</v>
      </c>
      <c r="J2" s="2">
        <f t="shared" ref="J2:J20" si="5">I2/(C2+F2+I2+L2+O2)</f>
        <v>7.2126641552971733E-3</v>
      </c>
      <c r="K2" s="2">
        <v>5.5E-2</v>
      </c>
      <c r="L2" s="2">
        <f t="shared" ref="L2:L20" si="6">K2/55.845</f>
        <v>9.8486883337810011E-4</v>
      </c>
      <c r="M2" s="2">
        <f t="shared" ref="M2:M20" si="7">L2/(C2+F2+I2+L2+O2)</f>
        <v>1.0086679465636115E-3</v>
      </c>
      <c r="N2" s="2">
        <v>0.1205</v>
      </c>
      <c r="O2" s="2">
        <f t="shared" ref="O2:O20" si="8">N2/87.62</f>
        <v>1.3752567906870575E-3</v>
      </c>
      <c r="P2" s="2">
        <f t="shared" ref="P2:P20" si="9">O2/(C2+F2+I2+L2+O2)</f>
        <v>1.4084895328669892E-3</v>
      </c>
      <c r="Q2" s="2">
        <f t="shared" ref="Q2:Q20" si="10">D2+G2+J2+M2+P2</f>
        <v>1</v>
      </c>
      <c r="S2" s="2">
        <v>0</v>
      </c>
      <c r="T2" s="2">
        <v>2.12E-2</v>
      </c>
      <c r="U2" s="2">
        <v>1.9099999999999999E-2</v>
      </c>
      <c r="V2" s="2">
        <v>0</v>
      </c>
      <c r="W2" s="2">
        <v>1.6299999999999999E-2</v>
      </c>
      <c r="X2" s="2">
        <v>0</v>
      </c>
      <c r="Y2" s="2">
        <v>0</v>
      </c>
      <c r="Z2" s="2">
        <v>8.1199999999999994E-2</v>
      </c>
      <c r="AA2" s="2">
        <v>47.775399999999998</v>
      </c>
      <c r="AB2" s="8">
        <v>12</v>
      </c>
      <c r="AC2" s="8">
        <f t="shared" ref="AC2:AC20" si="11">SUM(Y2:Z2,T2,U2)</f>
        <v>0.1215</v>
      </c>
      <c r="AD2" s="8">
        <f t="shared" ref="AD2:AD20" si="12">SUM(S2,V2:W2,X2)</f>
        <v>1.6299999999999999E-2</v>
      </c>
      <c r="AE2" s="2">
        <v>98.826999999999998</v>
      </c>
      <c r="AF2" s="2">
        <v>-5127</v>
      </c>
      <c r="AG2" s="2">
        <v>31742</v>
      </c>
      <c r="AH2" s="2">
        <v>304</v>
      </c>
      <c r="AI2" s="2" t="s">
        <v>22</v>
      </c>
      <c r="AJ2" s="2">
        <v>15</v>
      </c>
    </row>
    <row r="3" spans="1:36" s="9" customFormat="1" x14ac:dyDescent="0.25">
      <c r="A3" s="9" t="s">
        <v>23</v>
      </c>
      <c r="B3" s="9">
        <v>0.45229999999999998</v>
      </c>
      <c r="C3" s="2">
        <f t="shared" si="0"/>
        <v>1.8609339642048962E-2</v>
      </c>
      <c r="D3" s="2">
        <f t="shared" si="1"/>
        <v>2.0580469560707703E-2</v>
      </c>
      <c r="E3" s="9">
        <v>35.304000000000002</v>
      </c>
      <c r="F3" s="2">
        <f t="shared" si="2"/>
        <v>0.88088227955486798</v>
      </c>
      <c r="G3" s="2">
        <f t="shared" si="3"/>
        <v>0.97418668741916203</v>
      </c>
      <c r="H3" s="9">
        <v>8.5099999999999995E-2</v>
      </c>
      <c r="I3" s="2">
        <f t="shared" si="4"/>
        <v>1.5490188940259929E-3</v>
      </c>
      <c r="J3" s="2">
        <f t="shared" si="5"/>
        <v>1.7130933612189687E-3</v>
      </c>
      <c r="K3" s="9">
        <v>0.1263</v>
      </c>
      <c r="L3" s="2">
        <f t="shared" si="6"/>
        <v>2.261616975557346E-3</v>
      </c>
      <c r="M3" s="2">
        <f t="shared" si="7"/>
        <v>2.5011709291535597E-3</v>
      </c>
      <c r="N3" s="9">
        <v>8.0699999999999994E-2</v>
      </c>
      <c r="O3" s="2">
        <f t="shared" si="8"/>
        <v>9.2102259758046099E-4</v>
      </c>
      <c r="P3" s="2">
        <f t="shared" si="9"/>
        <v>1.0185787297577414E-3</v>
      </c>
      <c r="Q3" s="2">
        <f t="shared" si="10"/>
        <v>1</v>
      </c>
      <c r="R3" s="2"/>
      <c r="S3" s="9">
        <v>0</v>
      </c>
      <c r="T3" s="9">
        <v>0</v>
      </c>
      <c r="U3" s="9">
        <v>0</v>
      </c>
      <c r="V3" s="9">
        <v>2.0500000000000001E-2</v>
      </c>
      <c r="W3" s="9">
        <v>0.1183</v>
      </c>
      <c r="X3" s="9">
        <v>0</v>
      </c>
      <c r="Y3" s="9">
        <v>3.3635000000000002</v>
      </c>
      <c r="Z3" s="9">
        <v>0.36849999999999999</v>
      </c>
      <c r="AA3" s="9">
        <v>50.6785</v>
      </c>
      <c r="AB3" s="9">
        <v>12</v>
      </c>
      <c r="AC3" s="9">
        <f t="shared" si="11"/>
        <v>3.7320000000000002</v>
      </c>
      <c r="AD3" s="9">
        <f t="shared" si="12"/>
        <v>0.13880000000000001</v>
      </c>
      <c r="AE3" s="9">
        <v>102.7037</v>
      </c>
      <c r="AF3" s="9">
        <v>-5188</v>
      </c>
      <c r="AG3" s="9">
        <v>31699</v>
      </c>
      <c r="AH3" s="9">
        <v>304</v>
      </c>
      <c r="AI3" s="9" t="s">
        <v>24</v>
      </c>
      <c r="AJ3" s="9">
        <v>16</v>
      </c>
    </row>
    <row r="4" spans="1:36" x14ac:dyDescent="0.25">
      <c r="A4" s="2" t="s">
        <v>25</v>
      </c>
      <c r="B4" s="2">
        <v>0.61850000000000005</v>
      </c>
      <c r="C4" s="2">
        <f t="shared" si="0"/>
        <v>2.5447438798601112E-2</v>
      </c>
      <c r="D4" s="2">
        <f t="shared" si="1"/>
        <v>2.6091566727946301E-2</v>
      </c>
      <c r="E4" s="2">
        <v>37.617800000000003</v>
      </c>
      <c r="F4" s="2">
        <f t="shared" si="2"/>
        <v>0.93861470133240177</v>
      </c>
      <c r="G4" s="2">
        <f t="shared" si="3"/>
        <v>0.96237300364357303</v>
      </c>
      <c r="H4" s="2">
        <v>0.46150000000000002</v>
      </c>
      <c r="I4" s="2">
        <f t="shared" si="4"/>
        <v>8.4003786086133455E-3</v>
      </c>
      <c r="J4" s="2">
        <f t="shared" si="5"/>
        <v>8.6130097705037593E-3</v>
      </c>
      <c r="K4" s="2">
        <v>6.5100000000000005E-2</v>
      </c>
      <c r="L4" s="2">
        <f t="shared" si="6"/>
        <v>1.1657265645984422E-3</v>
      </c>
      <c r="M4" s="2">
        <f t="shared" si="7"/>
        <v>1.1952335434413878E-3</v>
      </c>
      <c r="N4" s="2">
        <v>0.14760000000000001</v>
      </c>
      <c r="O4" s="2">
        <f t="shared" si="8"/>
        <v>1.6845469070988358E-3</v>
      </c>
      <c r="P4" s="2">
        <f t="shared" si="9"/>
        <v>1.7271863145355505E-3</v>
      </c>
      <c r="Q4" s="2">
        <f t="shared" si="10"/>
        <v>1</v>
      </c>
      <c r="S4" s="2">
        <v>0</v>
      </c>
      <c r="T4" s="2">
        <v>2.3199999999999998E-2</v>
      </c>
      <c r="U4" s="2">
        <v>2.0400000000000001E-2</v>
      </c>
      <c r="V4" s="2">
        <v>0</v>
      </c>
      <c r="W4" s="2">
        <v>0</v>
      </c>
      <c r="X4" s="2">
        <v>6.0600000000000001E-2</v>
      </c>
      <c r="Y4" s="2">
        <v>0</v>
      </c>
      <c r="Z4" s="2">
        <v>0.2167</v>
      </c>
      <c r="AA4" s="2">
        <v>47.8504</v>
      </c>
      <c r="AB4" s="8">
        <v>12</v>
      </c>
      <c r="AC4" s="8">
        <f t="shared" si="11"/>
        <v>0.26029999999999998</v>
      </c>
      <c r="AD4" s="8">
        <f t="shared" si="12"/>
        <v>6.0600000000000001E-2</v>
      </c>
      <c r="AE4" s="2">
        <v>99.120999999999995</v>
      </c>
      <c r="AF4" s="2">
        <v>-4677</v>
      </c>
      <c r="AG4" s="2">
        <v>31765</v>
      </c>
      <c r="AH4" s="2">
        <v>304</v>
      </c>
      <c r="AI4" s="2" t="s">
        <v>26</v>
      </c>
      <c r="AJ4" s="2">
        <v>17</v>
      </c>
    </row>
    <row r="5" spans="1:36" s="9" customFormat="1" x14ac:dyDescent="0.25">
      <c r="A5" s="9" t="s">
        <v>27</v>
      </c>
      <c r="B5" s="9">
        <v>0.45569999999999999</v>
      </c>
      <c r="C5" s="2">
        <f t="shared" si="0"/>
        <v>1.8749228553795516E-2</v>
      </c>
      <c r="D5" s="2">
        <f t="shared" si="1"/>
        <v>1.9798850729336466E-2</v>
      </c>
      <c r="E5" s="9">
        <v>36.496400000000001</v>
      </c>
      <c r="F5" s="2">
        <f t="shared" si="2"/>
        <v>0.91063426318678575</v>
      </c>
      <c r="G5" s="2">
        <f t="shared" si="3"/>
        <v>0.96161352954464085</v>
      </c>
      <c r="H5" s="9">
        <v>0.39960000000000001</v>
      </c>
      <c r="I5" s="2">
        <f t="shared" si="4"/>
        <v>7.2736539371655315E-3</v>
      </c>
      <c r="J5" s="2">
        <f t="shared" si="5"/>
        <v>7.680848742421355E-3</v>
      </c>
      <c r="K5" s="9">
        <v>0.43759999999999999</v>
      </c>
      <c r="L5" s="2">
        <f t="shared" si="6"/>
        <v>7.8359745724773926E-3</v>
      </c>
      <c r="M5" s="2">
        <f t="shared" si="7"/>
        <v>8.274649297394663E-3</v>
      </c>
      <c r="N5" s="9">
        <v>0.21840000000000001</v>
      </c>
      <c r="O5" s="2">
        <f t="shared" si="8"/>
        <v>2.4925816023738871E-3</v>
      </c>
      <c r="P5" s="2">
        <f t="shared" si="9"/>
        <v>2.6321216862066911E-3</v>
      </c>
      <c r="Q5" s="2">
        <f t="shared" si="10"/>
        <v>1</v>
      </c>
      <c r="R5" s="2"/>
      <c r="S5" s="9">
        <v>0</v>
      </c>
      <c r="T5" s="9">
        <v>0</v>
      </c>
      <c r="U5" s="9">
        <v>1.61E-2</v>
      </c>
      <c r="V5" s="9">
        <v>0</v>
      </c>
      <c r="W5" s="9">
        <v>0.11550000000000001</v>
      </c>
      <c r="X5" s="9">
        <v>0</v>
      </c>
      <c r="Y5" s="9">
        <v>0.75090000000000001</v>
      </c>
      <c r="Z5" s="9">
        <v>0.42530000000000001</v>
      </c>
      <c r="AA5" s="9">
        <v>48.412700000000001</v>
      </c>
      <c r="AB5" s="9">
        <v>12</v>
      </c>
      <c r="AC5" s="9">
        <f t="shared" si="11"/>
        <v>1.1923000000000001</v>
      </c>
      <c r="AD5" s="9">
        <f t="shared" si="12"/>
        <v>0.11550000000000001</v>
      </c>
      <c r="AE5" s="9">
        <v>99.736900000000006</v>
      </c>
      <c r="AF5" s="9">
        <v>2269</v>
      </c>
      <c r="AG5" s="9">
        <v>32808</v>
      </c>
      <c r="AH5" s="9">
        <v>315</v>
      </c>
      <c r="AI5" s="9" t="s">
        <v>28</v>
      </c>
      <c r="AJ5" s="9">
        <v>18</v>
      </c>
    </row>
    <row r="6" spans="1:36" x14ac:dyDescent="0.25">
      <c r="A6" s="2" t="s">
        <v>29</v>
      </c>
      <c r="B6" s="2">
        <v>0.2185</v>
      </c>
      <c r="C6" s="2">
        <f t="shared" si="0"/>
        <v>8.9899197695947342E-3</v>
      </c>
      <c r="D6" s="2">
        <f t="shared" si="1"/>
        <v>9.3016156867951928E-3</v>
      </c>
      <c r="E6" s="2">
        <v>38.003</v>
      </c>
      <c r="F6" s="2">
        <f t="shared" si="2"/>
        <v>0.9482259593792105</v>
      </c>
      <c r="G6" s="2">
        <f t="shared" si="3"/>
        <v>0.98110257760239095</v>
      </c>
      <c r="H6" s="2">
        <v>0.29289999999999999</v>
      </c>
      <c r="I6" s="2">
        <f t="shared" si="4"/>
        <v>5.3314645600495104E-3</v>
      </c>
      <c r="J6" s="2">
        <f t="shared" si="5"/>
        <v>5.5163155685854061E-3</v>
      </c>
      <c r="K6" s="2">
        <v>7.7799999999999994E-2</v>
      </c>
      <c r="L6" s="2">
        <f t="shared" si="6"/>
        <v>1.3931417315784761E-3</v>
      </c>
      <c r="M6" s="2">
        <f t="shared" si="7"/>
        <v>1.441444341717806E-3</v>
      </c>
      <c r="N6" s="2">
        <v>0.22339999999999999</v>
      </c>
      <c r="O6" s="2">
        <f t="shared" si="8"/>
        <v>2.5496461994978315E-3</v>
      </c>
      <c r="P6" s="2">
        <f t="shared" si="9"/>
        <v>2.6380468005106441E-3</v>
      </c>
      <c r="Q6" s="2">
        <f t="shared" si="10"/>
        <v>1</v>
      </c>
      <c r="S6" s="2">
        <v>0</v>
      </c>
      <c r="T6" s="2">
        <v>0</v>
      </c>
      <c r="U6" s="2">
        <v>2.9100000000000001E-2</v>
      </c>
      <c r="V6" s="2">
        <v>0</v>
      </c>
      <c r="W6" s="2">
        <v>2.3300000000000001E-2</v>
      </c>
      <c r="X6" s="2">
        <v>0</v>
      </c>
      <c r="Y6" s="2">
        <v>3.8100000000000002E-2</v>
      </c>
      <c r="Z6" s="2">
        <v>4.1599999999999998E-2</v>
      </c>
      <c r="AA6" s="2">
        <v>47.566600000000001</v>
      </c>
      <c r="AB6" s="8">
        <v>12</v>
      </c>
      <c r="AC6" s="8">
        <f t="shared" si="11"/>
        <v>0.10879999999999999</v>
      </c>
      <c r="AD6" s="8">
        <f t="shared" si="12"/>
        <v>2.3300000000000001E-2</v>
      </c>
      <c r="AE6" s="2">
        <v>98.530199999999994</v>
      </c>
      <c r="AF6" s="2">
        <v>2295</v>
      </c>
      <c r="AG6" s="2">
        <v>32750</v>
      </c>
      <c r="AH6" s="2">
        <v>315</v>
      </c>
      <c r="AI6" s="2" t="s">
        <v>30</v>
      </c>
      <c r="AJ6" s="2">
        <v>19</v>
      </c>
    </row>
    <row r="7" spans="1:36" s="9" customFormat="1" x14ac:dyDescent="0.25">
      <c r="A7" s="9" t="s">
        <v>31</v>
      </c>
      <c r="B7" s="9">
        <v>0.39439999999999997</v>
      </c>
      <c r="C7" s="2">
        <f t="shared" si="0"/>
        <v>1.6227113762600286E-2</v>
      </c>
      <c r="D7" s="2">
        <f t="shared" si="1"/>
        <v>1.7201548672256605E-2</v>
      </c>
      <c r="E7" s="9">
        <v>36.977200000000003</v>
      </c>
      <c r="F7" s="2">
        <f t="shared" si="2"/>
        <v>0.92263086980388243</v>
      </c>
      <c r="G7" s="2">
        <f t="shared" si="3"/>
        <v>0.97803466751038304</v>
      </c>
      <c r="H7" s="9">
        <v>0.10680000000000001</v>
      </c>
      <c r="I7" s="2">
        <f t="shared" si="4"/>
        <v>1.9440096108340312E-3</v>
      </c>
      <c r="J7" s="2">
        <f t="shared" si="5"/>
        <v>2.0607469960041542E-3</v>
      </c>
      <c r="K7" s="9">
        <v>0.1424</v>
      </c>
      <c r="L7" s="2">
        <f t="shared" si="6"/>
        <v>2.5499149431462082E-3</v>
      </c>
      <c r="M7" s="2">
        <f t="shared" si="7"/>
        <v>2.7030368213561639E-3</v>
      </c>
      <c r="N7" s="9">
        <v>0</v>
      </c>
      <c r="O7" s="2">
        <f t="shared" si="8"/>
        <v>0</v>
      </c>
      <c r="P7" s="2">
        <f t="shared" si="9"/>
        <v>0</v>
      </c>
      <c r="Q7" s="2">
        <f t="shared" si="10"/>
        <v>1</v>
      </c>
      <c r="R7" s="2"/>
      <c r="S7" s="9">
        <v>0</v>
      </c>
      <c r="T7" s="9">
        <v>0</v>
      </c>
      <c r="U7" s="9">
        <v>1.4E-2</v>
      </c>
      <c r="V7" s="9">
        <v>0</v>
      </c>
      <c r="W7" s="9">
        <v>0.13120000000000001</v>
      </c>
      <c r="X7" s="9">
        <v>0</v>
      </c>
      <c r="Y7" s="9">
        <v>0.78069999999999995</v>
      </c>
      <c r="Z7" s="9">
        <v>0.50719999999999998</v>
      </c>
      <c r="AA7" s="9">
        <v>48.476900000000001</v>
      </c>
      <c r="AB7" s="9">
        <v>12</v>
      </c>
      <c r="AC7" s="9">
        <f t="shared" si="11"/>
        <v>1.3019000000000001</v>
      </c>
      <c r="AD7" s="9">
        <f t="shared" si="12"/>
        <v>0.13120000000000001</v>
      </c>
      <c r="AE7" s="9">
        <v>99.634900000000002</v>
      </c>
      <c r="AF7" s="9">
        <v>2119</v>
      </c>
      <c r="AG7" s="9">
        <v>32747</v>
      </c>
      <c r="AH7" s="9">
        <v>315</v>
      </c>
      <c r="AI7" s="9" t="s">
        <v>32</v>
      </c>
      <c r="AJ7" s="9">
        <v>20</v>
      </c>
    </row>
    <row r="8" spans="1:36" s="9" customFormat="1" x14ac:dyDescent="0.25">
      <c r="A8" s="9" t="s">
        <v>33</v>
      </c>
      <c r="B8" s="9">
        <v>0.3765</v>
      </c>
      <c r="C8" s="2">
        <f t="shared" si="0"/>
        <v>1.5490639786052253E-2</v>
      </c>
      <c r="D8" s="2">
        <f t="shared" si="1"/>
        <v>1.6408860004906132E-2</v>
      </c>
      <c r="E8" s="9">
        <v>37.000599999999999</v>
      </c>
      <c r="F8" s="2">
        <f t="shared" si="2"/>
        <v>0.92321473127401554</v>
      </c>
      <c r="G8" s="2">
        <f t="shared" si="3"/>
        <v>0.97793903216201572</v>
      </c>
      <c r="H8" s="9">
        <v>5.9299999999999999E-2</v>
      </c>
      <c r="I8" s="2">
        <f t="shared" si="4"/>
        <v>1.0793985947795696E-3</v>
      </c>
      <c r="J8" s="2">
        <f t="shared" si="5"/>
        <v>1.1433808206668097E-3</v>
      </c>
      <c r="K8" s="9">
        <v>0.23769999999999999</v>
      </c>
      <c r="L8" s="2">
        <f t="shared" si="6"/>
        <v>4.2564240307995348E-3</v>
      </c>
      <c r="M8" s="2">
        <f t="shared" si="7"/>
        <v>4.5087270124113538E-3</v>
      </c>
      <c r="N8" s="9">
        <v>0</v>
      </c>
      <c r="O8" s="2">
        <f t="shared" si="8"/>
        <v>0</v>
      </c>
      <c r="P8" s="2">
        <f t="shared" si="9"/>
        <v>0</v>
      </c>
      <c r="Q8" s="2">
        <f t="shared" si="10"/>
        <v>1</v>
      </c>
      <c r="R8" s="2"/>
      <c r="S8" s="9">
        <v>0.2104</v>
      </c>
      <c r="T8" s="9">
        <v>0</v>
      </c>
      <c r="U8" s="9">
        <v>4.2799999999999998E-2</v>
      </c>
      <c r="V8" s="9">
        <v>0</v>
      </c>
      <c r="W8" s="9">
        <v>0.1739</v>
      </c>
      <c r="X8" s="9">
        <v>0</v>
      </c>
      <c r="Y8" s="9">
        <v>0.82099999999999995</v>
      </c>
      <c r="Z8" s="9">
        <v>0.50790000000000002</v>
      </c>
      <c r="AA8" s="9">
        <v>48.648800000000001</v>
      </c>
      <c r="AB8" s="9">
        <v>12</v>
      </c>
      <c r="AC8" s="9">
        <f t="shared" si="11"/>
        <v>1.3716999999999999</v>
      </c>
      <c r="AD8" s="9">
        <f t="shared" si="12"/>
        <v>0.38429999999999997</v>
      </c>
      <c r="AE8" s="9">
        <v>100.12779999999999</v>
      </c>
      <c r="AF8" s="9">
        <v>10983</v>
      </c>
      <c r="AG8" s="9">
        <v>30270</v>
      </c>
      <c r="AH8" s="9">
        <v>307</v>
      </c>
      <c r="AI8" s="9" t="s">
        <v>34</v>
      </c>
      <c r="AJ8" s="9">
        <v>21</v>
      </c>
    </row>
    <row r="9" spans="1:36" x14ac:dyDescent="0.25">
      <c r="A9" s="2" t="s">
        <v>35</v>
      </c>
      <c r="B9" s="2">
        <v>0.35199999999999998</v>
      </c>
      <c r="C9" s="2">
        <f t="shared" si="0"/>
        <v>1.4482616745525612E-2</v>
      </c>
      <c r="D9" s="2">
        <f t="shared" si="1"/>
        <v>1.5210821225326307E-2</v>
      </c>
      <c r="E9" s="2">
        <v>37.205399999999997</v>
      </c>
      <c r="F9" s="2">
        <f t="shared" si="2"/>
        <v>0.92832476670492525</v>
      </c>
      <c r="G9" s="2">
        <f t="shared" si="3"/>
        <v>0.97500212244129891</v>
      </c>
      <c r="H9" s="2">
        <v>0.1928</v>
      </c>
      <c r="I9" s="2">
        <f t="shared" si="4"/>
        <v>3.5094106083221085E-3</v>
      </c>
      <c r="J9" s="2">
        <f t="shared" si="5"/>
        <v>3.6858682589900917E-3</v>
      </c>
      <c r="K9" s="2">
        <v>0.26590000000000003</v>
      </c>
      <c r="L9" s="2">
        <f t="shared" si="6"/>
        <v>4.7613931417315788E-3</v>
      </c>
      <c r="M9" s="2">
        <f t="shared" si="7"/>
        <v>5.0008020743039644E-3</v>
      </c>
      <c r="N9" s="2">
        <v>9.1800000000000007E-2</v>
      </c>
      <c r="O9" s="2">
        <f t="shared" si="8"/>
        <v>1.0477060031956174E-3</v>
      </c>
      <c r="P9" s="2">
        <f t="shared" si="9"/>
        <v>1.1003860000806307E-3</v>
      </c>
      <c r="Q9" s="2">
        <f t="shared" si="10"/>
        <v>1</v>
      </c>
      <c r="S9" s="2">
        <v>0</v>
      </c>
      <c r="T9" s="2">
        <v>0</v>
      </c>
      <c r="U9" s="2">
        <v>0</v>
      </c>
      <c r="V9" s="2">
        <v>1.8499999999999999E-2</v>
      </c>
      <c r="W9" s="2">
        <v>9.6199999999999994E-2</v>
      </c>
      <c r="X9" s="2">
        <v>0</v>
      </c>
      <c r="Y9" s="2">
        <v>0.62539999999999996</v>
      </c>
      <c r="Z9" s="2">
        <v>0.31080000000000002</v>
      </c>
      <c r="AA9" s="2">
        <v>48.255299999999998</v>
      </c>
      <c r="AB9" s="8">
        <v>12</v>
      </c>
      <c r="AC9" s="8">
        <f t="shared" si="11"/>
        <v>0.93619999999999992</v>
      </c>
      <c r="AD9" s="8">
        <f t="shared" si="12"/>
        <v>0.1147</v>
      </c>
      <c r="AE9" s="2">
        <v>99.518799999999999</v>
      </c>
      <c r="AF9" s="2">
        <v>10345</v>
      </c>
      <c r="AG9" s="2">
        <v>29851</v>
      </c>
      <c r="AH9" s="2">
        <v>307</v>
      </c>
      <c r="AI9" s="2" t="s">
        <v>36</v>
      </c>
      <c r="AJ9" s="2">
        <v>22</v>
      </c>
    </row>
    <row r="10" spans="1:36" s="9" customFormat="1" x14ac:dyDescent="0.25">
      <c r="A10" s="9" t="s">
        <v>37</v>
      </c>
      <c r="B10" s="9">
        <v>0.29580000000000001</v>
      </c>
      <c r="C10" s="2">
        <f t="shared" si="0"/>
        <v>1.2170335321950216E-2</v>
      </c>
      <c r="D10" s="2">
        <f t="shared" si="1"/>
        <v>1.3676743230316776E-2</v>
      </c>
      <c r="E10" s="9">
        <v>34.939700000000002</v>
      </c>
      <c r="F10" s="2">
        <f t="shared" si="2"/>
        <v>0.87179250461599878</v>
      </c>
      <c r="G10" s="2">
        <f t="shared" si="3"/>
        <v>0.97970038789671909</v>
      </c>
      <c r="H10" s="9">
        <v>0.104</v>
      </c>
      <c r="I10" s="2">
        <f t="shared" si="4"/>
        <v>1.8930430667297678E-3</v>
      </c>
      <c r="J10" s="2">
        <f t="shared" si="5"/>
        <v>2.1273583071206334E-3</v>
      </c>
      <c r="K10" s="9">
        <v>0.22339999999999999</v>
      </c>
      <c r="L10" s="2">
        <f t="shared" si="6"/>
        <v>4.0003581341212279E-3</v>
      </c>
      <c r="M10" s="2">
        <f t="shared" si="7"/>
        <v>4.495510565843467E-3</v>
      </c>
      <c r="N10" s="9">
        <v>0</v>
      </c>
      <c r="O10" s="2">
        <f t="shared" si="8"/>
        <v>0</v>
      </c>
      <c r="P10" s="2">
        <f t="shared" si="9"/>
        <v>0</v>
      </c>
      <c r="Q10" s="2">
        <f t="shared" si="10"/>
        <v>1</v>
      </c>
      <c r="R10" s="2"/>
      <c r="S10" s="9">
        <v>0</v>
      </c>
      <c r="T10" s="9">
        <v>0</v>
      </c>
      <c r="U10" s="9">
        <v>1.5900000000000001E-2</v>
      </c>
      <c r="V10" s="9">
        <v>2.6499999999999999E-2</v>
      </c>
      <c r="W10" s="9">
        <v>0.31009999999999999</v>
      </c>
      <c r="X10" s="9">
        <v>0</v>
      </c>
      <c r="Y10" s="9">
        <v>2.2644000000000002</v>
      </c>
      <c r="Z10" s="9">
        <v>0.99809999999999999</v>
      </c>
      <c r="AA10" s="9">
        <v>49.7819</v>
      </c>
      <c r="AB10" s="9">
        <v>12</v>
      </c>
      <c r="AC10" s="9">
        <f t="shared" si="11"/>
        <v>3.2784</v>
      </c>
      <c r="AD10" s="9">
        <f t="shared" si="12"/>
        <v>0.33660000000000001</v>
      </c>
      <c r="AE10" s="9">
        <v>101.0073</v>
      </c>
      <c r="AF10" s="9">
        <v>10127</v>
      </c>
      <c r="AG10" s="9">
        <v>30734</v>
      </c>
      <c r="AH10" s="9">
        <v>307</v>
      </c>
      <c r="AI10" s="9" t="s">
        <v>38</v>
      </c>
      <c r="AJ10" s="9">
        <v>23</v>
      </c>
    </row>
    <row r="11" spans="1:36" s="9" customFormat="1" x14ac:dyDescent="0.25">
      <c r="A11" s="9" t="s">
        <v>39</v>
      </c>
      <c r="B11" s="9">
        <v>0.54920000000000002</v>
      </c>
      <c r="C11" s="2">
        <f t="shared" si="0"/>
        <v>2.2596173626825759E-2</v>
      </c>
      <c r="D11" s="2">
        <f t="shared" si="1"/>
        <v>2.3565476627929127E-2</v>
      </c>
      <c r="E11" s="9">
        <v>36.935600000000001</v>
      </c>
      <c r="F11" s="2">
        <f t="shared" si="2"/>
        <v>0.92159289385697885</v>
      </c>
      <c r="G11" s="2">
        <f t="shared" si="3"/>
        <v>0.96112625789302941</v>
      </c>
      <c r="H11" s="9">
        <v>0.44829999999999998</v>
      </c>
      <c r="I11" s="2">
        <f t="shared" si="4"/>
        <v>8.1601077578361061E-3</v>
      </c>
      <c r="J11" s="2">
        <f t="shared" si="5"/>
        <v>8.5101500733902446E-3</v>
      </c>
      <c r="K11" s="9">
        <v>0.18990000000000001</v>
      </c>
      <c r="L11" s="2">
        <f t="shared" si="6"/>
        <v>3.4004834810636587E-3</v>
      </c>
      <c r="M11" s="2">
        <f t="shared" si="7"/>
        <v>3.5463532596302551E-3</v>
      </c>
      <c r="N11" s="9">
        <v>0.2732</v>
      </c>
      <c r="O11" s="2">
        <f t="shared" si="8"/>
        <v>3.1180095868523165E-3</v>
      </c>
      <c r="P11" s="2">
        <f t="shared" si="9"/>
        <v>3.2517621460208747E-3</v>
      </c>
      <c r="Q11" s="2">
        <f t="shared" si="10"/>
        <v>0.99999999999999989</v>
      </c>
      <c r="R11" s="2"/>
      <c r="S11" s="9">
        <v>0</v>
      </c>
      <c r="T11" s="9">
        <v>0</v>
      </c>
      <c r="U11" s="9">
        <v>2.53E-2</v>
      </c>
      <c r="V11" s="9">
        <v>0</v>
      </c>
      <c r="W11" s="9">
        <v>8.6599999999999996E-2</v>
      </c>
      <c r="X11" s="9">
        <v>0</v>
      </c>
      <c r="Y11" s="9">
        <v>0.74919999999999998</v>
      </c>
      <c r="Z11" s="9">
        <v>0.2742</v>
      </c>
      <c r="AA11" s="9">
        <v>48.463000000000001</v>
      </c>
      <c r="AB11" s="9">
        <v>12</v>
      </c>
      <c r="AC11" s="9">
        <f t="shared" si="11"/>
        <v>1.0487000000000002</v>
      </c>
      <c r="AD11" s="9">
        <f t="shared" si="12"/>
        <v>8.6599999999999996E-2</v>
      </c>
      <c r="AE11" s="9">
        <v>99.996799999999993</v>
      </c>
      <c r="AF11" s="9">
        <v>-14252</v>
      </c>
      <c r="AG11" s="9">
        <v>31765</v>
      </c>
      <c r="AH11" s="9">
        <v>293</v>
      </c>
      <c r="AI11" s="9" t="s">
        <v>40</v>
      </c>
      <c r="AJ11" s="9">
        <v>24</v>
      </c>
    </row>
    <row r="12" spans="1:36" x14ac:dyDescent="0.25">
      <c r="A12" s="2" t="s">
        <v>41</v>
      </c>
      <c r="B12" s="2">
        <v>0.65669999999999995</v>
      </c>
      <c r="C12" s="2">
        <f t="shared" si="0"/>
        <v>2.7019131865871217E-2</v>
      </c>
      <c r="D12" s="2">
        <f t="shared" si="1"/>
        <v>2.7872009303931085E-2</v>
      </c>
      <c r="E12" s="2">
        <v>37.071399999999997</v>
      </c>
      <c r="F12" s="2">
        <f t="shared" si="2"/>
        <v>0.9249812864913417</v>
      </c>
      <c r="G12" s="2">
        <f t="shared" si="3"/>
        <v>0.95417895552794529</v>
      </c>
      <c r="H12" s="2">
        <v>0.6341</v>
      </c>
      <c r="I12" s="2">
        <f t="shared" si="4"/>
        <v>1.1542102005897557E-2</v>
      </c>
      <c r="J12" s="2">
        <f t="shared" si="5"/>
        <v>1.1906436375983291E-2</v>
      </c>
      <c r="K12" s="2">
        <v>0.15440000000000001</v>
      </c>
      <c r="L12" s="2">
        <f t="shared" si="6"/>
        <v>2.7647954158832484E-3</v>
      </c>
      <c r="M12" s="2">
        <f t="shared" si="7"/>
        <v>2.8520680804071845E-3</v>
      </c>
      <c r="N12" s="2">
        <v>0.27100000000000002</v>
      </c>
      <c r="O12" s="2">
        <f t="shared" si="8"/>
        <v>3.0929011641177813E-3</v>
      </c>
      <c r="P12" s="2">
        <f t="shared" si="9"/>
        <v>3.1905307117331559E-3</v>
      </c>
      <c r="Q12" s="2">
        <f t="shared" si="10"/>
        <v>1</v>
      </c>
      <c r="S12" s="2">
        <v>0</v>
      </c>
      <c r="T12" s="2">
        <v>0</v>
      </c>
      <c r="U12" s="2">
        <v>1.8499999999999999E-2</v>
      </c>
      <c r="V12" s="2">
        <v>0</v>
      </c>
      <c r="W12" s="2">
        <v>4.7500000000000001E-2</v>
      </c>
      <c r="X12" s="2">
        <v>0</v>
      </c>
      <c r="Y12" s="2">
        <v>0.37059999999999998</v>
      </c>
      <c r="Z12" s="2">
        <v>0.21640000000000001</v>
      </c>
      <c r="AA12" s="2">
        <v>48.143900000000002</v>
      </c>
      <c r="AB12" s="8">
        <v>12</v>
      </c>
      <c r="AC12" s="8">
        <f t="shared" si="11"/>
        <v>0.60549999999999993</v>
      </c>
      <c r="AD12" s="8">
        <f t="shared" si="12"/>
        <v>4.7500000000000001E-2</v>
      </c>
      <c r="AE12" s="2">
        <v>99.595699999999994</v>
      </c>
      <c r="AF12" s="2">
        <v>-13878</v>
      </c>
      <c r="AG12" s="2">
        <v>31321</v>
      </c>
      <c r="AH12" s="2">
        <v>293</v>
      </c>
      <c r="AI12" s="2" t="s">
        <v>42</v>
      </c>
      <c r="AJ12" s="2">
        <v>25</v>
      </c>
    </row>
    <row r="13" spans="1:36" x14ac:dyDescent="0.25">
      <c r="A13" s="2" t="s">
        <v>43</v>
      </c>
      <c r="B13" s="2">
        <v>0.48209999999999997</v>
      </c>
      <c r="C13" s="2">
        <f t="shared" si="0"/>
        <v>1.9835424809709935E-2</v>
      </c>
      <c r="D13" s="2">
        <f t="shared" si="1"/>
        <v>2.0806215186891405E-2</v>
      </c>
      <c r="E13" s="2">
        <v>36.826099999999997</v>
      </c>
      <c r="F13" s="2">
        <f t="shared" si="2"/>
        <v>0.91886072159289367</v>
      </c>
      <c r="G13" s="2">
        <f t="shared" si="3"/>
        <v>0.96383183539811623</v>
      </c>
      <c r="H13" s="2">
        <v>0.44950000000000001</v>
      </c>
      <c r="I13" s="2">
        <f t="shared" si="4"/>
        <v>8.1819505624522188E-3</v>
      </c>
      <c r="J13" s="2">
        <f t="shared" si="5"/>
        <v>8.5823936559984108E-3</v>
      </c>
      <c r="K13" s="2">
        <v>0.1545</v>
      </c>
      <c r="L13" s="2">
        <f t="shared" si="6"/>
        <v>2.7665860864893904E-3</v>
      </c>
      <c r="M13" s="2">
        <f t="shared" si="7"/>
        <v>2.9019890423712972E-3</v>
      </c>
      <c r="N13" s="2">
        <v>0.32390000000000002</v>
      </c>
      <c r="O13" s="2">
        <f t="shared" si="8"/>
        <v>3.696644601689112E-3</v>
      </c>
      <c r="P13" s="2">
        <f t="shared" si="9"/>
        <v>3.8775667166227367E-3</v>
      </c>
      <c r="Q13" s="2">
        <f t="shared" si="10"/>
        <v>1</v>
      </c>
      <c r="S13" s="2">
        <v>0</v>
      </c>
      <c r="T13" s="2">
        <v>0</v>
      </c>
      <c r="U13" s="2">
        <v>3.44E-2</v>
      </c>
      <c r="V13" s="2">
        <v>0</v>
      </c>
      <c r="W13" s="2">
        <v>6.6400000000000001E-2</v>
      </c>
      <c r="X13" s="2">
        <v>0</v>
      </c>
      <c r="Y13" s="2">
        <v>0.43909999999999999</v>
      </c>
      <c r="Z13" s="2">
        <v>0.27239999999999998</v>
      </c>
      <c r="AA13" s="2">
        <v>48.0242</v>
      </c>
      <c r="AB13" s="8">
        <v>12</v>
      </c>
      <c r="AC13" s="8">
        <f t="shared" si="11"/>
        <v>0.74590000000000001</v>
      </c>
      <c r="AD13" s="8">
        <f t="shared" si="12"/>
        <v>6.6400000000000001E-2</v>
      </c>
      <c r="AE13" s="2">
        <v>99.075599999999994</v>
      </c>
      <c r="AF13" s="2">
        <v>-13786</v>
      </c>
      <c r="AG13" s="2">
        <v>31104</v>
      </c>
      <c r="AH13" s="2">
        <v>293</v>
      </c>
      <c r="AI13" s="2" t="s">
        <v>44</v>
      </c>
      <c r="AJ13" s="2">
        <v>26</v>
      </c>
    </row>
    <row r="14" spans="1:36" x14ac:dyDescent="0.25">
      <c r="A14" s="2" t="s">
        <v>45</v>
      </c>
      <c r="B14" s="2">
        <v>0.432</v>
      </c>
      <c r="C14" s="2">
        <f t="shared" si="0"/>
        <v>1.7774120551326888E-2</v>
      </c>
      <c r="D14" s="2">
        <f t="shared" si="1"/>
        <v>1.857580702683297E-2</v>
      </c>
      <c r="E14" s="2">
        <v>37.109400000000001</v>
      </c>
      <c r="F14" s="2">
        <f t="shared" si="2"/>
        <v>0.92592943759668644</v>
      </c>
      <c r="G14" s="2">
        <f t="shared" si="3"/>
        <v>0.96769269138190961</v>
      </c>
      <c r="H14" s="2">
        <v>0.58020000000000005</v>
      </c>
      <c r="I14" s="2">
        <f t="shared" si="4"/>
        <v>1.0560996031890495E-2</v>
      </c>
      <c r="J14" s="2">
        <f t="shared" si="5"/>
        <v>1.1037340707408517E-2</v>
      </c>
      <c r="K14" s="2">
        <v>0.104</v>
      </c>
      <c r="L14" s="2">
        <f t="shared" si="6"/>
        <v>1.8622974303876801E-3</v>
      </c>
      <c r="M14" s="2">
        <f t="shared" si="7"/>
        <v>1.946294760044594E-3</v>
      </c>
      <c r="N14" s="2">
        <v>6.2700000000000006E-2</v>
      </c>
      <c r="O14" s="2">
        <f t="shared" si="8"/>
        <v>7.1559004793426159E-4</v>
      </c>
      <c r="P14" s="2">
        <f t="shared" si="9"/>
        <v>7.478661238041769E-4</v>
      </c>
      <c r="Q14" s="2">
        <f t="shared" si="10"/>
        <v>0.99999999999999978</v>
      </c>
      <c r="S14" s="2">
        <v>0</v>
      </c>
      <c r="T14" s="2">
        <v>2.1700000000000001E-2</v>
      </c>
      <c r="U14" s="2">
        <v>3.1300000000000001E-2</v>
      </c>
      <c r="V14" s="2">
        <v>0</v>
      </c>
      <c r="W14" s="2">
        <v>7.9100000000000004E-2</v>
      </c>
      <c r="X14" s="2">
        <v>0</v>
      </c>
      <c r="Y14" s="2">
        <v>0.41610000000000003</v>
      </c>
      <c r="Z14" s="2">
        <v>0.28039999999999998</v>
      </c>
      <c r="AA14" s="2">
        <v>48.121299999999998</v>
      </c>
      <c r="AB14" s="8">
        <v>12</v>
      </c>
      <c r="AC14" s="8">
        <f t="shared" si="11"/>
        <v>0.74950000000000006</v>
      </c>
      <c r="AD14" s="8">
        <f t="shared" si="12"/>
        <v>7.9100000000000004E-2</v>
      </c>
      <c r="AE14" s="2">
        <v>99.326300000000003</v>
      </c>
      <c r="AF14" s="2">
        <v>-13213</v>
      </c>
      <c r="AG14" s="2">
        <v>31218</v>
      </c>
      <c r="AH14" s="2">
        <v>293</v>
      </c>
      <c r="AI14" s="2" t="s">
        <v>46</v>
      </c>
      <c r="AJ14" s="2">
        <v>27</v>
      </c>
    </row>
    <row r="15" spans="1:36" x14ac:dyDescent="0.25">
      <c r="A15" s="2" t="s">
        <v>47</v>
      </c>
      <c r="B15" s="2">
        <v>0.46879999999999999</v>
      </c>
      <c r="C15" s="2">
        <f t="shared" si="0"/>
        <v>1.9288212301995473E-2</v>
      </c>
      <c r="D15" s="2">
        <f t="shared" si="1"/>
        <v>2.0215803828575497E-2</v>
      </c>
      <c r="E15" s="2">
        <v>36.769300000000001</v>
      </c>
      <c r="F15" s="2">
        <f t="shared" si="2"/>
        <v>0.91744348520385244</v>
      </c>
      <c r="G15" s="2">
        <f t="shared" si="3"/>
        <v>0.96156436015415037</v>
      </c>
      <c r="H15" s="2">
        <v>0.63300000000000001</v>
      </c>
      <c r="I15" s="2">
        <f t="shared" si="4"/>
        <v>1.1522079434999454E-2</v>
      </c>
      <c r="J15" s="2">
        <f t="shared" si="5"/>
        <v>1.2076189016807704E-2</v>
      </c>
      <c r="K15" s="2">
        <v>0.14940000000000001</v>
      </c>
      <c r="L15" s="2">
        <f t="shared" si="6"/>
        <v>2.6752618855761484E-3</v>
      </c>
      <c r="M15" s="2">
        <f t="shared" si="7"/>
        <v>2.8039181973996243E-3</v>
      </c>
      <c r="N15" s="2">
        <v>0.2792</v>
      </c>
      <c r="O15" s="2">
        <f t="shared" si="8"/>
        <v>3.1864871034010499E-3</v>
      </c>
      <c r="P15" s="2">
        <f t="shared" si="9"/>
        <v>3.3397288030667855E-3</v>
      </c>
      <c r="Q15" s="2">
        <f t="shared" si="10"/>
        <v>1</v>
      </c>
      <c r="S15" s="2">
        <v>0.13159999999999999</v>
      </c>
      <c r="T15" s="2">
        <v>0</v>
      </c>
      <c r="U15" s="2">
        <v>3.1399999999999997E-2</v>
      </c>
      <c r="V15" s="2">
        <v>0</v>
      </c>
      <c r="W15" s="2">
        <v>5.6000000000000001E-2</v>
      </c>
      <c r="X15" s="2">
        <v>0</v>
      </c>
      <c r="Y15" s="2">
        <v>0.34539999999999998</v>
      </c>
      <c r="Z15" s="2">
        <v>0.30059999999999998</v>
      </c>
      <c r="AA15" s="2">
        <v>48.012300000000003</v>
      </c>
      <c r="AB15" s="8">
        <v>12</v>
      </c>
      <c r="AC15" s="8">
        <f t="shared" si="11"/>
        <v>0.67739999999999989</v>
      </c>
      <c r="AD15" s="8">
        <f t="shared" si="12"/>
        <v>0.18759999999999999</v>
      </c>
      <c r="AE15" s="2">
        <v>99.188999999999993</v>
      </c>
      <c r="AF15" s="2">
        <v>-15379</v>
      </c>
      <c r="AG15" s="2">
        <v>30774</v>
      </c>
      <c r="AH15" s="2">
        <v>285</v>
      </c>
      <c r="AI15" s="2" t="s">
        <v>48</v>
      </c>
      <c r="AJ15" s="2">
        <v>28</v>
      </c>
    </row>
    <row r="16" spans="1:36" x14ac:dyDescent="0.25">
      <c r="A16" s="2" t="s">
        <v>49</v>
      </c>
      <c r="B16" s="2">
        <v>0.4733</v>
      </c>
      <c r="C16" s="2">
        <f t="shared" si="0"/>
        <v>1.9473359391071796E-2</v>
      </c>
      <c r="D16" s="2">
        <f t="shared" si="1"/>
        <v>2.0402768788973645E-2</v>
      </c>
      <c r="E16" s="2">
        <v>36.867899999999999</v>
      </c>
      <c r="F16" s="2">
        <f t="shared" si="2"/>
        <v>0.91990368780877274</v>
      </c>
      <c r="G16" s="2">
        <f t="shared" si="3"/>
        <v>0.96380813775211593</v>
      </c>
      <c r="H16" s="2">
        <v>0.5524</v>
      </c>
      <c r="I16" s="2">
        <f t="shared" si="4"/>
        <v>1.0054971058283884E-2</v>
      </c>
      <c r="J16" s="2">
        <f t="shared" si="5"/>
        <v>1.0534866920601547E-2</v>
      </c>
      <c r="K16" s="2">
        <v>0.1037</v>
      </c>
      <c r="L16" s="2">
        <f t="shared" si="6"/>
        <v>1.8569254185692543E-3</v>
      </c>
      <c r="M16" s="2">
        <f t="shared" si="7"/>
        <v>1.9455513151370731E-3</v>
      </c>
      <c r="N16" s="2">
        <v>0.2767</v>
      </c>
      <c r="O16" s="2">
        <f t="shared" si="8"/>
        <v>3.1579548048390779E-3</v>
      </c>
      <c r="P16" s="2">
        <f t="shared" si="9"/>
        <v>3.3086752231718491E-3</v>
      </c>
      <c r="Q16" s="2">
        <f t="shared" si="10"/>
        <v>1</v>
      </c>
      <c r="S16" s="2">
        <v>0</v>
      </c>
      <c r="T16" s="2">
        <v>0</v>
      </c>
      <c r="U16" s="2">
        <v>1.8700000000000001E-2</v>
      </c>
      <c r="V16" s="2">
        <v>0</v>
      </c>
      <c r="W16" s="2">
        <v>4.19E-2</v>
      </c>
      <c r="X16" s="2">
        <v>0</v>
      </c>
      <c r="Y16" s="2">
        <v>0.18060000000000001</v>
      </c>
      <c r="Z16" s="2">
        <v>0.1047</v>
      </c>
      <c r="AA16" s="2">
        <v>47.582900000000002</v>
      </c>
      <c r="AB16" s="8">
        <v>12</v>
      </c>
      <c r="AC16" s="8">
        <f t="shared" si="11"/>
        <v>0.30399999999999999</v>
      </c>
      <c r="AD16" s="8">
        <f t="shared" si="12"/>
        <v>4.19E-2</v>
      </c>
      <c r="AE16" s="2">
        <v>98.209699999999998</v>
      </c>
      <c r="AF16" s="2">
        <v>-16245</v>
      </c>
      <c r="AG16" s="2">
        <v>30903</v>
      </c>
      <c r="AH16" s="2">
        <v>285</v>
      </c>
      <c r="AI16" s="2" t="s">
        <v>50</v>
      </c>
      <c r="AJ16" s="2">
        <v>29</v>
      </c>
    </row>
    <row r="17" spans="1:36" x14ac:dyDescent="0.25">
      <c r="A17" s="2" t="s">
        <v>51</v>
      </c>
      <c r="B17" s="2">
        <v>0.4501</v>
      </c>
      <c r="C17" s="2">
        <f t="shared" si="0"/>
        <v>1.8518823287389425E-2</v>
      </c>
      <c r="D17" s="2">
        <f t="shared" si="1"/>
        <v>1.9165079509827022E-2</v>
      </c>
      <c r="E17" s="2">
        <v>37.307600000000001</v>
      </c>
      <c r="F17" s="2">
        <f t="shared" si="2"/>
        <v>0.93087479415140473</v>
      </c>
      <c r="G17" s="2">
        <f t="shared" si="3"/>
        <v>0.96335977544286266</v>
      </c>
      <c r="H17" s="2">
        <v>0.56950000000000001</v>
      </c>
      <c r="I17" s="2">
        <f t="shared" si="4"/>
        <v>1.0366231024063489E-2</v>
      </c>
      <c r="J17" s="2">
        <f t="shared" si="5"/>
        <v>1.0727984100841786E-2</v>
      </c>
      <c r="K17" s="2">
        <v>0.14280000000000001</v>
      </c>
      <c r="L17" s="2">
        <f t="shared" si="6"/>
        <v>2.5570776255707767E-3</v>
      </c>
      <c r="M17" s="2">
        <f t="shared" si="7"/>
        <v>2.6463126326301276E-3</v>
      </c>
      <c r="N17" s="2">
        <v>0.34720000000000001</v>
      </c>
      <c r="O17" s="2">
        <f t="shared" si="8"/>
        <v>3.9625656242866921E-3</v>
      </c>
      <c r="P17" s="2">
        <f t="shared" si="9"/>
        <v>4.1008483138383778E-3</v>
      </c>
      <c r="Q17" s="2">
        <f t="shared" si="10"/>
        <v>1</v>
      </c>
      <c r="S17" s="2">
        <v>0</v>
      </c>
      <c r="T17" s="2">
        <v>0</v>
      </c>
      <c r="U17" s="2">
        <v>4.3400000000000001E-2</v>
      </c>
      <c r="V17" s="2">
        <v>0</v>
      </c>
      <c r="W17" s="2">
        <v>5.1799999999999999E-2</v>
      </c>
      <c r="X17" s="2">
        <v>0</v>
      </c>
      <c r="Y17" s="2">
        <v>0.28339999999999999</v>
      </c>
      <c r="Z17" s="2">
        <v>0.20030000000000001</v>
      </c>
      <c r="AA17" s="2">
        <v>48.008899999999997</v>
      </c>
      <c r="AB17" s="8">
        <v>12</v>
      </c>
      <c r="AC17" s="8">
        <f t="shared" si="11"/>
        <v>0.52710000000000001</v>
      </c>
      <c r="AD17" s="8">
        <f t="shared" si="12"/>
        <v>5.1799999999999999E-2</v>
      </c>
      <c r="AE17" s="2">
        <v>99.436400000000006</v>
      </c>
      <c r="AF17" s="2">
        <v>-16140</v>
      </c>
      <c r="AG17" s="2">
        <v>30359</v>
      </c>
      <c r="AH17" s="2">
        <v>285</v>
      </c>
      <c r="AI17" s="2" t="s">
        <v>52</v>
      </c>
      <c r="AJ17" s="2">
        <v>30</v>
      </c>
    </row>
    <row r="18" spans="1:36" s="9" customFormat="1" x14ac:dyDescent="0.25">
      <c r="A18" s="9" t="s">
        <v>53</v>
      </c>
      <c r="B18" s="9">
        <v>0.32240000000000002</v>
      </c>
      <c r="C18" s="2">
        <f t="shared" si="0"/>
        <v>1.3264760337379141E-2</v>
      </c>
      <c r="D18" s="2">
        <f t="shared" si="1"/>
        <v>1.4109057431552842E-2</v>
      </c>
      <c r="E18" s="9">
        <v>36.571899999999999</v>
      </c>
      <c r="F18" s="2">
        <f t="shared" si="2"/>
        <v>0.91251808972503612</v>
      </c>
      <c r="G18" s="2">
        <f t="shared" si="3"/>
        <v>0.97059952896255863</v>
      </c>
      <c r="H18" s="9">
        <v>0.51749999999999996</v>
      </c>
      <c r="I18" s="2">
        <f t="shared" si="4"/>
        <v>9.4197094906986051E-3</v>
      </c>
      <c r="J18" s="2">
        <f t="shared" si="5"/>
        <v>1.0019270519219128E-2</v>
      </c>
      <c r="K18" s="9">
        <v>0.18629999999999999</v>
      </c>
      <c r="L18" s="2">
        <f t="shared" si="6"/>
        <v>3.3360193392425463E-3</v>
      </c>
      <c r="M18" s="2">
        <f t="shared" si="7"/>
        <v>3.5483557375333469E-3</v>
      </c>
      <c r="N18" s="9">
        <v>0.14199999999999999</v>
      </c>
      <c r="O18" s="2">
        <f t="shared" si="8"/>
        <v>1.620634558320018E-3</v>
      </c>
      <c r="P18" s="2">
        <f t="shared" si="9"/>
        <v>1.7237873491360953E-3</v>
      </c>
      <c r="Q18" s="2">
        <f t="shared" si="10"/>
        <v>1</v>
      </c>
      <c r="R18" s="2"/>
      <c r="S18" s="9">
        <v>0</v>
      </c>
      <c r="T18" s="9">
        <v>1.6299999999999999E-2</v>
      </c>
      <c r="U18" s="9">
        <v>3.6200000000000003E-2</v>
      </c>
      <c r="V18" s="9">
        <v>0</v>
      </c>
      <c r="W18" s="9">
        <v>0.1542</v>
      </c>
      <c r="X18" s="9">
        <v>0</v>
      </c>
      <c r="Y18" s="9">
        <v>0.58720000000000006</v>
      </c>
      <c r="Z18" s="9">
        <v>0.69230000000000003</v>
      </c>
      <c r="AA18" s="9">
        <v>48.399799999999999</v>
      </c>
      <c r="AB18" s="9">
        <v>12</v>
      </c>
      <c r="AC18" s="9">
        <f t="shared" si="11"/>
        <v>1.3320000000000001</v>
      </c>
      <c r="AD18" s="9">
        <f t="shared" si="12"/>
        <v>0.1542</v>
      </c>
      <c r="AE18" s="9">
        <v>99.626099999999994</v>
      </c>
      <c r="AF18" s="9">
        <v>-528</v>
      </c>
      <c r="AG18" s="9">
        <v>20813</v>
      </c>
      <c r="AH18" s="9">
        <v>270</v>
      </c>
      <c r="AI18" s="9" t="s">
        <v>54</v>
      </c>
      <c r="AJ18" s="9">
        <v>31</v>
      </c>
    </row>
    <row r="19" spans="1:36" s="9" customFormat="1" x14ac:dyDescent="0.25">
      <c r="A19" s="9" t="s">
        <v>55</v>
      </c>
      <c r="B19" s="9">
        <v>0.46250000000000002</v>
      </c>
      <c r="C19" s="2">
        <f t="shared" si="0"/>
        <v>1.9029006377288625E-2</v>
      </c>
      <c r="D19" s="2">
        <f t="shared" si="1"/>
        <v>1.9966195299123916E-2</v>
      </c>
      <c r="E19" s="9">
        <v>36.676600000000001</v>
      </c>
      <c r="F19" s="2">
        <f t="shared" si="2"/>
        <v>0.91513049553370918</v>
      </c>
      <c r="G19" s="2">
        <f t="shared" si="3"/>
        <v>0.96020117055704868</v>
      </c>
      <c r="H19" s="9">
        <v>0.77590000000000003</v>
      </c>
      <c r="I19" s="2">
        <f t="shared" si="4"/>
        <v>1.4123193418034875E-2</v>
      </c>
      <c r="J19" s="2">
        <f t="shared" si="5"/>
        <v>1.4818768381324437E-2</v>
      </c>
      <c r="K19" s="9">
        <v>0.13109999999999999</v>
      </c>
      <c r="L19" s="2">
        <f t="shared" si="6"/>
        <v>2.347569164652162E-3</v>
      </c>
      <c r="M19" s="2">
        <f t="shared" si="7"/>
        <v>2.4631882238259502E-3</v>
      </c>
      <c r="N19" s="9">
        <v>0.21299999999999999</v>
      </c>
      <c r="O19" s="2">
        <f t="shared" si="8"/>
        <v>2.4309518374800274E-3</v>
      </c>
      <c r="P19" s="2">
        <f t="shared" si="9"/>
        <v>2.5506775386769411E-3</v>
      </c>
      <c r="Q19" s="2">
        <f t="shared" si="10"/>
        <v>1</v>
      </c>
      <c r="R19" s="2"/>
      <c r="S19" s="9">
        <v>0</v>
      </c>
      <c r="T19" s="9">
        <v>0</v>
      </c>
      <c r="U19" s="9">
        <v>4.0500000000000001E-2</v>
      </c>
      <c r="V19" s="9">
        <v>0</v>
      </c>
      <c r="W19" s="9">
        <v>9.9400000000000002E-2</v>
      </c>
      <c r="X19" s="9">
        <v>0</v>
      </c>
      <c r="Y19" s="9">
        <v>0.63870000000000005</v>
      </c>
      <c r="Z19" s="9">
        <v>0.34639999999999999</v>
      </c>
      <c r="AA19" s="9">
        <v>48.351399999999998</v>
      </c>
      <c r="AB19" s="9">
        <v>12</v>
      </c>
      <c r="AC19" s="9">
        <f t="shared" si="11"/>
        <v>1.0256000000000001</v>
      </c>
      <c r="AD19" s="9">
        <f t="shared" si="12"/>
        <v>9.9400000000000002E-2</v>
      </c>
      <c r="AE19" s="9">
        <v>99.783799999999999</v>
      </c>
      <c r="AF19" s="9">
        <v>-518</v>
      </c>
      <c r="AG19" s="9">
        <v>20843</v>
      </c>
      <c r="AH19" s="9">
        <v>270</v>
      </c>
      <c r="AI19" s="9" t="s">
        <v>56</v>
      </c>
      <c r="AJ19" s="9">
        <v>32</v>
      </c>
    </row>
    <row r="20" spans="1:36" x14ac:dyDescent="0.25">
      <c r="A20" s="2" t="s">
        <v>57</v>
      </c>
      <c r="B20" s="2">
        <v>0.35089999999999999</v>
      </c>
      <c r="C20" s="2">
        <f t="shared" si="0"/>
        <v>1.4437358568195844E-2</v>
      </c>
      <c r="D20" s="2">
        <f t="shared" si="1"/>
        <v>1.4697797196034356E-2</v>
      </c>
      <c r="E20" s="2">
        <v>38.238999999999997</v>
      </c>
      <c r="F20" s="2">
        <f t="shared" si="2"/>
        <v>0.95411447677029781</v>
      </c>
      <c r="G20" s="2">
        <f t="shared" si="3"/>
        <v>0.97132595378371167</v>
      </c>
      <c r="H20" s="2">
        <v>0.66920000000000002</v>
      </c>
      <c r="I20" s="2">
        <f t="shared" si="4"/>
        <v>1.2181004040918854E-2</v>
      </c>
      <c r="J20" s="2">
        <f t="shared" si="5"/>
        <v>1.2400739802355214E-2</v>
      </c>
      <c r="K20" s="2">
        <v>0</v>
      </c>
      <c r="L20" s="2">
        <f t="shared" si="6"/>
        <v>0</v>
      </c>
      <c r="M20" s="2">
        <f t="shared" si="7"/>
        <v>0</v>
      </c>
      <c r="N20" s="2">
        <v>0.1356</v>
      </c>
      <c r="O20" s="2">
        <f t="shared" si="8"/>
        <v>1.5475918740013694E-3</v>
      </c>
      <c r="P20" s="2">
        <f t="shared" si="9"/>
        <v>1.5755092178988076E-3</v>
      </c>
      <c r="Q20" s="2">
        <f t="shared" si="10"/>
        <v>1</v>
      </c>
      <c r="S20" s="2">
        <v>0</v>
      </c>
      <c r="T20" s="2">
        <v>0</v>
      </c>
      <c r="U20" s="2">
        <v>2.4500000000000001E-2</v>
      </c>
      <c r="V20" s="2">
        <v>0</v>
      </c>
      <c r="W20" s="2">
        <v>4.5600000000000002E-2</v>
      </c>
      <c r="X20" s="2">
        <v>0</v>
      </c>
      <c r="Y20" s="2">
        <v>5.62E-2</v>
      </c>
      <c r="Z20" s="2">
        <v>7.4499999999999997E-2</v>
      </c>
      <c r="AA20" s="2">
        <v>47.895200000000003</v>
      </c>
      <c r="AB20" s="8">
        <v>12</v>
      </c>
      <c r="AC20" s="8">
        <f t="shared" si="11"/>
        <v>0.15519999999999998</v>
      </c>
      <c r="AD20" s="8">
        <f t="shared" si="12"/>
        <v>4.5600000000000002E-2</v>
      </c>
      <c r="AE20" s="2">
        <v>99.571299999999994</v>
      </c>
      <c r="AF20" s="2">
        <v>-622</v>
      </c>
      <c r="AG20" s="2">
        <v>20883</v>
      </c>
      <c r="AH20" s="2">
        <v>270</v>
      </c>
      <c r="AI20" s="2" t="s">
        <v>58</v>
      </c>
      <c r="AJ20" s="2">
        <v>33</v>
      </c>
    </row>
    <row r="22" spans="1:36" x14ac:dyDescent="0.25">
      <c r="B22" s="4" t="s">
        <v>60</v>
      </c>
      <c r="C22" s="4" t="s">
        <v>62</v>
      </c>
      <c r="D22" s="4" t="s">
        <v>67</v>
      </c>
      <c r="E22" s="4" t="s">
        <v>68</v>
      </c>
      <c r="F22" s="4" t="s">
        <v>69</v>
      </c>
      <c r="G22" s="4" t="s">
        <v>19</v>
      </c>
      <c r="H22" s="4" t="s">
        <v>62</v>
      </c>
      <c r="I22" s="4" t="s">
        <v>60</v>
      </c>
      <c r="J22" s="4" t="s">
        <v>67</v>
      </c>
      <c r="K22" s="4" t="s">
        <v>68</v>
      </c>
      <c r="L22" s="4" t="s">
        <v>69</v>
      </c>
      <c r="AB22" s="2"/>
      <c r="AC22" s="2"/>
      <c r="AD22" s="2"/>
    </row>
    <row r="23" spans="1:36" x14ac:dyDescent="0.25">
      <c r="A23" s="2" t="s">
        <v>21</v>
      </c>
      <c r="B23" s="10">
        <f t="shared" ref="B23:B41" si="13">D2*100</f>
        <v>3.5370660135643015</v>
      </c>
      <c r="C23" s="10">
        <f t="shared" ref="C23:C41" si="14">G2*100</f>
        <v>95.499951822962913</v>
      </c>
      <c r="D23" s="10">
        <f t="shared" ref="D23:D41" si="15">J2*100</f>
        <v>0.72126641552971738</v>
      </c>
      <c r="E23" s="10">
        <f t="shared" ref="E23:E41" si="16">M2*100</f>
        <v>0.10086679465636116</v>
      </c>
      <c r="F23" s="10">
        <f t="shared" ref="F23:F41" si="17">P2*100</f>
        <v>0.14084895328669891</v>
      </c>
      <c r="G23" s="2" t="s">
        <v>195</v>
      </c>
      <c r="H23" s="2" t="s">
        <v>181</v>
      </c>
      <c r="I23" s="2" t="s">
        <v>182</v>
      </c>
      <c r="J23" s="2" t="s">
        <v>184</v>
      </c>
      <c r="K23" s="2" t="s">
        <v>183</v>
      </c>
      <c r="L23" s="2" t="s">
        <v>185</v>
      </c>
      <c r="AB23" s="2"/>
      <c r="AC23" s="2"/>
      <c r="AD23" s="2"/>
    </row>
    <row r="24" spans="1:36" x14ac:dyDescent="0.25">
      <c r="A24" s="9" t="s">
        <v>23</v>
      </c>
      <c r="B24" s="10">
        <f t="shared" si="13"/>
        <v>2.0580469560707702</v>
      </c>
      <c r="C24" s="10">
        <f t="shared" si="14"/>
        <v>97.418668741916207</v>
      </c>
      <c r="D24" s="10">
        <f t="shared" si="15"/>
        <v>0.17130933612189689</v>
      </c>
      <c r="E24" s="10">
        <f t="shared" si="16"/>
        <v>0.25011709291535594</v>
      </c>
      <c r="F24" s="10">
        <f t="shared" si="17"/>
        <v>0.10185787297577414</v>
      </c>
      <c r="G24" s="2" t="s">
        <v>195</v>
      </c>
      <c r="AB24" s="2"/>
      <c r="AC24" s="2"/>
      <c r="AD24" s="2"/>
    </row>
    <row r="25" spans="1:36" x14ac:dyDescent="0.25">
      <c r="A25" s="2" t="s">
        <v>25</v>
      </c>
      <c r="B25" s="10">
        <f t="shared" si="13"/>
        <v>2.6091566727946303</v>
      </c>
      <c r="C25" s="10">
        <f t="shared" si="14"/>
        <v>96.23730036435731</v>
      </c>
      <c r="D25" s="10">
        <f t="shared" si="15"/>
        <v>0.86130097705037589</v>
      </c>
      <c r="E25" s="10">
        <f t="shared" si="16"/>
        <v>0.11952335434413877</v>
      </c>
      <c r="F25" s="10">
        <f t="shared" si="17"/>
        <v>0.17271863145355504</v>
      </c>
      <c r="G25" s="2" t="s">
        <v>195</v>
      </c>
      <c r="AB25" s="2"/>
      <c r="AC25" s="2"/>
      <c r="AD25" s="2"/>
    </row>
    <row r="26" spans="1:36" x14ac:dyDescent="0.25">
      <c r="A26" s="9" t="s">
        <v>27</v>
      </c>
      <c r="B26" s="10">
        <f t="shared" si="13"/>
        <v>1.9798850729336466</v>
      </c>
      <c r="C26" s="10">
        <f t="shared" si="14"/>
        <v>96.161352954464093</v>
      </c>
      <c r="D26" s="10">
        <f t="shared" si="15"/>
        <v>0.76808487424213545</v>
      </c>
      <c r="E26" s="10">
        <f t="shared" si="16"/>
        <v>0.82746492973946628</v>
      </c>
      <c r="F26" s="10">
        <f t="shared" si="17"/>
        <v>0.2632121686206691</v>
      </c>
      <c r="G26" s="2" t="s">
        <v>195</v>
      </c>
      <c r="AB26" s="2"/>
      <c r="AC26" s="2"/>
      <c r="AD26" s="2"/>
    </row>
    <row r="27" spans="1:36" x14ac:dyDescent="0.25">
      <c r="A27" s="2" t="s">
        <v>29</v>
      </c>
      <c r="B27" s="10">
        <f t="shared" si="13"/>
        <v>0.93016156867951927</v>
      </c>
      <c r="C27" s="10">
        <f t="shared" si="14"/>
        <v>98.110257760239094</v>
      </c>
      <c r="D27" s="10">
        <f t="shared" si="15"/>
        <v>0.55163155685854059</v>
      </c>
      <c r="E27" s="10">
        <f t="shared" si="16"/>
        <v>0.14414443417178061</v>
      </c>
      <c r="F27" s="10">
        <f t="shared" si="17"/>
        <v>0.26380468005106439</v>
      </c>
      <c r="G27" s="2" t="s">
        <v>195</v>
      </c>
      <c r="AB27" s="2"/>
      <c r="AC27" s="2"/>
      <c r="AD27" s="2"/>
    </row>
    <row r="28" spans="1:36" x14ac:dyDescent="0.25">
      <c r="A28" s="9" t="s">
        <v>31</v>
      </c>
      <c r="B28" s="10">
        <f t="shared" si="13"/>
        <v>1.7201548672256606</v>
      </c>
      <c r="C28" s="10">
        <f t="shared" si="14"/>
        <v>97.8034667510383</v>
      </c>
      <c r="D28" s="10">
        <f t="shared" si="15"/>
        <v>0.20607469960041541</v>
      </c>
      <c r="E28" s="10">
        <f t="shared" si="16"/>
        <v>0.2703036821356164</v>
      </c>
      <c r="F28" s="10">
        <f t="shared" si="17"/>
        <v>0</v>
      </c>
      <c r="G28" s="2" t="s">
        <v>195</v>
      </c>
      <c r="AB28" s="2"/>
      <c r="AC28" s="2"/>
      <c r="AD28" s="2"/>
    </row>
    <row r="29" spans="1:36" x14ac:dyDescent="0.25">
      <c r="A29" s="9" t="s">
        <v>33</v>
      </c>
      <c r="B29" s="10">
        <f t="shared" si="13"/>
        <v>1.6408860004906132</v>
      </c>
      <c r="C29" s="10">
        <f t="shared" si="14"/>
        <v>97.793903216201571</v>
      </c>
      <c r="D29" s="10">
        <f t="shared" si="15"/>
        <v>0.11433808206668097</v>
      </c>
      <c r="E29" s="10">
        <f t="shared" si="16"/>
        <v>0.45087270124113538</v>
      </c>
      <c r="F29" s="10">
        <f t="shared" si="17"/>
        <v>0</v>
      </c>
      <c r="G29" s="2" t="s">
        <v>195</v>
      </c>
      <c r="AB29" s="2"/>
      <c r="AC29" s="2"/>
      <c r="AD29" s="2"/>
    </row>
    <row r="30" spans="1:36" x14ac:dyDescent="0.25">
      <c r="A30" s="2" t="s">
        <v>35</v>
      </c>
      <c r="B30" s="10">
        <f t="shared" si="13"/>
        <v>1.5210821225326308</v>
      </c>
      <c r="C30" s="10">
        <f t="shared" si="14"/>
        <v>97.500212244129898</v>
      </c>
      <c r="D30" s="10">
        <f t="shared" si="15"/>
        <v>0.36858682589900915</v>
      </c>
      <c r="E30" s="10">
        <f t="shared" si="16"/>
        <v>0.5000802074303965</v>
      </c>
      <c r="F30" s="10">
        <f t="shared" si="17"/>
        <v>0.11003860000806306</v>
      </c>
      <c r="G30" s="2" t="s">
        <v>195</v>
      </c>
      <c r="AB30" s="2"/>
      <c r="AC30" s="2"/>
      <c r="AD30" s="2"/>
    </row>
    <row r="31" spans="1:36" x14ac:dyDescent="0.25">
      <c r="A31" s="9" t="s">
        <v>37</v>
      </c>
      <c r="B31" s="10">
        <f t="shared" si="13"/>
        <v>1.3676743230316777</v>
      </c>
      <c r="C31" s="10">
        <f t="shared" si="14"/>
        <v>97.970038789671904</v>
      </c>
      <c r="D31" s="10">
        <f t="shared" si="15"/>
        <v>0.21273583071206334</v>
      </c>
      <c r="E31" s="10">
        <f t="shared" si="16"/>
        <v>0.44955105658434669</v>
      </c>
      <c r="F31" s="10">
        <f t="shared" si="17"/>
        <v>0</v>
      </c>
      <c r="G31" s="2" t="s">
        <v>195</v>
      </c>
      <c r="AB31" s="2"/>
      <c r="AC31" s="2"/>
      <c r="AD31" s="2"/>
    </row>
    <row r="32" spans="1:36" x14ac:dyDescent="0.25">
      <c r="A32" s="9" t="s">
        <v>39</v>
      </c>
      <c r="B32" s="10">
        <f t="shared" si="13"/>
        <v>2.3565476627929129</v>
      </c>
      <c r="C32" s="10">
        <f t="shared" si="14"/>
        <v>96.112625789302939</v>
      </c>
      <c r="D32" s="10">
        <f t="shared" si="15"/>
        <v>0.85101500733902447</v>
      </c>
      <c r="E32" s="10">
        <f t="shared" si="16"/>
        <v>0.35463532596302549</v>
      </c>
      <c r="F32" s="10">
        <f t="shared" si="17"/>
        <v>0.32517621460208745</v>
      </c>
      <c r="G32" s="2" t="s">
        <v>196</v>
      </c>
      <c r="H32" s="2" t="s">
        <v>186</v>
      </c>
      <c r="I32" s="2" t="s">
        <v>187</v>
      </c>
      <c r="J32" s="2" t="s">
        <v>188</v>
      </c>
      <c r="K32" s="2" t="s">
        <v>189</v>
      </c>
      <c r="L32" s="2" t="s">
        <v>190</v>
      </c>
      <c r="AB32" s="2"/>
      <c r="AC32" s="2"/>
      <c r="AD32" s="2"/>
    </row>
    <row r="33" spans="1:30" x14ac:dyDescent="0.25">
      <c r="A33" s="2" t="s">
        <v>41</v>
      </c>
      <c r="B33" s="10">
        <f t="shared" si="13"/>
        <v>2.7872009303931087</v>
      </c>
      <c r="C33" s="10">
        <f t="shared" si="14"/>
        <v>95.417895552794533</v>
      </c>
      <c r="D33" s="10">
        <f t="shared" si="15"/>
        <v>1.1906436375983291</v>
      </c>
      <c r="E33" s="10">
        <f t="shared" si="16"/>
        <v>0.28520680804071846</v>
      </c>
      <c r="F33" s="10">
        <f t="shared" si="17"/>
        <v>0.31905307117331561</v>
      </c>
      <c r="G33" s="2" t="s">
        <v>196</v>
      </c>
      <c r="AB33" s="2"/>
      <c r="AC33" s="2"/>
      <c r="AD33" s="2"/>
    </row>
    <row r="34" spans="1:30" x14ac:dyDescent="0.25">
      <c r="A34" s="2" t="s">
        <v>43</v>
      </c>
      <c r="B34" s="10">
        <f t="shared" si="13"/>
        <v>2.0806215186891404</v>
      </c>
      <c r="C34" s="10">
        <f t="shared" si="14"/>
        <v>96.383183539811625</v>
      </c>
      <c r="D34" s="10">
        <f t="shared" si="15"/>
        <v>0.85823936559984104</v>
      </c>
      <c r="E34" s="10">
        <f t="shared" si="16"/>
        <v>0.29019890423712974</v>
      </c>
      <c r="F34" s="10">
        <f t="shared" si="17"/>
        <v>0.38775667166227368</v>
      </c>
      <c r="G34" s="2" t="s">
        <v>196</v>
      </c>
      <c r="AB34" s="2"/>
      <c r="AC34" s="2"/>
      <c r="AD34" s="2"/>
    </row>
    <row r="35" spans="1:30" x14ac:dyDescent="0.25">
      <c r="A35" s="2" t="s">
        <v>45</v>
      </c>
      <c r="B35" s="10">
        <f t="shared" si="13"/>
        <v>1.8575807026832969</v>
      </c>
      <c r="C35" s="10">
        <f t="shared" si="14"/>
        <v>96.769269138190964</v>
      </c>
      <c r="D35" s="10">
        <f t="shared" si="15"/>
        <v>1.1037340707408516</v>
      </c>
      <c r="E35" s="10">
        <f t="shared" si="16"/>
        <v>0.1946294760044594</v>
      </c>
      <c r="F35" s="10">
        <f t="shared" si="17"/>
        <v>7.4786612380417686E-2</v>
      </c>
      <c r="G35" s="2" t="s">
        <v>196</v>
      </c>
      <c r="AB35" s="2"/>
      <c r="AC35" s="2"/>
      <c r="AD35" s="2"/>
    </row>
    <row r="36" spans="1:30" x14ac:dyDescent="0.25">
      <c r="A36" s="2" t="s">
        <v>47</v>
      </c>
      <c r="B36" s="10">
        <f t="shared" si="13"/>
        <v>2.0215803828575498</v>
      </c>
      <c r="C36" s="10">
        <f t="shared" si="14"/>
        <v>96.156436015415039</v>
      </c>
      <c r="D36" s="10">
        <f t="shared" si="15"/>
        <v>1.2076189016807704</v>
      </c>
      <c r="E36" s="10">
        <f t="shared" si="16"/>
        <v>0.28039181973996241</v>
      </c>
      <c r="F36" s="10">
        <f t="shared" si="17"/>
        <v>0.33397288030667854</v>
      </c>
      <c r="G36" s="2" t="s">
        <v>196</v>
      </c>
      <c r="AB36" s="2"/>
      <c r="AC36" s="2"/>
      <c r="AD36" s="2"/>
    </row>
    <row r="37" spans="1:30" x14ac:dyDescent="0.25">
      <c r="A37" s="2" t="s">
        <v>49</v>
      </c>
      <c r="B37" s="10">
        <f t="shared" si="13"/>
        <v>2.0402768788973646</v>
      </c>
      <c r="C37" s="10">
        <f t="shared" si="14"/>
        <v>96.380813775211593</v>
      </c>
      <c r="D37" s="10">
        <f t="shared" si="15"/>
        <v>1.0534866920601547</v>
      </c>
      <c r="E37" s="10">
        <f t="shared" si="16"/>
        <v>0.19455513151370732</v>
      </c>
      <c r="F37" s="10">
        <f t="shared" si="17"/>
        <v>0.33086752231718491</v>
      </c>
      <c r="G37" s="2" t="s">
        <v>196</v>
      </c>
      <c r="AB37" s="2"/>
      <c r="AC37" s="2"/>
      <c r="AD37" s="2"/>
    </row>
    <row r="38" spans="1:30" x14ac:dyDescent="0.25">
      <c r="A38" s="2" t="s">
        <v>51</v>
      </c>
      <c r="B38" s="10">
        <f t="shared" si="13"/>
        <v>1.9165079509827023</v>
      </c>
      <c r="C38" s="10">
        <f t="shared" si="14"/>
        <v>96.335977544286266</v>
      </c>
      <c r="D38" s="10">
        <f t="shared" si="15"/>
        <v>1.0727984100841785</v>
      </c>
      <c r="E38" s="10">
        <f t="shared" si="16"/>
        <v>0.26463126326301278</v>
      </c>
      <c r="F38" s="10">
        <f t="shared" si="17"/>
        <v>0.41008483138383778</v>
      </c>
      <c r="G38" s="2" t="s">
        <v>196</v>
      </c>
      <c r="AB38" s="2"/>
      <c r="AC38" s="2"/>
      <c r="AD38" s="2"/>
    </row>
    <row r="39" spans="1:30" x14ac:dyDescent="0.25">
      <c r="A39" s="9" t="s">
        <v>53</v>
      </c>
      <c r="B39" s="10">
        <f t="shared" si="13"/>
        <v>1.4109057431552841</v>
      </c>
      <c r="C39" s="10">
        <f t="shared" si="14"/>
        <v>97.059952896255865</v>
      </c>
      <c r="D39" s="10">
        <f t="shared" si="15"/>
        <v>1.0019270519219128</v>
      </c>
      <c r="E39" s="10">
        <f t="shared" si="16"/>
        <v>0.35483557375333469</v>
      </c>
      <c r="F39" s="10">
        <f t="shared" si="17"/>
        <v>0.17237873491360953</v>
      </c>
      <c r="G39" s="2" t="s">
        <v>196</v>
      </c>
      <c r="AB39" s="2"/>
      <c r="AC39" s="2"/>
      <c r="AD39" s="2"/>
    </row>
    <row r="40" spans="1:30" x14ac:dyDescent="0.25">
      <c r="A40" s="9" t="s">
        <v>55</v>
      </c>
      <c r="B40" s="10">
        <f t="shared" si="13"/>
        <v>1.9966195299123917</v>
      </c>
      <c r="C40" s="10">
        <f t="shared" si="14"/>
        <v>96.020117055704873</v>
      </c>
      <c r="D40" s="10">
        <f t="shared" si="15"/>
        <v>1.4818768381324436</v>
      </c>
      <c r="E40" s="10">
        <f t="shared" si="16"/>
        <v>0.24631882238259503</v>
      </c>
      <c r="F40" s="10">
        <f t="shared" si="17"/>
        <v>0.25506775386769409</v>
      </c>
      <c r="G40" s="2" t="s">
        <v>196</v>
      </c>
      <c r="AB40" s="2"/>
      <c r="AC40" s="2"/>
      <c r="AD40" s="2"/>
    </row>
    <row r="41" spans="1:30" x14ac:dyDescent="0.25">
      <c r="A41" s="2" t="s">
        <v>57</v>
      </c>
      <c r="B41" s="10">
        <f t="shared" si="13"/>
        <v>1.4697797196034357</v>
      </c>
      <c r="C41" s="10">
        <f t="shared" si="14"/>
        <v>97.132595378371164</v>
      </c>
      <c r="D41" s="10">
        <f t="shared" si="15"/>
        <v>1.2400739802355214</v>
      </c>
      <c r="E41" s="10">
        <f t="shared" si="16"/>
        <v>0</v>
      </c>
      <c r="F41" s="10">
        <f t="shared" si="17"/>
        <v>0.15755092178988075</v>
      </c>
      <c r="G41" s="2" t="s">
        <v>196</v>
      </c>
      <c r="AB41" s="2"/>
      <c r="AC41" s="2"/>
      <c r="AD41" s="2"/>
    </row>
    <row r="42" spans="1:30" x14ac:dyDescent="0.25">
      <c r="AB42" s="2"/>
      <c r="AC42" s="2"/>
      <c r="AD42" s="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62"/>
  <sheetViews>
    <sheetView workbookViewId="0"/>
  </sheetViews>
  <sheetFormatPr defaultColWidth="11.5546875" defaultRowHeight="13.2" x14ac:dyDescent="0.25"/>
  <cols>
    <col min="1" max="1" width="11.6640625" style="2" bestFit="1" customWidth="1"/>
    <col min="2" max="15" width="11.5546875" style="2"/>
    <col min="16" max="16" width="11.5546875" style="8"/>
    <col min="17" max="16384" width="11.5546875" style="2"/>
  </cols>
  <sheetData>
    <row r="1" spans="1:29" s="4" customFormat="1" x14ac:dyDescent="0.25">
      <c r="A1" s="4" t="s">
        <v>59</v>
      </c>
      <c r="B1" s="4" t="s">
        <v>60</v>
      </c>
      <c r="C1" s="4" t="s">
        <v>62</v>
      </c>
      <c r="D1" s="4" t="s">
        <v>67</v>
      </c>
      <c r="E1" s="4" t="s">
        <v>68</v>
      </c>
      <c r="F1" s="4" t="s">
        <v>69</v>
      </c>
      <c r="G1" s="4" t="s">
        <v>61</v>
      </c>
      <c r="H1" s="4" t="s">
        <v>63</v>
      </c>
      <c r="I1" s="4" t="s">
        <v>64</v>
      </c>
      <c r="J1" s="4" t="s">
        <v>65</v>
      </c>
      <c r="K1" s="4" t="s">
        <v>66</v>
      </c>
      <c r="L1" s="4" t="s">
        <v>70</v>
      </c>
      <c r="M1" s="4" t="s">
        <v>71</v>
      </c>
      <c r="N1" s="4" t="s">
        <v>72</v>
      </c>
      <c r="O1" s="4" t="s">
        <v>19</v>
      </c>
      <c r="P1" s="4" t="s">
        <v>20</v>
      </c>
    </row>
    <row r="2" spans="1:29" x14ac:dyDescent="0.25">
      <c r="A2" s="2" t="s">
        <v>21</v>
      </c>
      <c r="B2" s="2">
        <v>8.3940000000000004E-3</v>
      </c>
      <c r="C2" s="2">
        <v>0.37371399999999999</v>
      </c>
      <c r="D2" s="2">
        <v>3.869E-3</v>
      </c>
      <c r="E2" s="2">
        <v>5.5000000000000003E-4</v>
      </c>
      <c r="F2" s="2">
        <v>1.2049999999999999E-3</v>
      </c>
      <c r="G2" s="2">
        <v>6.8900000000000005E-4</v>
      </c>
      <c r="H2" s="2">
        <v>2.12E-4</v>
      </c>
      <c r="I2" s="2">
        <v>1.9099999999999998E-4</v>
      </c>
      <c r="J2" s="2">
        <v>1.0200000000000001E-4</v>
      </c>
      <c r="K2" s="2">
        <v>1.6299999999999998E-4</v>
      </c>
      <c r="L2" s="2">
        <v>4.5600000000000003E-4</v>
      </c>
      <c r="M2" s="2">
        <v>1.6000000000000001E-4</v>
      </c>
      <c r="N2" s="2">
        <v>8.119999999999999E-4</v>
      </c>
      <c r="O2" s="2" t="s">
        <v>22</v>
      </c>
      <c r="P2" s="2">
        <v>15</v>
      </c>
      <c r="AC2" s="8"/>
    </row>
    <row r="3" spans="1:29" x14ac:dyDescent="0.25">
      <c r="A3" s="2" t="s">
        <v>23</v>
      </c>
      <c r="B3" s="2">
        <v>4.5230000000000001E-3</v>
      </c>
      <c r="C3" s="2">
        <v>0.35304000000000002</v>
      </c>
      <c r="D3" s="2">
        <v>8.5099999999999998E-4</v>
      </c>
      <c r="E3" s="2">
        <v>1.263E-3</v>
      </c>
      <c r="F3" s="2">
        <v>8.0699999999999999E-4</v>
      </c>
      <c r="G3" s="2">
        <v>4.4900000000000002E-4</v>
      </c>
      <c r="H3" s="2">
        <v>1.21E-4</v>
      </c>
      <c r="I3" s="2">
        <v>1.0999999999999999E-4</v>
      </c>
      <c r="J3" s="2">
        <v>2.05E-4</v>
      </c>
      <c r="K3" s="2">
        <v>1.183E-3</v>
      </c>
      <c r="L3" s="2">
        <v>3.7999999999999997E-4</v>
      </c>
      <c r="M3" s="2">
        <v>3.3634999999999998E-2</v>
      </c>
      <c r="N3" s="2">
        <v>3.6849999999999999E-3</v>
      </c>
      <c r="O3" s="2" t="s">
        <v>24</v>
      </c>
      <c r="P3" s="2">
        <v>16</v>
      </c>
      <c r="AC3" s="8"/>
    </row>
    <row r="4" spans="1:29" x14ac:dyDescent="0.25">
      <c r="A4" s="2" t="s">
        <v>25</v>
      </c>
      <c r="B4" s="2">
        <v>6.1850000000000004E-3</v>
      </c>
      <c r="C4" s="2">
        <v>0.37617800000000001</v>
      </c>
      <c r="D4" s="2">
        <v>4.6150000000000002E-3</v>
      </c>
      <c r="E4" s="2">
        <v>6.510000000000001E-4</v>
      </c>
      <c r="F4" s="2">
        <v>1.4760000000000001E-3</v>
      </c>
      <c r="G4" s="2">
        <v>2.9600000000000004E-4</v>
      </c>
      <c r="H4" s="2">
        <v>2.3199999999999997E-4</v>
      </c>
      <c r="I4" s="2">
        <v>2.0400000000000003E-4</v>
      </c>
      <c r="J4" s="2">
        <v>9.7E-5</v>
      </c>
      <c r="K4" s="2">
        <v>0</v>
      </c>
      <c r="L4" s="2">
        <v>6.0599999999999998E-4</v>
      </c>
      <c r="M4" s="2">
        <v>0</v>
      </c>
      <c r="N4" s="2">
        <v>2.1670000000000001E-3</v>
      </c>
      <c r="O4" s="2" t="s">
        <v>26</v>
      </c>
      <c r="P4" s="2">
        <v>17</v>
      </c>
      <c r="AC4" s="8"/>
    </row>
    <row r="5" spans="1:29" x14ac:dyDescent="0.25">
      <c r="A5" s="2" t="s">
        <v>27</v>
      </c>
      <c r="B5" s="2">
        <v>4.5570000000000003E-3</v>
      </c>
      <c r="C5" s="2">
        <v>0.36496400000000001</v>
      </c>
      <c r="D5" s="2">
        <v>3.9960000000000004E-3</v>
      </c>
      <c r="E5" s="2">
        <v>4.3759999999999997E-3</v>
      </c>
      <c r="F5" s="2">
        <v>2.1840000000000002E-3</v>
      </c>
      <c r="G5" s="2">
        <v>0</v>
      </c>
      <c r="H5" s="2">
        <v>8.5000000000000006E-5</v>
      </c>
      <c r="I5" s="2">
        <v>1.6100000000000001E-4</v>
      </c>
      <c r="J5" s="2">
        <v>0</v>
      </c>
      <c r="K5" s="2">
        <v>1.155E-3</v>
      </c>
      <c r="L5" s="2">
        <v>0</v>
      </c>
      <c r="M5" s="2">
        <v>7.509E-3</v>
      </c>
      <c r="N5" s="2">
        <v>4.2529999999999998E-3</v>
      </c>
      <c r="O5" s="2" t="s">
        <v>28</v>
      </c>
      <c r="P5" s="2">
        <v>18</v>
      </c>
      <c r="AC5" s="8"/>
    </row>
    <row r="6" spans="1:29" x14ac:dyDescent="0.25">
      <c r="A6" s="2" t="s">
        <v>29</v>
      </c>
      <c r="B6" s="2">
        <v>2.1849999999999999E-3</v>
      </c>
      <c r="C6" s="2">
        <v>0.38002999999999998</v>
      </c>
      <c r="D6" s="2">
        <v>2.9289999999999997E-3</v>
      </c>
      <c r="E6" s="2">
        <v>7.7799999999999994E-4</v>
      </c>
      <c r="F6" s="2">
        <v>2.2339999999999999E-3</v>
      </c>
      <c r="G6" s="2">
        <v>0</v>
      </c>
      <c r="H6" s="2">
        <v>6.1000000000000005E-5</v>
      </c>
      <c r="I6" s="2">
        <v>2.9100000000000003E-4</v>
      </c>
      <c r="J6" s="2">
        <v>9.7999999999999997E-5</v>
      </c>
      <c r="K6" s="2">
        <v>2.3300000000000003E-4</v>
      </c>
      <c r="L6" s="2">
        <v>0</v>
      </c>
      <c r="M6" s="2">
        <v>3.8100000000000005E-4</v>
      </c>
      <c r="N6" s="2">
        <v>4.1599999999999997E-4</v>
      </c>
      <c r="O6" s="2" t="s">
        <v>30</v>
      </c>
      <c r="P6" s="2">
        <v>19</v>
      </c>
      <c r="AC6" s="8"/>
    </row>
    <row r="7" spans="1:29" x14ac:dyDescent="0.25">
      <c r="A7" s="2" t="s">
        <v>31</v>
      </c>
      <c r="B7" s="2">
        <v>3.9439999999999996E-3</v>
      </c>
      <c r="C7" s="2">
        <v>0.36977200000000005</v>
      </c>
      <c r="D7" s="2">
        <v>1.0680000000000002E-3</v>
      </c>
      <c r="E7" s="2">
        <v>1.4239999999999999E-3</v>
      </c>
      <c r="F7" s="2">
        <v>7.7999999999999999E-5</v>
      </c>
      <c r="G7" s="2">
        <v>3.2000000000000003E-4</v>
      </c>
      <c r="H7" s="2">
        <v>3.8000000000000002E-5</v>
      </c>
      <c r="I7" s="2">
        <v>1.4000000000000001E-4</v>
      </c>
      <c r="J7" s="2">
        <v>1.4000000000000001E-4</v>
      </c>
      <c r="K7" s="2">
        <v>1.312E-3</v>
      </c>
      <c r="L7" s="2">
        <v>4.6600000000000005E-4</v>
      </c>
      <c r="M7" s="2">
        <v>7.8069999999999997E-3</v>
      </c>
      <c r="N7" s="2">
        <v>5.0720000000000001E-3</v>
      </c>
      <c r="O7" s="2" t="s">
        <v>32</v>
      </c>
      <c r="P7" s="2">
        <v>20</v>
      </c>
      <c r="AC7" s="8"/>
    </row>
    <row r="8" spans="1:29" x14ac:dyDescent="0.25">
      <c r="A8" s="2" t="s">
        <v>33</v>
      </c>
      <c r="B8" s="2">
        <v>3.7650000000000001E-3</v>
      </c>
      <c r="C8" s="2">
        <v>0.370006</v>
      </c>
      <c r="D8" s="2">
        <v>5.9299999999999999E-4</v>
      </c>
      <c r="E8" s="2">
        <v>2.3769999999999998E-3</v>
      </c>
      <c r="F8" s="2">
        <v>0</v>
      </c>
      <c r="G8" s="2">
        <v>2.104E-3</v>
      </c>
      <c r="H8" s="2">
        <v>1.1599999999999999E-4</v>
      </c>
      <c r="I8" s="2">
        <v>4.28E-4</v>
      </c>
      <c r="J8" s="2">
        <v>1.11E-4</v>
      </c>
      <c r="K8" s="2">
        <v>1.7390000000000001E-3</v>
      </c>
      <c r="L8" s="2">
        <v>2.61E-4</v>
      </c>
      <c r="M8" s="2">
        <v>8.2100000000000003E-3</v>
      </c>
      <c r="N8" s="2">
        <v>5.0790000000000002E-3</v>
      </c>
      <c r="O8" s="2" t="s">
        <v>34</v>
      </c>
      <c r="P8" s="2">
        <v>21</v>
      </c>
      <c r="AC8" s="8"/>
    </row>
    <row r="9" spans="1:29" x14ac:dyDescent="0.25">
      <c r="A9" s="2" t="s">
        <v>35</v>
      </c>
      <c r="B9" s="2">
        <v>3.5199999999999997E-3</v>
      </c>
      <c r="C9" s="2">
        <v>0.372054</v>
      </c>
      <c r="D9" s="2">
        <v>1.928E-3</v>
      </c>
      <c r="E9" s="2">
        <v>2.6590000000000003E-3</v>
      </c>
      <c r="F9" s="2">
        <v>9.1800000000000009E-4</v>
      </c>
      <c r="G9" s="2">
        <v>8.2100000000000012E-4</v>
      </c>
      <c r="H9" s="2">
        <v>4.4000000000000006E-5</v>
      </c>
      <c r="I9" s="2">
        <v>2.2000000000000003E-5</v>
      </c>
      <c r="J9" s="2">
        <v>1.85E-4</v>
      </c>
      <c r="K9" s="2">
        <v>9.6199999999999996E-4</v>
      </c>
      <c r="L9" s="2">
        <v>1.6100000000000001E-4</v>
      </c>
      <c r="M9" s="2">
        <v>6.2539999999999991E-3</v>
      </c>
      <c r="N9" s="2">
        <v>3.1080000000000001E-3</v>
      </c>
      <c r="O9" s="2" t="s">
        <v>36</v>
      </c>
      <c r="P9" s="2">
        <v>22</v>
      </c>
      <c r="AC9" s="8"/>
    </row>
    <row r="10" spans="1:29" x14ac:dyDescent="0.25">
      <c r="A10" s="2" t="s">
        <v>37</v>
      </c>
      <c r="B10" s="2">
        <v>2.9580000000000001E-3</v>
      </c>
      <c r="C10" s="2">
        <v>0.34939700000000001</v>
      </c>
      <c r="D10" s="2">
        <v>1.0399999999999999E-3</v>
      </c>
      <c r="E10" s="2">
        <v>2.2339999999999999E-3</v>
      </c>
      <c r="F10" s="2">
        <v>3.9199999999999999E-4</v>
      </c>
      <c r="G10" s="2">
        <v>0</v>
      </c>
      <c r="H10" s="2">
        <v>8.2000000000000001E-5</v>
      </c>
      <c r="I10" s="2">
        <v>1.5900000000000002E-4</v>
      </c>
      <c r="J10" s="2">
        <v>2.6499999999999999E-4</v>
      </c>
      <c r="K10" s="2">
        <v>3.101E-3</v>
      </c>
      <c r="L10" s="2">
        <v>0</v>
      </c>
      <c r="M10" s="2">
        <v>2.2644000000000001E-2</v>
      </c>
      <c r="N10" s="2">
        <v>9.9810000000000003E-3</v>
      </c>
      <c r="O10" s="2" t="s">
        <v>38</v>
      </c>
      <c r="P10" s="2">
        <v>23</v>
      </c>
      <c r="AC10" s="8"/>
    </row>
    <row r="11" spans="1:29" x14ac:dyDescent="0.25">
      <c r="A11" s="2" t="s">
        <v>39</v>
      </c>
      <c r="B11" s="2">
        <v>5.4920000000000004E-3</v>
      </c>
      <c r="C11" s="2">
        <v>0.36935600000000002</v>
      </c>
      <c r="D11" s="2">
        <v>4.483E-3</v>
      </c>
      <c r="E11" s="2">
        <v>1.8990000000000001E-3</v>
      </c>
      <c r="F11" s="2">
        <v>2.7320000000000001E-3</v>
      </c>
      <c r="G11" s="2">
        <v>0</v>
      </c>
      <c r="H11" s="2">
        <v>2.2000000000000003E-5</v>
      </c>
      <c r="I11" s="2">
        <v>2.5299999999999997E-4</v>
      </c>
      <c r="J11" s="2">
        <v>0</v>
      </c>
      <c r="K11" s="2">
        <v>8.6600000000000002E-4</v>
      </c>
      <c r="L11" s="2">
        <v>0</v>
      </c>
      <c r="M11" s="2">
        <v>7.4919999999999995E-3</v>
      </c>
      <c r="N11" s="2">
        <v>2.7420000000000001E-3</v>
      </c>
      <c r="O11" s="2" t="s">
        <v>40</v>
      </c>
      <c r="P11" s="2">
        <v>24</v>
      </c>
      <c r="AC11" s="8"/>
    </row>
    <row r="12" spans="1:29" x14ac:dyDescent="0.25">
      <c r="A12" s="2" t="s">
        <v>41</v>
      </c>
      <c r="B12" s="2">
        <v>6.5669999999999999E-3</v>
      </c>
      <c r="C12" s="2">
        <v>0.37071399999999999</v>
      </c>
      <c r="D12" s="2">
        <v>6.3410000000000003E-3</v>
      </c>
      <c r="E12" s="2">
        <v>1.544E-3</v>
      </c>
      <c r="F12" s="2">
        <v>2.7100000000000002E-3</v>
      </c>
      <c r="G12" s="2">
        <v>0</v>
      </c>
      <c r="H12" s="2">
        <v>1.01E-4</v>
      </c>
      <c r="I12" s="2">
        <v>1.85E-4</v>
      </c>
      <c r="J12" s="2">
        <v>1.1000000000000001E-5</v>
      </c>
      <c r="K12" s="2">
        <v>4.75E-4</v>
      </c>
      <c r="L12" s="2">
        <v>0</v>
      </c>
      <c r="M12" s="2">
        <v>3.7059999999999997E-3</v>
      </c>
      <c r="N12" s="2">
        <v>2.1640000000000001E-3</v>
      </c>
      <c r="O12" s="2" t="s">
        <v>42</v>
      </c>
      <c r="P12" s="2">
        <v>25</v>
      </c>
      <c r="AC12" s="8"/>
    </row>
    <row r="13" spans="1:29" x14ac:dyDescent="0.25">
      <c r="A13" s="2" t="s">
        <v>43</v>
      </c>
      <c r="B13" s="2">
        <v>4.8209999999999998E-3</v>
      </c>
      <c r="C13" s="2">
        <v>0.36826099999999995</v>
      </c>
      <c r="D13" s="2">
        <v>4.4949999999999999E-3</v>
      </c>
      <c r="E13" s="2">
        <v>1.5449999999999999E-3</v>
      </c>
      <c r="F13" s="2">
        <v>3.2390000000000001E-3</v>
      </c>
      <c r="G13" s="2">
        <v>0</v>
      </c>
      <c r="H13" s="2">
        <v>0</v>
      </c>
      <c r="I13" s="2">
        <v>3.4400000000000001E-4</v>
      </c>
      <c r="J13" s="2">
        <v>3.0000000000000001E-5</v>
      </c>
      <c r="K13" s="2">
        <v>6.6399999999999999E-4</v>
      </c>
      <c r="L13" s="2">
        <v>0</v>
      </c>
      <c r="M13" s="2">
        <v>4.3909999999999999E-3</v>
      </c>
      <c r="N13" s="2">
        <v>2.7239999999999999E-3</v>
      </c>
      <c r="O13" s="2" t="s">
        <v>44</v>
      </c>
      <c r="P13" s="2">
        <v>26</v>
      </c>
      <c r="AC13" s="8"/>
    </row>
    <row r="14" spans="1:29" x14ac:dyDescent="0.25">
      <c r="A14" s="2" t="s">
        <v>45</v>
      </c>
      <c r="B14" s="2">
        <v>4.3200000000000001E-3</v>
      </c>
      <c r="C14" s="2">
        <v>0.37109400000000003</v>
      </c>
      <c r="D14" s="2">
        <v>5.8020000000000007E-3</v>
      </c>
      <c r="E14" s="2">
        <v>1.0399999999999999E-3</v>
      </c>
      <c r="F14" s="2">
        <v>6.2700000000000006E-4</v>
      </c>
      <c r="G14" s="2">
        <v>8.2600000000000002E-4</v>
      </c>
      <c r="H14" s="2">
        <v>2.1700000000000002E-4</v>
      </c>
      <c r="I14" s="2">
        <v>3.1300000000000002E-4</v>
      </c>
      <c r="J14" s="2">
        <v>5.4000000000000005E-5</v>
      </c>
      <c r="K14" s="2">
        <v>7.9100000000000004E-4</v>
      </c>
      <c r="L14" s="2">
        <v>0</v>
      </c>
      <c r="M14" s="2">
        <v>4.1610000000000006E-3</v>
      </c>
      <c r="N14" s="2">
        <v>2.8039999999999996E-3</v>
      </c>
      <c r="O14" s="2" t="s">
        <v>46</v>
      </c>
      <c r="P14" s="2">
        <v>27</v>
      </c>
      <c r="AC14" s="8"/>
    </row>
    <row r="15" spans="1:29" x14ac:dyDescent="0.25">
      <c r="A15" s="2" t="s">
        <v>47</v>
      </c>
      <c r="B15" s="2">
        <v>4.6880000000000003E-3</v>
      </c>
      <c r="C15" s="2">
        <v>0.36769299999999999</v>
      </c>
      <c r="D15" s="2">
        <v>6.3299999999999997E-3</v>
      </c>
      <c r="E15" s="2">
        <v>1.4940000000000001E-3</v>
      </c>
      <c r="F15" s="2">
        <v>2.7920000000000002E-3</v>
      </c>
      <c r="G15" s="2">
        <v>1.3159999999999999E-3</v>
      </c>
      <c r="H15" s="2">
        <v>1.2E-4</v>
      </c>
      <c r="I15" s="2">
        <v>3.1399999999999999E-4</v>
      </c>
      <c r="J15" s="2">
        <v>0</v>
      </c>
      <c r="K15" s="2">
        <v>5.6000000000000006E-4</v>
      </c>
      <c r="L15" s="2">
        <v>0</v>
      </c>
      <c r="M15" s="2">
        <v>3.454E-3</v>
      </c>
      <c r="N15" s="2">
        <v>3.006E-3</v>
      </c>
      <c r="O15" s="2" t="s">
        <v>48</v>
      </c>
      <c r="P15" s="2">
        <v>28</v>
      </c>
      <c r="AC15" s="8"/>
    </row>
    <row r="16" spans="1:29" x14ac:dyDescent="0.25">
      <c r="A16" s="2" t="s">
        <v>49</v>
      </c>
      <c r="B16" s="2">
        <v>4.7330000000000002E-3</v>
      </c>
      <c r="C16" s="2">
        <v>0.36867899999999998</v>
      </c>
      <c r="D16" s="2">
        <v>5.5240000000000003E-3</v>
      </c>
      <c r="E16" s="2">
        <v>1.0369999999999999E-3</v>
      </c>
      <c r="F16" s="2">
        <v>2.7669999999999999E-3</v>
      </c>
      <c r="G16" s="2">
        <v>0</v>
      </c>
      <c r="H16" s="2">
        <v>6.7999999999999999E-5</v>
      </c>
      <c r="I16" s="2">
        <v>1.8700000000000002E-4</v>
      </c>
      <c r="J16" s="2">
        <v>0</v>
      </c>
      <c r="K16" s="2">
        <v>4.1899999999999999E-4</v>
      </c>
      <c r="L16" s="2">
        <v>0</v>
      </c>
      <c r="M16" s="2">
        <v>1.8060000000000001E-3</v>
      </c>
      <c r="N16" s="2">
        <v>1.047E-3</v>
      </c>
      <c r="O16" s="2" t="s">
        <v>50</v>
      </c>
      <c r="P16" s="2">
        <v>29</v>
      </c>
      <c r="AC16" s="8"/>
    </row>
    <row r="17" spans="1:29" x14ac:dyDescent="0.25">
      <c r="A17" s="2" t="s">
        <v>51</v>
      </c>
      <c r="B17" s="2">
        <v>4.5009999999999998E-3</v>
      </c>
      <c r="C17" s="2">
        <v>0.37307600000000002</v>
      </c>
      <c r="D17" s="2">
        <v>5.6950000000000004E-3</v>
      </c>
      <c r="E17" s="2">
        <v>1.428E-3</v>
      </c>
      <c r="F17" s="2">
        <v>3.4720000000000003E-3</v>
      </c>
      <c r="G17" s="2">
        <v>3.1500000000000001E-4</v>
      </c>
      <c r="H17" s="2">
        <v>0</v>
      </c>
      <c r="I17" s="2">
        <v>4.3400000000000003E-4</v>
      </c>
      <c r="J17" s="2">
        <v>0</v>
      </c>
      <c r="K17" s="2">
        <v>5.1800000000000001E-4</v>
      </c>
      <c r="L17" s="2">
        <v>0</v>
      </c>
      <c r="M17" s="2">
        <v>2.8339999999999997E-3</v>
      </c>
      <c r="N17" s="2">
        <v>2.003E-3</v>
      </c>
      <c r="O17" s="2" t="s">
        <v>52</v>
      </c>
      <c r="P17" s="2">
        <v>30</v>
      </c>
      <c r="AC17" s="8"/>
    </row>
    <row r="18" spans="1:29" x14ac:dyDescent="0.25">
      <c r="A18" s="2" t="s">
        <v>53</v>
      </c>
      <c r="B18" s="2">
        <v>3.2240000000000003E-3</v>
      </c>
      <c r="C18" s="2">
        <v>0.36571900000000002</v>
      </c>
      <c r="D18" s="2">
        <v>5.1749999999999999E-3</v>
      </c>
      <c r="E18" s="2">
        <v>1.8629999999999999E-3</v>
      </c>
      <c r="F18" s="2">
        <v>1.4199999999999998E-3</v>
      </c>
      <c r="G18" s="2">
        <v>0</v>
      </c>
      <c r="H18" s="2">
        <v>1.6299999999999998E-4</v>
      </c>
      <c r="I18" s="2">
        <v>3.6200000000000002E-4</v>
      </c>
      <c r="J18" s="2">
        <v>0</v>
      </c>
      <c r="K18" s="2">
        <v>1.542E-3</v>
      </c>
      <c r="L18" s="2">
        <v>0</v>
      </c>
      <c r="M18" s="2">
        <v>5.8720000000000005E-3</v>
      </c>
      <c r="N18" s="2">
        <v>6.9230000000000003E-3</v>
      </c>
      <c r="O18" s="2" t="s">
        <v>54</v>
      </c>
      <c r="P18" s="2">
        <v>31</v>
      </c>
      <c r="AC18" s="8"/>
    </row>
    <row r="19" spans="1:29" x14ac:dyDescent="0.25">
      <c r="A19" s="2" t="s">
        <v>55</v>
      </c>
      <c r="B19" s="2">
        <v>4.6250000000000006E-3</v>
      </c>
      <c r="C19" s="2">
        <v>0.36676599999999998</v>
      </c>
      <c r="D19" s="2">
        <v>7.7590000000000003E-3</v>
      </c>
      <c r="E19" s="2">
        <v>1.3109999999999999E-3</v>
      </c>
      <c r="F19" s="2">
        <v>2.1299999999999999E-3</v>
      </c>
      <c r="G19" s="2">
        <v>4.1799999999999997E-4</v>
      </c>
      <c r="H19" s="2">
        <v>6.3999999999999997E-5</v>
      </c>
      <c r="I19" s="2">
        <v>4.0500000000000003E-4</v>
      </c>
      <c r="J19" s="2">
        <v>0</v>
      </c>
      <c r="K19" s="2">
        <v>9.9400000000000009E-4</v>
      </c>
      <c r="L19" s="2">
        <v>0</v>
      </c>
      <c r="M19" s="2">
        <v>6.3870000000000003E-3</v>
      </c>
      <c r="N19" s="2">
        <v>3.4640000000000001E-3</v>
      </c>
      <c r="O19" s="2" t="s">
        <v>56</v>
      </c>
      <c r="P19" s="2">
        <v>32</v>
      </c>
      <c r="AC19" s="8"/>
    </row>
    <row r="20" spans="1:29" x14ac:dyDescent="0.25">
      <c r="A20" s="2" t="s">
        <v>57</v>
      </c>
      <c r="B20" s="2">
        <v>3.509E-3</v>
      </c>
      <c r="C20" s="2">
        <v>0.38238999999999995</v>
      </c>
      <c r="D20" s="2">
        <v>6.692E-3</v>
      </c>
      <c r="E20" s="2">
        <v>1.21E-4</v>
      </c>
      <c r="F20" s="2">
        <v>1.356E-3</v>
      </c>
      <c r="G20" s="2">
        <v>5.6800000000000004E-4</v>
      </c>
      <c r="H20" s="2">
        <v>9.4000000000000008E-5</v>
      </c>
      <c r="I20" s="2">
        <v>2.4499999999999999E-4</v>
      </c>
      <c r="J20" s="2">
        <v>2.3E-5</v>
      </c>
      <c r="K20" s="2">
        <v>4.5600000000000003E-4</v>
      </c>
      <c r="L20" s="2">
        <v>0</v>
      </c>
      <c r="M20" s="2">
        <v>5.62E-4</v>
      </c>
      <c r="N20" s="2">
        <v>7.45E-4</v>
      </c>
      <c r="O20" s="2" t="s">
        <v>58</v>
      </c>
      <c r="P20" s="2">
        <v>33</v>
      </c>
      <c r="AC20" s="8"/>
    </row>
    <row r="21" spans="1:29" x14ac:dyDescent="0.25">
      <c r="P21" s="2"/>
      <c r="AC21" s="8"/>
    </row>
    <row r="22" spans="1:29" s="4" customFormat="1" x14ac:dyDescent="0.25">
      <c r="A22" s="4" t="s">
        <v>75</v>
      </c>
      <c r="B22" s="4" t="s">
        <v>60</v>
      </c>
      <c r="C22" s="4" t="s">
        <v>62</v>
      </c>
      <c r="D22" s="4" t="s">
        <v>67</v>
      </c>
      <c r="E22" s="4" t="s">
        <v>68</v>
      </c>
      <c r="F22" s="4" t="s">
        <v>69</v>
      </c>
      <c r="G22" s="4" t="s">
        <v>61</v>
      </c>
      <c r="H22" s="4" t="s">
        <v>63</v>
      </c>
      <c r="I22" s="4" t="s">
        <v>64</v>
      </c>
      <c r="J22" s="4" t="s">
        <v>65</v>
      </c>
      <c r="K22" s="4" t="s">
        <v>66</v>
      </c>
      <c r="L22" s="4" t="s">
        <v>70</v>
      </c>
      <c r="M22" s="4" t="s">
        <v>71</v>
      </c>
      <c r="N22" s="4" t="s">
        <v>72</v>
      </c>
      <c r="O22" s="4" t="s">
        <v>19</v>
      </c>
      <c r="P22" s="4" t="s">
        <v>20</v>
      </c>
    </row>
    <row r="23" spans="1:29" x14ac:dyDescent="0.25">
      <c r="A23" s="2" t="s">
        <v>21</v>
      </c>
      <c r="B23" s="2">
        <v>5.6599999999999999E-4</v>
      </c>
      <c r="C23" s="2">
        <v>1.1900000000000001E-4</v>
      </c>
      <c r="D23" s="2">
        <v>3.1399999999999999E-4</v>
      </c>
      <c r="E23" s="2">
        <v>3.6099999999999999E-4</v>
      </c>
      <c r="F23" s="2">
        <v>4.4000000000000002E-4</v>
      </c>
      <c r="G23" s="2">
        <v>1.077E-3</v>
      </c>
      <c r="H23" s="2">
        <v>1.21E-4</v>
      </c>
      <c r="I23" s="2">
        <v>1.46E-4</v>
      </c>
      <c r="J23" s="2">
        <v>1.4999999999999999E-4</v>
      </c>
      <c r="K23" s="2">
        <v>1.02E-4</v>
      </c>
      <c r="L23" s="2">
        <v>6.4700000000000001E-4</v>
      </c>
      <c r="M23" s="2">
        <v>2.3699999999999999E-4</v>
      </c>
      <c r="N23" s="2">
        <v>2.6200000000000003E-4</v>
      </c>
      <c r="O23" s="2" t="s">
        <v>22</v>
      </c>
      <c r="P23" s="2">
        <v>15</v>
      </c>
    </row>
    <row r="24" spans="1:29" x14ac:dyDescent="0.25">
      <c r="A24" s="2" t="s">
        <v>23</v>
      </c>
      <c r="B24" s="2">
        <v>6.3400000000000001E-4</v>
      </c>
      <c r="C24" s="2">
        <v>1.2E-4</v>
      </c>
      <c r="D24" s="2">
        <v>3.4299999999999999E-4</v>
      </c>
      <c r="E24" s="2">
        <v>3.6299999999999999E-4</v>
      </c>
      <c r="F24" s="2">
        <v>4.44E-4</v>
      </c>
      <c r="G24" s="2">
        <v>1.0189999999999999E-3</v>
      </c>
      <c r="H24" s="2">
        <v>1.4200000000000001E-4</v>
      </c>
      <c r="I24" s="2">
        <v>1.36E-4</v>
      </c>
      <c r="J24" s="2">
        <v>1.4799999999999999E-4</v>
      </c>
      <c r="K24" s="2">
        <v>9.6000000000000002E-5</v>
      </c>
      <c r="L24" s="2">
        <v>6.6699999999999995E-4</v>
      </c>
      <c r="M24" s="2">
        <v>2.4800000000000001E-4</v>
      </c>
      <c r="N24" s="2">
        <v>2.63E-4</v>
      </c>
      <c r="O24" s="2" t="s">
        <v>24</v>
      </c>
      <c r="P24" s="2">
        <v>16</v>
      </c>
    </row>
    <row r="25" spans="1:29" x14ac:dyDescent="0.25">
      <c r="A25" s="2" t="s">
        <v>25</v>
      </c>
      <c r="B25" s="2">
        <v>6.0400000000000004E-4</v>
      </c>
      <c r="C25" s="2">
        <v>1.1900000000000001E-4</v>
      </c>
      <c r="D25" s="2">
        <v>3.2499999999999999E-4</v>
      </c>
      <c r="E25" s="2">
        <v>3.6000000000000002E-4</v>
      </c>
      <c r="F25" s="2">
        <v>4.1800000000000002E-4</v>
      </c>
      <c r="G25" s="2">
        <v>1.193E-3</v>
      </c>
      <c r="H25" s="2">
        <v>1.2E-4</v>
      </c>
      <c r="I25" s="2">
        <v>1.34E-4</v>
      </c>
      <c r="J25" s="2">
        <v>1.47E-4</v>
      </c>
      <c r="K25" s="2">
        <v>1.2300000000000001E-4</v>
      </c>
      <c r="L25" s="2">
        <v>6.0300000000000002E-4</v>
      </c>
      <c r="M25" s="2">
        <v>2.6899999999999998E-4</v>
      </c>
      <c r="N25" s="2">
        <v>2.4499999999999999E-4</v>
      </c>
      <c r="O25" s="2" t="s">
        <v>26</v>
      </c>
      <c r="P25" s="2">
        <v>17</v>
      </c>
    </row>
    <row r="26" spans="1:29" x14ac:dyDescent="0.25">
      <c r="A26" s="2" t="s">
        <v>27</v>
      </c>
      <c r="B26" s="2">
        <v>5.6599999999999999E-4</v>
      </c>
      <c r="C26" s="2">
        <v>1.22E-4</v>
      </c>
      <c r="D26" s="2">
        <v>3.1799999999999998E-4</v>
      </c>
      <c r="E26" s="2">
        <v>3.39E-4</v>
      </c>
      <c r="F26" s="2">
        <v>4.5100000000000001E-4</v>
      </c>
      <c r="G26" s="2">
        <v>1.2210000000000001E-3</v>
      </c>
      <c r="H26" s="2">
        <v>1.2799999999999999E-4</v>
      </c>
      <c r="I26" s="2">
        <v>1.34E-4</v>
      </c>
      <c r="J26" s="2">
        <v>1.4999999999999999E-4</v>
      </c>
      <c r="K26" s="2">
        <v>1.03E-4</v>
      </c>
      <c r="L26" s="2">
        <v>7.3200000000000001E-4</v>
      </c>
      <c r="M26" s="2">
        <v>2.3699999999999999E-4</v>
      </c>
      <c r="N26" s="2">
        <v>2.3900000000000001E-4</v>
      </c>
      <c r="O26" s="2" t="s">
        <v>28</v>
      </c>
      <c r="P26" s="2">
        <v>18</v>
      </c>
    </row>
    <row r="27" spans="1:29" x14ac:dyDescent="0.25">
      <c r="A27" s="2" t="s">
        <v>29</v>
      </c>
      <c r="B27" s="2">
        <v>6.1700000000000004E-4</v>
      </c>
      <c r="C27" s="2">
        <v>1.27E-4</v>
      </c>
      <c r="D27" s="2">
        <v>3.3799999999999998E-4</v>
      </c>
      <c r="E27" s="2">
        <v>3.4900000000000003E-4</v>
      </c>
      <c r="F27" s="2">
        <v>3.7199999999999999E-4</v>
      </c>
      <c r="G27" s="2">
        <v>1.0150000000000001E-3</v>
      </c>
      <c r="H27" s="2">
        <v>1.5300000000000001E-4</v>
      </c>
      <c r="I27" s="2">
        <v>1.3200000000000001E-4</v>
      </c>
      <c r="J27" s="2">
        <v>1.54E-4</v>
      </c>
      <c r="K27" s="2">
        <v>1.1E-4</v>
      </c>
      <c r="L27" s="2">
        <v>6.5300000000000004E-4</v>
      </c>
      <c r="M27" s="2">
        <v>2.2900000000000001E-4</v>
      </c>
      <c r="N27" s="2">
        <v>2.6200000000000003E-4</v>
      </c>
      <c r="O27" s="2" t="s">
        <v>30</v>
      </c>
      <c r="P27" s="2">
        <v>19</v>
      </c>
    </row>
    <row r="28" spans="1:29" x14ac:dyDescent="0.25">
      <c r="A28" s="2" t="s">
        <v>31</v>
      </c>
      <c r="B28" s="2">
        <v>6.38E-4</v>
      </c>
      <c r="C28" s="2">
        <v>1.2799999999999999E-4</v>
      </c>
      <c r="D28" s="2">
        <v>3.4200000000000002E-4</v>
      </c>
      <c r="E28" s="2">
        <v>3.7199999999999999E-4</v>
      </c>
      <c r="F28" s="2">
        <v>4.7399999999999997E-4</v>
      </c>
      <c r="G28" s="2">
        <v>1.003E-3</v>
      </c>
      <c r="H28" s="2">
        <v>1.3999999999999999E-4</v>
      </c>
      <c r="I28" s="2">
        <v>1.2999999999999999E-4</v>
      </c>
      <c r="J28" s="2">
        <v>1.4899999999999999E-4</v>
      </c>
      <c r="K28" s="2">
        <v>1.08E-4</v>
      </c>
      <c r="L28" s="2">
        <v>6.9499999999999998E-4</v>
      </c>
      <c r="M28" s="2">
        <v>2.2699999999999999E-4</v>
      </c>
      <c r="N28" s="2">
        <v>2.3499999999999999E-4</v>
      </c>
      <c r="O28" s="2" t="s">
        <v>32</v>
      </c>
      <c r="P28" s="2">
        <v>20</v>
      </c>
    </row>
    <row r="29" spans="1:29" x14ac:dyDescent="0.25">
      <c r="A29" s="2" t="s">
        <v>33</v>
      </c>
      <c r="B29" s="2">
        <v>5.31E-4</v>
      </c>
      <c r="C29" s="2">
        <v>1.16E-4</v>
      </c>
      <c r="D29" s="2">
        <v>3.7599999999999998E-4</v>
      </c>
      <c r="E29" s="2">
        <v>3.3700000000000001E-4</v>
      </c>
      <c r="F29" s="2">
        <v>4.6700000000000002E-4</v>
      </c>
      <c r="G29" s="2">
        <v>9.1500000000000001E-4</v>
      </c>
      <c r="H29" s="2">
        <v>1.36E-4</v>
      </c>
      <c r="I29" s="2">
        <v>1.21E-4</v>
      </c>
      <c r="J29" s="2">
        <v>1.46E-4</v>
      </c>
      <c r="K29" s="2">
        <v>1.11E-4</v>
      </c>
      <c r="L29" s="2">
        <v>6.4499999999999996E-4</v>
      </c>
      <c r="M29" s="2">
        <v>2.3000000000000001E-4</v>
      </c>
      <c r="N29" s="2">
        <v>2.6800000000000001E-4</v>
      </c>
      <c r="O29" s="2" t="s">
        <v>34</v>
      </c>
      <c r="P29" s="2">
        <v>21</v>
      </c>
    </row>
    <row r="30" spans="1:29" x14ac:dyDescent="0.25">
      <c r="A30" s="2" t="s">
        <v>35</v>
      </c>
      <c r="B30" s="2">
        <v>5.2899999999999996E-4</v>
      </c>
      <c r="C30" s="2">
        <v>1.2300000000000001E-4</v>
      </c>
      <c r="D30" s="2">
        <v>3.1300000000000002E-4</v>
      </c>
      <c r="E30" s="2">
        <v>3.6200000000000002E-4</v>
      </c>
      <c r="F30" s="2">
        <v>4.4200000000000001E-4</v>
      </c>
      <c r="G30" s="2">
        <v>1.039E-3</v>
      </c>
      <c r="H30" s="2">
        <v>1.3300000000000001E-4</v>
      </c>
      <c r="I30" s="2">
        <v>1.5300000000000001E-4</v>
      </c>
      <c r="J30" s="2">
        <v>1.4799999999999999E-4</v>
      </c>
      <c r="K30" s="2">
        <v>1.12E-4</v>
      </c>
      <c r="L30" s="2">
        <v>7.1299999999999998E-4</v>
      </c>
      <c r="M30" s="2">
        <v>2.33E-4</v>
      </c>
      <c r="N30" s="2">
        <v>2.4399999999999999E-4</v>
      </c>
      <c r="O30" s="2" t="s">
        <v>36</v>
      </c>
      <c r="P30" s="2">
        <v>22</v>
      </c>
    </row>
    <row r="31" spans="1:29" x14ac:dyDescent="0.25">
      <c r="A31" s="2" t="s">
        <v>37</v>
      </c>
      <c r="B31" s="2">
        <v>6.4999999999999997E-4</v>
      </c>
      <c r="C31" s="2">
        <v>1.16E-4</v>
      </c>
      <c r="D31" s="2">
        <v>3.4499999999999998E-4</v>
      </c>
      <c r="E31" s="2">
        <v>3.6900000000000002E-4</v>
      </c>
      <c r="F31" s="2">
        <v>4.6000000000000001E-4</v>
      </c>
      <c r="G31" s="2">
        <v>1.191E-3</v>
      </c>
      <c r="H31" s="2">
        <v>1.2799999999999999E-4</v>
      </c>
      <c r="I31" s="2">
        <v>1.4999999999999999E-4</v>
      </c>
      <c r="J31" s="2">
        <v>1.47E-4</v>
      </c>
      <c r="K31" s="2">
        <v>1.16E-4</v>
      </c>
      <c r="L31" s="2">
        <v>6.4999999999999997E-4</v>
      </c>
      <c r="M31" s="2">
        <v>2.12E-4</v>
      </c>
      <c r="N31" s="2">
        <v>2.4000000000000001E-4</v>
      </c>
      <c r="O31" s="2" t="s">
        <v>38</v>
      </c>
      <c r="P31" s="2">
        <v>23</v>
      </c>
    </row>
    <row r="32" spans="1:29" x14ac:dyDescent="0.25">
      <c r="A32" s="2" t="s">
        <v>39</v>
      </c>
      <c r="B32" s="2">
        <v>5.5999999999999995E-4</v>
      </c>
      <c r="C32" s="2">
        <v>1.21E-4</v>
      </c>
      <c r="D32" s="2">
        <v>3.19E-4</v>
      </c>
      <c r="E32" s="2">
        <v>3.4900000000000003E-4</v>
      </c>
      <c r="F32" s="2">
        <v>4.4700000000000002E-4</v>
      </c>
      <c r="G32" s="2">
        <v>1.276E-3</v>
      </c>
      <c r="H32" s="2">
        <v>1.44E-4</v>
      </c>
      <c r="I32" s="2">
        <v>1.3999999999999999E-4</v>
      </c>
      <c r="J32" s="2">
        <v>1.5200000000000001E-4</v>
      </c>
      <c r="K32" s="2">
        <v>1.12E-4</v>
      </c>
      <c r="L32" s="2">
        <v>7.2400000000000003E-4</v>
      </c>
      <c r="M32" s="2">
        <v>2.61E-4</v>
      </c>
      <c r="N32" s="2">
        <v>2.6699999999999998E-4</v>
      </c>
      <c r="O32" s="2" t="s">
        <v>40</v>
      </c>
      <c r="P32" s="2">
        <v>24</v>
      </c>
    </row>
    <row r="33" spans="1:16" x14ac:dyDescent="0.25">
      <c r="A33" s="2" t="s">
        <v>41</v>
      </c>
      <c r="B33" s="2">
        <v>5.0000000000000001E-4</v>
      </c>
      <c r="C33" s="2">
        <v>1.22E-4</v>
      </c>
      <c r="D33" s="2">
        <v>3.1100000000000002E-4</v>
      </c>
      <c r="E33" s="2">
        <v>4.0400000000000001E-4</v>
      </c>
      <c r="F33" s="2">
        <v>4.08E-4</v>
      </c>
      <c r="G33" s="2">
        <v>1.0889999999999999E-3</v>
      </c>
      <c r="H33" s="2">
        <v>1.21E-4</v>
      </c>
      <c r="I33" s="2">
        <v>1.4300000000000001E-4</v>
      </c>
      <c r="J33" s="2">
        <v>1.55E-4</v>
      </c>
      <c r="K33" s="2">
        <v>1.0900000000000001E-4</v>
      </c>
      <c r="L33" s="2">
        <v>6.9899999999999997E-4</v>
      </c>
      <c r="M33" s="2">
        <v>2.1599999999999999E-4</v>
      </c>
      <c r="N33" s="2">
        <v>2.3599999999999999E-4</v>
      </c>
      <c r="O33" s="2" t="s">
        <v>42</v>
      </c>
      <c r="P33" s="2">
        <v>25</v>
      </c>
    </row>
    <row r="34" spans="1:16" x14ac:dyDescent="0.25">
      <c r="A34" s="2" t="s">
        <v>43</v>
      </c>
      <c r="B34" s="2">
        <v>5.5599999999999996E-4</v>
      </c>
      <c r="C34" s="2">
        <v>1.21E-4</v>
      </c>
      <c r="D34" s="2">
        <v>3.3799999999999998E-4</v>
      </c>
      <c r="E34" s="2">
        <v>3.7100000000000002E-4</v>
      </c>
      <c r="F34" s="2">
        <v>4.2299999999999998E-4</v>
      </c>
      <c r="G34" s="2">
        <v>1.235E-3</v>
      </c>
      <c r="H34" s="2">
        <v>1.5200000000000001E-4</v>
      </c>
      <c r="I34" s="2">
        <v>1.12E-4</v>
      </c>
      <c r="J34" s="2">
        <v>1.55E-4</v>
      </c>
      <c r="K34" s="2">
        <v>1.13E-4</v>
      </c>
      <c r="L34" s="2">
        <v>6.6600000000000003E-4</v>
      </c>
      <c r="M34" s="2">
        <v>2.41E-4</v>
      </c>
      <c r="N34" s="2">
        <v>2.61E-4</v>
      </c>
      <c r="O34" s="2" t="s">
        <v>44</v>
      </c>
      <c r="P34" s="2">
        <v>26</v>
      </c>
    </row>
    <row r="35" spans="1:16" x14ac:dyDescent="0.25">
      <c r="A35" s="2" t="s">
        <v>45</v>
      </c>
      <c r="B35" s="2">
        <v>5.6899999999999995E-4</v>
      </c>
      <c r="C35" s="2">
        <v>1.2300000000000001E-4</v>
      </c>
      <c r="D35" s="2">
        <v>3.1599999999999998E-4</v>
      </c>
      <c r="E35" s="2">
        <v>3.6200000000000002E-4</v>
      </c>
      <c r="F35" s="2">
        <v>5.1199999999999998E-4</v>
      </c>
      <c r="G35" s="2">
        <v>1.0430000000000001E-3</v>
      </c>
      <c r="H35" s="2">
        <v>1.16E-4</v>
      </c>
      <c r="I35" s="2">
        <v>1.16E-4</v>
      </c>
      <c r="J35" s="2">
        <v>1.54E-4</v>
      </c>
      <c r="K35" s="2">
        <v>1.0900000000000001E-4</v>
      </c>
      <c r="L35" s="2">
        <v>7.6599999999999997E-4</v>
      </c>
      <c r="M35" s="2">
        <v>2.2900000000000001E-4</v>
      </c>
      <c r="N35" s="2">
        <v>2.6400000000000002E-4</v>
      </c>
      <c r="O35" s="2" t="s">
        <v>46</v>
      </c>
      <c r="P35" s="2">
        <v>27</v>
      </c>
    </row>
    <row r="36" spans="1:16" x14ac:dyDescent="0.25">
      <c r="A36" s="2" t="s">
        <v>47</v>
      </c>
      <c r="B36" s="2">
        <v>6.0999999999999997E-4</v>
      </c>
      <c r="C36" s="2">
        <v>1.18E-4</v>
      </c>
      <c r="D36" s="2">
        <v>3.4600000000000001E-4</v>
      </c>
      <c r="E36" s="2">
        <v>3.5199999999999999E-4</v>
      </c>
      <c r="F36" s="2">
        <v>4.2999999999999999E-4</v>
      </c>
      <c r="G36" s="2">
        <v>1.1130000000000001E-3</v>
      </c>
      <c r="H36" s="2">
        <v>1.3100000000000001E-4</v>
      </c>
      <c r="I36" s="2">
        <v>1.25E-4</v>
      </c>
      <c r="J36" s="2">
        <v>1.5200000000000001E-4</v>
      </c>
      <c r="K36" s="2">
        <v>1.03E-4</v>
      </c>
      <c r="L36" s="2">
        <v>7.1599999999999995E-4</v>
      </c>
      <c r="M36" s="2">
        <v>2.2699999999999999E-4</v>
      </c>
      <c r="N36" s="2">
        <v>2.6200000000000003E-4</v>
      </c>
      <c r="O36" s="2" t="s">
        <v>48</v>
      </c>
      <c r="P36" s="2">
        <v>28</v>
      </c>
    </row>
    <row r="37" spans="1:16" x14ac:dyDescent="0.25">
      <c r="A37" s="2" t="s">
        <v>49</v>
      </c>
      <c r="B37" s="2">
        <v>6.3699999999999998E-4</v>
      </c>
      <c r="C37" s="2">
        <v>1.2400000000000001E-4</v>
      </c>
      <c r="D37" s="2">
        <v>3.3500000000000001E-4</v>
      </c>
      <c r="E37" s="2">
        <v>3.7500000000000001E-4</v>
      </c>
      <c r="F37" s="2">
        <v>4.28E-4</v>
      </c>
      <c r="G37" s="2">
        <v>1.503E-3</v>
      </c>
      <c r="H37" s="2">
        <v>1.3200000000000001E-4</v>
      </c>
      <c r="I37" s="2">
        <v>1.4200000000000001E-4</v>
      </c>
      <c r="J37" s="2">
        <v>1.5200000000000001E-4</v>
      </c>
      <c r="K37" s="2">
        <v>1.12E-4</v>
      </c>
      <c r="L37" s="2">
        <v>7.3099999999999999E-4</v>
      </c>
      <c r="M37" s="2">
        <v>2.7500000000000002E-4</v>
      </c>
      <c r="N37" s="2">
        <v>2.6800000000000001E-4</v>
      </c>
      <c r="O37" s="2" t="s">
        <v>50</v>
      </c>
      <c r="P37" s="2">
        <v>29</v>
      </c>
    </row>
    <row r="38" spans="1:16" x14ac:dyDescent="0.25">
      <c r="A38" s="2" t="s">
        <v>51</v>
      </c>
      <c r="B38" s="2">
        <v>6.1200000000000002E-4</v>
      </c>
      <c r="C38" s="2">
        <v>1.2300000000000001E-4</v>
      </c>
      <c r="D38" s="2">
        <v>3.3700000000000001E-4</v>
      </c>
      <c r="E38" s="2">
        <v>3.3500000000000001E-4</v>
      </c>
      <c r="F38" s="2">
        <v>3.8000000000000002E-4</v>
      </c>
      <c r="G38" s="2">
        <v>1.041E-3</v>
      </c>
      <c r="H38" s="2">
        <v>1.44E-4</v>
      </c>
      <c r="I38" s="2">
        <v>1.25E-4</v>
      </c>
      <c r="J38" s="2">
        <v>1.5200000000000001E-4</v>
      </c>
      <c r="K38" s="2">
        <v>1.1E-4</v>
      </c>
      <c r="L38" s="2">
        <v>7.2900000000000005E-4</v>
      </c>
      <c r="M38" s="2">
        <v>2.1000000000000001E-4</v>
      </c>
      <c r="N38" s="2">
        <v>2.1800000000000001E-4</v>
      </c>
      <c r="O38" s="2" t="s">
        <v>52</v>
      </c>
      <c r="P38" s="2">
        <v>30</v>
      </c>
    </row>
    <row r="39" spans="1:16" x14ac:dyDescent="0.25">
      <c r="A39" s="2" t="s">
        <v>53</v>
      </c>
      <c r="B39" s="2">
        <v>5.8600000000000004E-4</v>
      </c>
      <c r="C39" s="2">
        <v>1.22E-4</v>
      </c>
      <c r="D39" s="2">
        <v>3.3700000000000001E-4</v>
      </c>
      <c r="E39" s="2">
        <v>3.6400000000000001E-4</v>
      </c>
      <c r="F39" s="2">
        <v>4.46E-4</v>
      </c>
      <c r="G39" s="2">
        <v>1.1609999999999999E-3</v>
      </c>
      <c r="H39" s="2">
        <v>1.37E-4</v>
      </c>
      <c r="I39" s="2">
        <v>1.26E-4</v>
      </c>
      <c r="J39" s="2">
        <v>1.56E-4</v>
      </c>
      <c r="K39" s="2">
        <v>1E-4</v>
      </c>
      <c r="L39" s="2">
        <v>7.3800000000000005E-4</v>
      </c>
      <c r="M39" s="2">
        <v>2.34E-4</v>
      </c>
      <c r="N39" s="2">
        <v>2.4600000000000002E-4</v>
      </c>
      <c r="O39" s="2" t="s">
        <v>54</v>
      </c>
      <c r="P39" s="2">
        <v>31</v>
      </c>
    </row>
    <row r="40" spans="1:16" x14ac:dyDescent="0.25">
      <c r="A40" s="2" t="s">
        <v>55</v>
      </c>
      <c r="B40" s="2">
        <v>6.0999999999999997E-4</v>
      </c>
      <c r="C40" s="2">
        <v>1.17E-4</v>
      </c>
      <c r="D40" s="2">
        <v>3.2400000000000001E-4</v>
      </c>
      <c r="E40" s="2">
        <v>3.5799999999999997E-4</v>
      </c>
      <c r="F40" s="2">
        <v>4.3300000000000001E-4</v>
      </c>
      <c r="G40" s="2">
        <v>1.23E-3</v>
      </c>
      <c r="H40" s="2">
        <v>1.22E-4</v>
      </c>
      <c r="I40" s="2">
        <v>1.26E-4</v>
      </c>
      <c r="J40" s="2">
        <v>1.54E-4</v>
      </c>
      <c r="K40" s="2">
        <v>1.07E-4</v>
      </c>
      <c r="L40" s="2">
        <v>6.6299999999999996E-4</v>
      </c>
      <c r="M40" s="2">
        <v>2.31E-4</v>
      </c>
      <c r="N40" s="2">
        <v>2.7300000000000002E-4</v>
      </c>
      <c r="O40" s="2" t="s">
        <v>56</v>
      </c>
      <c r="P40" s="2">
        <v>32</v>
      </c>
    </row>
    <row r="41" spans="1:16" x14ac:dyDescent="0.25">
      <c r="A41" s="2" t="s">
        <v>57</v>
      </c>
      <c r="B41" s="2">
        <v>5.4299999999999997E-4</v>
      </c>
      <c r="C41" s="2">
        <v>1.2E-4</v>
      </c>
      <c r="D41" s="2">
        <v>3.2200000000000002E-4</v>
      </c>
      <c r="E41" s="2">
        <v>3.9599999999999998E-4</v>
      </c>
      <c r="F41" s="2">
        <v>4.4900000000000002E-4</v>
      </c>
      <c r="G41" s="2">
        <v>1.1329999999999999E-3</v>
      </c>
      <c r="H41" s="2">
        <v>1.2799999999999999E-4</v>
      </c>
      <c r="I41" s="2">
        <v>1.3100000000000001E-4</v>
      </c>
      <c r="J41" s="2">
        <v>1.54E-4</v>
      </c>
      <c r="K41" s="2">
        <v>1.06E-4</v>
      </c>
      <c r="L41" s="2">
        <v>6.69E-4</v>
      </c>
      <c r="M41" s="2">
        <v>2.2800000000000001E-4</v>
      </c>
      <c r="N41" s="2">
        <v>2.2699999999999999E-4</v>
      </c>
      <c r="O41" s="2" t="s">
        <v>58</v>
      </c>
      <c r="P41" s="2">
        <v>33</v>
      </c>
    </row>
    <row r="42" spans="1:16" x14ac:dyDescent="0.25">
      <c r="P42" s="2"/>
    </row>
    <row r="43" spans="1:16" x14ac:dyDescent="0.25">
      <c r="B43" s="4" t="s">
        <v>60</v>
      </c>
      <c r="C43" s="4" t="s">
        <v>62</v>
      </c>
      <c r="D43" s="4" t="s">
        <v>67</v>
      </c>
      <c r="E43" s="4" t="s">
        <v>68</v>
      </c>
      <c r="F43" s="4" t="s">
        <v>69</v>
      </c>
      <c r="G43" s="4" t="s">
        <v>61</v>
      </c>
      <c r="H43" s="4" t="s">
        <v>63</v>
      </c>
      <c r="I43" s="4" t="s">
        <v>64</v>
      </c>
      <c r="J43" s="4" t="s">
        <v>65</v>
      </c>
      <c r="K43" s="4" t="s">
        <v>66</v>
      </c>
      <c r="L43" s="4" t="s">
        <v>70</v>
      </c>
      <c r="M43" s="4" t="s">
        <v>71</v>
      </c>
      <c r="N43" s="4" t="s">
        <v>72</v>
      </c>
      <c r="O43" s="4" t="s">
        <v>19</v>
      </c>
      <c r="P43" s="4" t="s">
        <v>20</v>
      </c>
    </row>
    <row r="44" spans="1:16" x14ac:dyDescent="0.25">
      <c r="A44" s="2" t="s">
        <v>21</v>
      </c>
      <c r="B44" s="2">
        <f t="shared" ref="B44:N44" si="0">B2-B23</f>
        <v>7.8279999999999999E-3</v>
      </c>
      <c r="C44" s="2">
        <f t="shared" si="0"/>
        <v>0.37359500000000001</v>
      </c>
      <c r="D44" s="2">
        <f t="shared" si="0"/>
        <v>3.555E-3</v>
      </c>
      <c r="E44" s="2">
        <f t="shared" si="0"/>
        <v>1.8900000000000004E-4</v>
      </c>
      <c r="F44" s="2">
        <f t="shared" si="0"/>
        <v>7.6499999999999984E-4</v>
      </c>
      <c r="G44" s="9">
        <f t="shared" si="0"/>
        <v>-3.88E-4</v>
      </c>
      <c r="H44" s="2">
        <f t="shared" si="0"/>
        <v>9.1000000000000003E-5</v>
      </c>
      <c r="I44" s="2">
        <f t="shared" si="0"/>
        <v>4.4999999999999983E-5</v>
      </c>
      <c r="J44" s="9">
        <f t="shared" si="0"/>
        <v>-4.7999999999999974E-5</v>
      </c>
      <c r="K44" s="2">
        <f t="shared" si="0"/>
        <v>6.0999999999999978E-5</v>
      </c>
      <c r="L44" s="9">
        <f t="shared" si="0"/>
        <v>-1.9099999999999998E-4</v>
      </c>
      <c r="M44" s="9">
        <f t="shared" si="0"/>
        <v>-7.6999999999999974E-5</v>
      </c>
      <c r="N44" s="2">
        <f t="shared" si="0"/>
        <v>5.4999999999999992E-4</v>
      </c>
      <c r="O44" s="2" t="s">
        <v>22</v>
      </c>
      <c r="P44" s="2">
        <v>15</v>
      </c>
    </row>
    <row r="45" spans="1:16" x14ac:dyDescent="0.25">
      <c r="A45" s="2" t="s">
        <v>23</v>
      </c>
      <c r="B45" s="2">
        <f t="shared" ref="B45:N45" si="1">B3-B24</f>
        <v>3.8890000000000001E-3</v>
      </c>
      <c r="C45" s="2">
        <f t="shared" si="1"/>
        <v>0.35292000000000001</v>
      </c>
      <c r="D45" s="2">
        <f t="shared" si="1"/>
        <v>5.0799999999999999E-4</v>
      </c>
      <c r="E45" s="2">
        <f t="shared" si="1"/>
        <v>8.9999999999999998E-4</v>
      </c>
      <c r="F45" s="2">
        <f t="shared" si="1"/>
        <v>3.6299999999999999E-4</v>
      </c>
      <c r="G45" s="9">
        <f t="shared" si="1"/>
        <v>-5.6999999999999998E-4</v>
      </c>
      <c r="H45" s="9">
        <f t="shared" si="1"/>
        <v>-2.1000000000000009E-5</v>
      </c>
      <c r="I45" s="9">
        <f t="shared" si="1"/>
        <v>-2.6000000000000009E-5</v>
      </c>
      <c r="J45" s="2">
        <f t="shared" si="1"/>
        <v>5.7000000000000003E-5</v>
      </c>
      <c r="K45" s="2">
        <f t="shared" si="1"/>
        <v>1.0870000000000001E-3</v>
      </c>
      <c r="L45" s="9">
        <f t="shared" si="1"/>
        <v>-2.8699999999999998E-4</v>
      </c>
      <c r="M45" s="2">
        <f t="shared" si="1"/>
        <v>3.3387E-2</v>
      </c>
      <c r="N45" s="2">
        <f t="shared" si="1"/>
        <v>3.4219999999999997E-3</v>
      </c>
      <c r="O45" s="2" t="s">
        <v>24</v>
      </c>
      <c r="P45" s="2">
        <v>16</v>
      </c>
    </row>
    <row r="46" spans="1:16" x14ac:dyDescent="0.25">
      <c r="A46" s="2" t="s">
        <v>25</v>
      </c>
      <c r="B46" s="2">
        <f t="shared" ref="B46:N46" si="2">B4-B25</f>
        <v>5.581E-3</v>
      </c>
      <c r="C46" s="2">
        <f t="shared" si="2"/>
        <v>0.37605900000000003</v>
      </c>
      <c r="D46" s="2">
        <f t="shared" si="2"/>
        <v>4.2900000000000004E-3</v>
      </c>
      <c r="E46" s="2">
        <f t="shared" si="2"/>
        <v>2.9100000000000008E-4</v>
      </c>
      <c r="F46" s="2">
        <f t="shared" si="2"/>
        <v>1.0580000000000001E-3</v>
      </c>
      <c r="G46" s="9">
        <f t="shared" si="2"/>
        <v>-8.9700000000000001E-4</v>
      </c>
      <c r="H46" s="2">
        <f t="shared" si="2"/>
        <v>1.1199999999999997E-4</v>
      </c>
      <c r="I46" s="2">
        <f t="shared" si="2"/>
        <v>7.0000000000000021E-5</v>
      </c>
      <c r="J46" s="9">
        <f t="shared" si="2"/>
        <v>-4.9999999999999996E-5</v>
      </c>
      <c r="K46" s="9">
        <f t="shared" si="2"/>
        <v>-1.2300000000000001E-4</v>
      </c>
      <c r="L46" s="2">
        <f t="shared" si="2"/>
        <v>2.9999999999999645E-6</v>
      </c>
      <c r="M46" s="9">
        <f t="shared" si="2"/>
        <v>-2.6899999999999998E-4</v>
      </c>
      <c r="N46" s="2">
        <f t="shared" si="2"/>
        <v>1.9220000000000001E-3</v>
      </c>
      <c r="O46" s="2" t="s">
        <v>26</v>
      </c>
      <c r="P46" s="2">
        <v>17</v>
      </c>
    </row>
    <row r="47" spans="1:16" x14ac:dyDescent="0.25">
      <c r="A47" s="2" t="s">
        <v>27</v>
      </c>
      <c r="B47" s="2">
        <f t="shared" ref="B47:N47" si="3">B5-B26</f>
        <v>3.9910000000000006E-3</v>
      </c>
      <c r="C47" s="2">
        <f t="shared" si="3"/>
        <v>0.364842</v>
      </c>
      <c r="D47" s="2">
        <f t="shared" si="3"/>
        <v>3.6780000000000003E-3</v>
      </c>
      <c r="E47" s="2">
        <f t="shared" si="3"/>
        <v>4.0369999999999998E-3</v>
      </c>
      <c r="F47" s="2">
        <f t="shared" si="3"/>
        <v>1.7330000000000002E-3</v>
      </c>
      <c r="G47" s="9">
        <f t="shared" si="3"/>
        <v>-1.2210000000000001E-3</v>
      </c>
      <c r="H47" s="9">
        <f t="shared" si="3"/>
        <v>-4.2999999999999988E-5</v>
      </c>
      <c r="I47" s="2">
        <f t="shared" si="3"/>
        <v>2.7000000000000006E-5</v>
      </c>
      <c r="J47" s="9">
        <f t="shared" si="3"/>
        <v>-1.4999999999999999E-4</v>
      </c>
      <c r="K47" s="2">
        <f t="shared" si="3"/>
        <v>1.052E-3</v>
      </c>
      <c r="L47" s="9">
        <f t="shared" si="3"/>
        <v>-7.3200000000000001E-4</v>
      </c>
      <c r="M47" s="2">
        <f t="shared" si="3"/>
        <v>7.2719999999999998E-3</v>
      </c>
      <c r="N47" s="2">
        <f t="shared" si="3"/>
        <v>4.0140000000000002E-3</v>
      </c>
      <c r="O47" s="2" t="s">
        <v>28</v>
      </c>
      <c r="P47" s="2">
        <v>18</v>
      </c>
    </row>
    <row r="48" spans="1:16" x14ac:dyDescent="0.25">
      <c r="A48" s="2" t="s">
        <v>29</v>
      </c>
      <c r="B48" s="2">
        <f t="shared" ref="B48:N48" si="4">B6-B27</f>
        <v>1.5679999999999999E-3</v>
      </c>
      <c r="C48" s="2">
        <f t="shared" si="4"/>
        <v>0.37990299999999999</v>
      </c>
      <c r="D48" s="2">
        <f t="shared" si="4"/>
        <v>2.5909999999999996E-3</v>
      </c>
      <c r="E48" s="2">
        <f t="shared" si="4"/>
        <v>4.2899999999999991E-4</v>
      </c>
      <c r="F48" s="2">
        <f t="shared" si="4"/>
        <v>1.8619999999999999E-3</v>
      </c>
      <c r="G48" s="9">
        <f t="shared" si="4"/>
        <v>-1.0150000000000001E-3</v>
      </c>
      <c r="H48" s="9">
        <f t="shared" si="4"/>
        <v>-9.2E-5</v>
      </c>
      <c r="I48" s="2">
        <f t="shared" si="4"/>
        <v>1.5900000000000002E-4</v>
      </c>
      <c r="J48" s="9">
        <f t="shared" si="4"/>
        <v>-5.6000000000000006E-5</v>
      </c>
      <c r="K48" s="2">
        <f t="shared" si="4"/>
        <v>1.2300000000000001E-4</v>
      </c>
      <c r="L48" s="9">
        <f t="shared" si="4"/>
        <v>-6.5300000000000004E-4</v>
      </c>
      <c r="M48" s="2">
        <f t="shared" si="4"/>
        <v>1.5200000000000004E-4</v>
      </c>
      <c r="N48" s="2">
        <f t="shared" si="4"/>
        <v>1.5399999999999995E-4</v>
      </c>
      <c r="O48" s="2" t="s">
        <v>30</v>
      </c>
      <c r="P48" s="2">
        <v>19</v>
      </c>
    </row>
    <row r="49" spans="1:16" x14ac:dyDescent="0.25">
      <c r="A49" s="2" t="s">
        <v>31</v>
      </c>
      <c r="B49" s="2">
        <f t="shared" ref="B49:N49" si="5">B7-B28</f>
        <v>3.3059999999999995E-3</v>
      </c>
      <c r="C49" s="2">
        <f t="shared" si="5"/>
        <v>0.36964400000000003</v>
      </c>
      <c r="D49" s="2">
        <f t="shared" si="5"/>
        <v>7.2600000000000008E-4</v>
      </c>
      <c r="E49" s="2">
        <f t="shared" si="5"/>
        <v>1.052E-3</v>
      </c>
      <c r="F49" s="9">
        <f t="shared" si="5"/>
        <v>-3.9599999999999998E-4</v>
      </c>
      <c r="G49" s="9">
        <f t="shared" si="5"/>
        <v>-6.8300000000000001E-4</v>
      </c>
      <c r="H49" s="9">
        <f t="shared" si="5"/>
        <v>-1.0199999999999999E-4</v>
      </c>
      <c r="I49" s="2">
        <f t="shared" si="5"/>
        <v>1.0000000000000026E-5</v>
      </c>
      <c r="J49" s="9">
        <f t="shared" si="5"/>
        <v>-8.9999999999999748E-6</v>
      </c>
      <c r="K49" s="2">
        <f t="shared" si="5"/>
        <v>1.204E-3</v>
      </c>
      <c r="L49" s="9">
        <f t="shared" si="5"/>
        <v>-2.2899999999999993E-4</v>
      </c>
      <c r="M49" s="2">
        <f t="shared" si="5"/>
        <v>7.5799999999999999E-3</v>
      </c>
      <c r="N49" s="2">
        <f t="shared" si="5"/>
        <v>4.8370000000000002E-3</v>
      </c>
      <c r="O49" s="2" t="s">
        <v>32</v>
      </c>
      <c r="P49" s="2">
        <v>20</v>
      </c>
    </row>
    <row r="50" spans="1:16" x14ac:dyDescent="0.25">
      <c r="A50" s="2" t="s">
        <v>33</v>
      </c>
      <c r="B50" s="2">
        <f t="shared" ref="B50:N50" si="6">B8-B29</f>
        <v>3.2339999999999999E-3</v>
      </c>
      <c r="C50" s="2">
        <f t="shared" si="6"/>
        <v>0.36989</v>
      </c>
      <c r="D50" s="2">
        <f t="shared" si="6"/>
        <v>2.1700000000000002E-4</v>
      </c>
      <c r="E50" s="2">
        <f t="shared" si="6"/>
        <v>2.0399999999999997E-3</v>
      </c>
      <c r="F50" s="9">
        <f t="shared" si="6"/>
        <v>-4.6700000000000002E-4</v>
      </c>
      <c r="G50" s="2">
        <f t="shared" si="6"/>
        <v>1.189E-3</v>
      </c>
      <c r="H50" s="9">
        <f t="shared" si="6"/>
        <v>-2.0000000000000012E-5</v>
      </c>
      <c r="I50" s="2">
        <f t="shared" si="6"/>
        <v>3.0699999999999998E-4</v>
      </c>
      <c r="J50" s="9">
        <f t="shared" si="6"/>
        <v>-3.4999999999999997E-5</v>
      </c>
      <c r="K50" s="2">
        <f t="shared" si="6"/>
        <v>1.6280000000000001E-3</v>
      </c>
      <c r="L50" s="9">
        <f t="shared" si="6"/>
        <v>-3.8399999999999996E-4</v>
      </c>
      <c r="M50" s="2">
        <f t="shared" si="6"/>
        <v>7.980000000000001E-3</v>
      </c>
      <c r="N50" s="2">
        <f t="shared" si="6"/>
        <v>4.8110000000000002E-3</v>
      </c>
      <c r="O50" s="2" t="s">
        <v>34</v>
      </c>
      <c r="P50" s="2">
        <v>21</v>
      </c>
    </row>
    <row r="51" spans="1:16" x14ac:dyDescent="0.25">
      <c r="A51" s="2" t="s">
        <v>35</v>
      </c>
      <c r="B51" s="2">
        <f t="shared" ref="B51:N51" si="7">B9-B30</f>
        <v>2.9909999999999997E-3</v>
      </c>
      <c r="C51" s="2">
        <f t="shared" si="7"/>
        <v>0.37193100000000001</v>
      </c>
      <c r="D51" s="2">
        <f t="shared" si="7"/>
        <v>1.6150000000000001E-3</v>
      </c>
      <c r="E51" s="2">
        <f t="shared" si="7"/>
        <v>2.2970000000000004E-3</v>
      </c>
      <c r="F51" s="2">
        <f t="shared" si="7"/>
        <v>4.7600000000000008E-4</v>
      </c>
      <c r="G51" s="9">
        <f t="shared" si="7"/>
        <v>-2.1799999999999988E-4</v>
      </c>
      <c r="H51" s="9">
        <f t="shared" si="7"/>
        <v>-8.8999999999999995E-5</v>
      </c>
      <c r="I51" s="9">
        <f t="shared" si="7"/>
        <v>-1.3100000000000001E-4</v>
      </c>
      <c r="J51" s="2">
        <f t="shared" si="7"/>
        <v>3.7000000000000005E-5</v>
      </c>
      <c r="K51" s="2">
        <f t="shared" si="7"/>
        <v>8.4999999999999995E-4</v>
      </c>
      <c r="L51" s="9">
        <f t="shared" si="7"/>
        <v>-5.5199999999999997E-4</v>
      </c>
      <c r="M51" s="2">
        <f t="shared" si="7"/>
        <v>6.0209999999999994E-3</v>
      </c>
      <c r="N51" s="2">
        <f t="shared" si="7"/>
        <v>2.8640000000000002E-3</v>
      </c>
      <c r="O51" s="2" t="s">
        <v>36</v>
      </c>
      <c r="P51" s="2">
        <v>22</v>
      </c>
    </row>
    <row r="52" spans="1:16" x14ac:dyDescent="0.25">
      <c r="A52" s="2" t="s">
        <v>37</v>
      </c>
      <c r="B52" s="2">
        <f t="shared" ref="B52:N52" si="8">B10-B31</f>
        <v>2.3080000000000002E-3</v>
      </c>
      <c r="C52" s="2">
        <f t="shared" si="8"/>
        <v>0.34928100000000001</v>
      </c>
      <c r="D52" s="2">
        <f t="shared" si="8"/>
        <v>6.9499999999999987E-4</v>
      </c>
      <c r="E52" s="2">
        <f t="shared" si="8"/>
        <v>1.8649999999999999E-3</v>
      </c>
      <c r="F52" s="9">
        <f t="shared" si="8"/>
        <v>-6.8000000000000027E-5</v>
      </c>
      <c r="G52" s="9">
        <f t="shared" si="8"/>
        <v>-1.191E-3</v>
      </c>
      <c r="H52" s="9">
        <f t="shared" si="8"/>
        <v>-4.5999999999999993E-5</v>
      </c>
      <c r="I52" s="2">
        <f t="shared" si="8"/>
        <v>9.000000000000029E-6</v>
      </c>
      <c r="J52" s="2">
        <f t="shared" si="8"/>
        <v>1.18E-4</v>
      </c>
      <c r="K52" s="2">
        <f t="shared" si="8"/>
        <v>2.9849999999999998E-3</v>
      </c>
      <c r="L52" s="9">
        <f t="shared" si="8"/>
        <v>-6.4999999999999997E-4</v>
      </c>
      <c r="M52" s="2">
        <f t="shared" si="8"/>
        <v>2.2432000000000001E-2</v>
      </c>
      <c r="N52" s="2">
        <f t="shared" si="8"/>
        <v>9.7409999999999997E-3</v>
      </c>
      <c r="O52" s="2" t="s">
        <v>38</v>
      </c>
      <c r="P52" s="2">
        <v>23</v>
      </c>
    </row>
    <row r="53" spans="1:16" x14ac:dyDescent="0.25">
      <c r="A53" s="2" t="s">
        <v>39</v>
      </c>
      <c r="B53" s="2">
        <f t="shared" ref="B53:N53" si="9">B11-B32</f>
        <v>4.9320000000000006E-3</v>
      </c>
      <c r="C53" s="2">
        <f t="shared" si="9"/>
        <v>0.36923500000000004</v>
      </c>
      <c r="D53" s="2">
        <f t="shared" si="9"/>
        <v>4.1640000000000002E-3</v>
      </c>
      <c r="E53" s="2">
        <f t="shared" si="9"/>
        <v>1.5500000000000002E-3</v>
      </c>
      <c r="F53" s="2">
        <f t="shared" si="9"/>
        <v>2.2850000000000001E-3</v>
      </c>
      <c r="G53" s="9">
        <f t="shared" si="9"/>
        <v>-1.276E-3</v>
      </c>
      <c r="H53" s="9">
        <f t="shared" si="9"/>
        <v>-1.22E-4</v>
      </c>
      <c r="I53" s="2">
        <f t="shared" si="9"/>
        <v>1.1299999999999998E-4</v>
      </c>
      <c r="J53" s="9">
        <f t="shared" si="9"/>
        <v>-1.5200000000000001E-4</v>
      </c>
      <c r="K53" s="2">
        <f t="shared" si="9"/>
        <v>7.54E-4</v>
      </c>
      <c r="L53" s="9">
        <f t="shared" si="9"/>
        <v>-7.2400000000000003E-4</v>
      </c>
      <c r="M53" s="2">
        <f t="shared" si="9"/>
        <v>7.2309999999999996E-3</v>
      </c>
      <c r="N53" s="2">
        <f t="shared" si="9"/>
        <v>2.4750000000000002E-3</v>
      </c>
      <c r="O53" s="2" t="s">
        <v>40</v>
      </c>
      <c r="P53" s="2">
        <v>24</v>
      </c>
    </row>
    <row r="54" spans="1:16" x14ac:dyDescent="0.25">
      <c r="A54" s="2" t="s">
        <v>41</v>
      </c>
      <c r="B54" s="2">
        <f t="shared" ref="B54:N54" si="10">B12-B33</f>
        <v>6.0669999999999995E-3</v>
      </c>
      <c r="C54" s="2">
        <f t="shared" si="10"/>
        <v>0.37059199999999998</v>
      </c>
      <c r="D54" s="2">
        <f t="shared" si="10"/>
        <v>6.0300000000000006E-3</v>
      </c>
      <c r="E54" s="2">
        <f t="shared" si="10"/>
        <v>1.14E-3</v>
      </c>
      <c r="F54" s="2">
        <f t="shared" si="10"/>
        <v>2.3020000000000002E-3</v>
      </c>
      <c r="G54" s="9">
        <f t="shared" si="10"/>
        <v>-1.0889999999999999E-3</v>
      </c>
      <c r="H54" s="9">
        <f t="shared" si="10"/>
        <v>-1.9999999999999998E-5</v>
      </c>
      <c r="I54" s="2">
        <f t="shared" si="10"/>
        <v>4.1999999999999991E-5</v>
      </c>
      <c r="J54" s="9">
        <f t="shared" si="10"/>
        <v>-1.44E-4</v>
      </c>
      <c r="K54" s="2">
        <f t="shared" si="10"/>
        <v>3.6600000000000001E-4</v>
      </c>
      <c r="L54" s="9">
        <f t="shared" si="10"/>
        <v>-6.9899999999999997E-4</v>
      </c>
      <c r="M54" s="2">
        <f t="shared" si="10"/>
        <v>3.4899999999999996E-3</v>
      </c>
      <c r="N54" s="2">
        <f t="shared" si="10"/>
        <v>1.928E-3</v>
      </c>
      <c r="O54" s="2" t="s">
        <v>42</v>
      </c>
      <c r="P54" s="2">
        <v>25</v>
      </c>
    </row>
    <row r="55" spans="1:16" x14ac:dyDescent="0.25">
      <c r="A55" s="2" t="s">
        <v>43</v>
      </c>
      <c r="B55" s="2">
        <f t="shared" ref="B55:N55" si="11">B13-B34</f>
        <v>4.2649999999999997E-3</v>
      </c>
      <c r="C55" s="2">
        <f t="shared" si="11"/>
        <v>0.36813999999999997</v>
      </c>
      <c r="D55" s="2">
        <f t="shared" si="11"/>
        <v>4.1570000000000001E-3</v>
      </c>
      <c r="E55" s="2">
        <f t="shared" si="11"/>
        <v>1.1739999999999999E-3</v>
      </c>
      <c r="F55" s="2">
        <f t="shared" si="11"/>
        <v>2.8159999999999999E-3</v>
      </c>
      <c r="G55" s="9">
        <f t="shared" si="11"/>
        <v>-1.235E-3</v>
      </c>
      <c r="H55" s="9">
        <f t="shared" si="11"/>
        <v>-1.5200000000000001E-4</v>
      </c>
      <c r="I55" s="2">
        <f t="shared" si="11"/>
        <v>2.32E-4</v>
      </c>
      <c r="J55" s="9">
        <f t="shared" si="11"/>
        <v>-1.25E-4</v>
      </c>
      <c r="K55" s="2">
        <f t="shared" si="11"/>
        <v>5.5099999999999995E-4</v>
      </c>
      <c r="L55" s="9">
        <f t="shared" si="11"/>
        <v>-6.6600000000000003E-4</v>
      </c>
      <c r="M55" s="2">
        <f t="shared" si="11"/>
        <v>4.15E-3</v>
      </c>
      <c r="N55" s="2">
        <f t="shared" si="11"/>
        <v>2.4629999999999999E-3</v>
      </c>
      <c r="O55" s="2" t="s">
        <v>44</v>
      </c>
      <c r="P55" s="2">
        <v>26</v>
      </c>
    </row>
    <row r="56" spans="1:16" x14ac:dyDescent="0.25">
      <c r="A56" s="2" t="s">
        <v>45</v>
      </c>
      <c r="B56" s="2">
        <f t="shared" ref="B56:N56" si="12">B14-B35</f>
        <v>3.751E-3</v>
      </c>
      <c r="C56" s="2">
        <f t="shared" si="12"/>
        <v>0.37097100000000005</v>
      </c>
      <c r="D56" s="2">
        <f t="shared" si="12"/>
        <v>5.4860000000000004E-3</v>
      </c>
      <c r="E56" s="2">
        <f t="shared" si="12"/>
        <v>6.7799999999999989E-4</v>
      </c>
      <c r="F56" s="2">
        <f t="shared" si="12"/>
        <v>1.1500000000000008E-4</v>
      </c>
      <c r="G56" s="9">
        <f t="shared" si="12"/>
        <v>-2.1700000000000007E-4</v>
      </c>
      <c r="H56" s="2">
        <f t="shared" si="12"/>
        <v>1.0100000000000002E-4</v>
      </c>
      <c r="I56" s="2">
        <f t="shared" si="12"/>
        <v>1.9700000000000002E-4</v>
      </c>
      <c r="J56" s="9">
        <f t="shared" si="12"/>
        <v>-9.9999999999999991E-5</v>
      </c>
      <c r="K56" s="2">
        <f t="shared" si="12"/>
        <v>6.8199999999999999E-4</v>
      </c>
      <c r="L56" s="9">
        <f t="shared" si="12"/>
        <v>-7.6599999999999997E-4</v>
      </c>
      <c r="M56" s="2">
        <f t="shared" si="12"/>
        <v>3.9320000000000006E-3</v>
      </c>
      <c r="N56" s="2">
        <f t="shared" si="12"/>
        <v>2.5399999999999997E-3</v>
      </c>
      <c r="O56" s="2" t="s">
        <v>46</v>
      </c>
      <c r="P56" s="2">
        <v>27</v>
      </c>
    </row>
    <row r="57" spans="1:16" x14ac:dyDescent="0.25">
      <c r="A57" s="2" t="s">
        <v>47</v>
      </c>
      <c r="B57" s="2">
        <f t="shared" ref="B57:N57" si="13">B15-B36</f>
        <v>4.078E-3</v>
      </c>
      <c r="C57" s="2">
        <f t="shared" si="13"/>
        <v>0.36757499999999999</v>
      </c>
      <c r="D57" s="2">
        <f t="shared" si="13"/>
        <v>5.9839999999999997E-3</v>
      </c>
      <c r="E57" s="2">
        <f t="shared" si="13"/>
        <v>1.1420000000000002E-3</v>
      </c>
      <c r="F57" s="2">
        <f t="shared" si="13"/>
        <v>2.3620000000000004E-3</v>
      </c>
      <c r="G57" s="2">
        <f t="shared" si="13"/>
        <v>2.0299999999999984E-4</v>
      </c>
      <c r="H57" s="9">
        <f t="shared" si="13"/>
        <v>-1.100000000000001E-5</v>
      </c>
      <c r="I57" s="2">
        <f t="shared" si="13"/>
        <v>1.8899999999999999E-4</v>
      </c>
      <c r="J57" s="9">
        <f t="shared" si="13"/>
        <v>-1.5200000000000001E-4</v>
      </c>
      <c r="K57" s="2">
        <f t="shared" si="13"/>
        <v>4.5700000000000005E-4</v>
      </c>
      <c r="L57" s="9">
        <f t="shared" si="13"/>
        <v>-7.1599999999999995E-4</v>
      </c>
      <c r="M57" s="2">
        <f t="shared" si="13"/>
        <v>3.2269999999999998E-3</v>
      </c>
      <c r="N57" s="2">
        <f t="shared" si="13"/>
        <v>2.7439999999999999E-3</v>
      </c>
      <c r="O57" s="2" t="s">
        <v>48</v>
      </c>
      <c r="P57" s="2">
        <v>28</v>
      </c>
    </row>
    <row r="58" spans="1:16" x14ac:dyDescent="0.25">
      <c r="A58" s="2" t="s">
        <v>49</v>
      </c>
      <c r="B58" s="2">
        <f t="shared" ref="B58:N58" si="14">B16-B37</f>
        <v>4.0960000000000007E-3</v>
      </c>
      <c r="C58" s="2">
        <f t="shared" si="14"/>
        <v>0.36855499999999997</v>
      </c>
      <c r="D58" s="2">
        <f t="shared" si="14"/>
        <v>5.189E-3</v>
      </c>
      <c r="E58" s="2">
        <f t="shared" si="14"/>
        <v>6.6199999999999994E-4</v>
      </c>
      <c r="F58" s="2">
        <f t="shared" si="14"/>
        <v>2.3389999999999999E-3</v>
      </c>
      <c r="G58" s="9">
        <f t="shared" si="14"/>
        <v>-1.503E-3</v>
      </c>
      <c r="H58" s="9">
        <f t="shared" si="14"/>
        <v>-6.4000000000000011E-5</v>
      </c>
      <c r="I58" s="2">
        <f t="shared" si="14"/>
        <v>4.500000000000001E-5</v>
      </c>
      <c r="J58" s="9">
        <f t="shared" si="14"/>
        <v>-1.5200000000000001E-4</v>
      </c>
      <c r="K58" s="2">
        <f t="shared" si="14"/>
        <v>3.0699999999999998E-4</v>
      </c>
      <c r="L58" s="9">
        <f t="shared" si="14"/>
        <v>-7.3099999999999999E-4</v>
      </c>
      <c r="M58" s="2">
        <f t="shared" si="14"/>
        <v>1.531E-3</v>
      </c>
      <c r="N58" s="2">
        <f t="shared" si="14"/>
        <v>7.7899999999999996E-4</v>
      </c>
      <c r="O58" s="2" t="s">
        <v>50</v>
      </c>
      <c r="P58" s="2">
        <v>29</v>
      </c>
    </row>
    <row r="59" spans="1:16" x14ac:dyDescent="0.25">
      <c r="A59" s="2" t="s">
        <v>51</v>
      </c>
      <c r="B59" s="2">
        <f t="shared" ref="B59:N59" si="15">B17-B38</f>
        <v>3.8889999999999997E-3</v>
      </c>
      <c r="C59" s="2">
        <f t="shared" si="15"/>
        <v>0.37295300000000003</v>
      </c>
      <c r="D59" s="2">
        <f t="shared" si="15"/>
        <v>5.3580000000000008E-3</v>
      </c>
      <c r="E59" s="2">
        <f t="shared" si="15"/>
        <v>1.093E-3</v>
      </c>
      <c r="F59" s="2">
        <f t="shared" si="15"/>
        <v>3.0920000000000001E-3</v>
      </c>
      <c r="G59" s="9">
        <f t="shared" si="15"/>
        <v>-7.2600000000000008E-4</v>
      </c>
      <c r="H59" s="9">
        <f t="shared" si="15"/>
        <v>-1.44E-4</v>
      </c>
      <c r="I59" s="2">
        <f t="shared" si="15"/>
        <v>3.0900000000000003E-4</v>
      </c>
      <c r="J59" s="9">
        <f t="shared" si="15"/>
        <v>-1.5200000000000001E-4</v>
      </c>
      <c r="K59" s="2">
        <f t="shared" si="15"/>
        <v>4.08E-4</v>
      </c>
      <c r="L59" s="9">
        <f t="shared" si="15"/>
        <v>-7.2900000000000005E-4</v>
      </c>
      <c r="M59" s="2">
        <f t="shared" si="15"/>
        <v>2.6239999999999996E-3</v>
      </c>
      <c r="N59" s="2">
        <f t="shared" si="15"/>
        <v>1.7849999999999999E-3</v>
      </c>
      <c r="O59" s="2" t="s">
        <v>52</v>
      </c>
      <c r="P59" s="2">
        <v>30</v>
      </c>
    </row>
    <row r="60" spans="1:16" x14ac:dyDescent="0.25">
      <c r="A60" s="2" t="s">
        <v>53</v>
      </c>
      <c r="B60" s="2">
        <f t="shared" ref="B60:N60" si="16">B18-B39</f>
        <v>2.6380000000000002E-3</v>
      </c>
      <c r="C60" s="2">
        <f t="shared" si="16"/>
        <v>0.36559700000000001</v>
      </c>
      <c r="D60" s="2">
        <f t="shared" si="16"/>
        <v>4.8380000000000003E-3</v>
      </c>
      <c r="E60" s="2">
        <f t="shared" si="16"/>
        <v>1.4989999999999999E-3</v>
      </c>
      <c r="F60" s="2">
        <f t="shared" si="16"/>
        <v>9.7399999999999982E-4</v>
      </c>
      <c r="G60" s="9">
        <f t="shared" si="16"/>
        <v>-1.1609999999999999E-3</v>
      </c>
      <c r="H60" s="2">
        <f t="shared" si="16"/>
        <v>2.5999999999999981E-5</v>
      </c>
      <c r="I60" s="2">
        <f t="shared" si="16"/>
        <v>2.3600000000000002E-4</v>
      </c>
      <c r="J60" s="9">
        <f t="shared" si="16"/>
        <v>-1.56E-4</v>
      </c>
      <c r="K60" s="2">
        <f t="shared" si="16"/>
        <v>1.4419999999999999E-3</v>
      </c>
      <c r="L60" s="9">
        <f t="shared" si="16"/>
        <v>-7.3800000000000005E-4</v>
      </c>
      <c r="M60" s="2">
        <f t="shared" si="16"/>
        <v>5.6380000000000006E-3</v>
      </c>
      <c r="N60" s="2">
        <f t="shared" si="16"/>
        <v>6.6770000000000006E-3</v>
      </c>
      <c r="O60" s="2" t="s">
        <v>54</v>
      </c>
      <c r="P60" s="2">
        <v>31</v>
      </c>
    </row>
    <row r="61" spans="1:16" x14ac:dyDescent="0.25">
      <c r="A61" s="2" t="s">
        <v>55</v>
      </c>
      <c r="B61" s="2">
        <f t="shared" ref="B61:N61" si="17">B19-B40</f>
        <v>4.0150000000000003E-3</v>
      </c>
      <c r="C61" s="2">
        <f t="shared" si="17"/>
        <v>0.366649</v>
      </c>
      <c r="D61" s="2">
        <f t="shared" si="17"/>
        <v>7.4350000000000006E-3</v>
      </c>
      <c r="E61" s="2">
        <f t="shared" si="17"/>
        <v>9.5299999999999985E-4</v>
      </c>
      <c r="F61" s="2">
        <f t="shared" si="17"/>
        <v>1.6969999999999999E-3</v>
      </c>
      <c r="G61" s="9">
        <f t="shared" si="17"/>
        <v>-8.12E-4</v>
      </c>
      <c r="H61" s="9">
        <f t="shared" si="17"/>
        <v>-5.8E-5</v>
      </c>
      <c r="I61" s="2">
        <f t="shared" si="17"/>
        <v>2.7900000000000006E-4</v>
      </c>
      <c r="J61" s="9">
        <f t="shared" si="17"/>
        <v>-1.54E-4</v>
      </c>
      <c r="K61" s="2">
        <f t="shared" si="17"/>
        <v>8.8700000000000009E-4</v>
      </c>
      <c r="L61" s="9">
        <f t="shared" si="17"/>
        <v>-6.6299999999999996E-4</v>
      </c>
      <c r="M61" s="2">
        <f t="shared" si="17"/>
        <v>6.156E-3</v>
      </c>
      <c r="N61" s="2">
        <f t="shared" si="17"/>
        <v>3.1910000000000003E-3</v>
      </c>
      <c r="O61" s="2" t="s">
        <v>56</v>
      </c>
      <c r="P61" s="2">
        <v>32</v>
      </c>
    </row>
    <row r="62" spans="1:16" x14ac:dyDescent="0.25">
      <c r="A62" s="2" t="s">
        <v>57</v>
      </c>
      <c r="B62" s="2">
        <f t="shared" ref="B62:N62" si="18">B20-B41</f>
        <v>2.9659999999999999E-3</v>
      </c>
      <c r="C62" s="2">
        <f t="shared" si="18"/>
        <v>0.38226999999999994</v>
      </c>
      <c r="D62" s="2">
        <f t="shared" si="18"/>
        <v>6.3699999999999998E-3</v>
      </c>
      <c r="E62" s="9">
        <f t="shared" si="18"/>
        <v>-2.7499999999999996E-4</v>
      </c>
      <c r="F62" s="2">
        <f t="shared" si="18"/>
        <v>9.0700000000000004E-4</v>
      </c>
      <c r="G62" s="9">
        <f t="shared" si="18"/>
        <v>-5.6499999999999986E-4</v>
      </c>
      <c r="H62" s="9">
        <f t="shared" si="18"/>
        <v>-3.3999999999999986E-5</v>
      </c>
      <c r="I62" s="2">
        <f t="shared" si="18"/>
        <v>1.1399999999999998E-4</v>
      </c>
      <c r="J62" s="9">
        <f t="shared" si="18"/>
        <v>-1.3100000000000001E-4</v>
      </c>
      <c r="K62" s="2">
        <f t="shared" si="18"/>
        <v>3.5000000000000005E-4</v>
      </c>
      <c r="L62" s="9">
        <f t="shared" si="18"/>
        <v>-6.69E-4</v>
      </c>
      <c r="M62" s="2">
        <f t="shared" si="18"/>
        <v>3.3399999999999999E-4</v>
      </c>
      <c r="N62" s="2">
        <f t="shared" si="18"/>
        <v>5.1800000000000001E-4</v>
      </c>
      <c r="O62" s="2" t="s">
        <v>58</v>
      </c>
      <c r="P62" s="2">
        <v>33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20"/>
  <sheetViews>
    <sheetView workbookViewId="0"/>
  </sheetViews>
  <sheetFormatPr defaultColWidth="11.5546875" defaultRowHeight="13.2" x14ac:dyDescent="0.25"/>
  <cols>
    <col min="1" max="1" width="10.88671875" style="2" bestFit="1" customWidth="1"/>
    <col min="2" max="2" width="6.109375" style="2" bestFit="1" customWidth="1"/>
    <col min="3" max="3" width="7" style="2" bestFit="1" customWidth="1"/>
    <col min="4" max="14" width="6.109375" style="2" bestFit="1" customWidth="1"/>
    <col min="15" max="15" width="7" style="2" bestFit="1" customWidth="1"/>
    <col min="16" max="16" width="3" style="8" bestFit="1" customWidth="1"/>
    <col min="17" max="17" width="7.88671875" style="2" bestFit="1" customWidth="1"/>
    <col min="18" max="19" width="6.6640625" style="2" bestFit="1" customWidth="1"/>
    <col min="20" max="21" width="8.44140625" style="2" bestFit="1" customWidth="1"/>
    <col min="22" max="22" width="6.109375" style="2" bestFit="1" customWidth="1"/>
    <col min="23" max="16384" width="11.5546875" style="2"/>
  </cols>
  <sheetData>
    <row r="1" spans="1:22" s="4" customFormat="1" x14ac:dyDescent="0.25">
      <c r="A1" s="4" t="s">
        <v>59</v>
      </c>
      <c r="B1" s="4" t="s">
        <v>60</v>
      </c>
      <c r="C1" s="4" t="s">
        <v>62</v>
      </c>
      <c r="D1" s="4" t="s">
        <v>67</v>
      </c>
      <c r="E1" s="4" t="s">
        <v>68</v>
      </c>
      <c r="F1" s="4" t="s">
        <v>69</v>
      </c>
      <c r="G1" s="4" t="s">
        <v>61</v>
      </c>
      <c r="H1" s="4" t="s">
        <v>63</v>
      </c>
      <c r="I1" s="4" t="s">
        <v>64</v>
      </c>
      <c r="J1" s="4" t="s">
        <v>65</v>
      </c>
      <c r="K1" s="4" t="s">
        <v>66</v>
      </c>
      <c r="L1" s="4" t="s">
        <v>70</v>
      </c>
      <c r="M1" s="4" t="s">
        <v>71</v>
      </c>
      <c r="N1" s="4" t="s">
        <v>72</v>
      </c>
      <c r="O1" s="4" t="s">
        <v>73</v>
      </c>
      <c r="P1" s="7" t="s">
        <v>74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</row>
    <row r="2" spans="1:22" x14ac:dyDescent="0.25">
      <c r="A2" s="2" t="s">
        <v>21</v>
      </c>
      <c r="B2" s="2">
        <v>0.83940000000000003</v>
      </c>
      <c r="C2" s="2">
        <v>37.371400000000001</v>
      </c>
      <c r="D2" s="2">
        <v>0.38690000000000002</v>
      </c>
      <c r="E2" s="2">
        <v>5.5E-2</v>
      </c>
      <c r="F2" s="2">
        <v>0.1205</v>
      </c>
      <c r="G2" s="2">
        <v>6.8900000000000003E-2</v>
      </c>
      <c r="H2" s="2">
        <v>2.12E-2</v>
      </c>
      <c r="I2" s="2">
        <v>1.9099999999999999E-2</v>
      </c>
      <c r="J2" s="2">
        <v>1.0200000000000001E-2</v>
      </c>
      <c r="K2" s="2">
        <v>1.6299999999999999E-2</v>
      </c>
      <c r="L2" s="2">
        <v>4.5600000000000002E-2</v>
      </c>
      <c r="M2" s="2">
        <v>1.6E-2</v>
      </c>
      <c r="N2" s="2">
        <v>8.1199999999999994E-2</v>
      </c>
      <c r="O2" s="2">
        <v>47.775399999999998</v>
      </c>
      <c r="P2" s="8">
        <v>12</v>
      </c>
      <c r="Q2" s="2">
        <v>98.826999999999998</v>
      </c>
      <c r="R2" s="2">
        <v>-5127</v>
      </c>
      <c r="S2" s="2">
        <v>31742</v>
      </c>
      <c r="T2" s="2">
        <v>304</v>
      </c>
      <c r="U2" s="2" t="s">
        <v>22</v>
      </c>
      <c r="V2" s="2">
        <v>15</v>
      </c>
    </row>
    <row r="3" spans="1:22" x14ac:dyDescent="0.25">
      <c r="A3" s="2" t="s">
        <v>23</v>
      </c>
      <c r="B3" s="2">
        <v>0.45229999999999998</v>
      </c>
      <c r="C3" s="2">
        <v>35.304000000000002</v>
      </c>
      <c r="D3" s="2">
        <v>8.5099999999999995E-2</v>
      </c>
      <c r="E3" s="2">
        <v>0.1263</v>
      </c>
      <c r="F3" s="2">
        <v>8.0699999999999994E-2</v>
      </c>
      <c r="G3" s="2">
        <v>4.4900000000000002E-2</v>
      </c>
      <c r="H3" s="2">
        <v>1.21E-2</v>
      </c>
      <c r="I3" s="2">
        <v>1.0999999999999999E-2</v>
      </c>
      <c r="J3" s="2">
        <v>2.0500000000000001E-2</v>
      </c>
      <c r="K3" s="2">
        <v>0.1183</v>
      </c>
      <c r="L3" s="2">
        <v>3.7999999999999999E-2</v>
      </c>
      <c r="M3" s="2">
        <v>3.3635000000000002</v>
      </c>
      <c r="N3" s="2">
        <v>0.36849999999999999</v>
      </c>
      <c r="O3" s="2">
        <v>50.6785</v>
      </c>
      <c r="P3" s="8">
        <v>12</v>
      </c>
      <c r="Q3" s="2">
        <v>102.7037</v>
      </c>
      <c r="R3" s="2">
        <v>-5188</v>
      </c>
      <c r="S3" s="2">
        <v>31699</v>
      </c>
      <c r="T3" s="2">
        <v>304</v>
      </c>
      <c r="U3" s="2" t="s">
        <v>24</v>
      </c>
      <c r="V3" s="2">
        <v>16</v>
      </c>
    </row>
    <row r="4" spans="1:22" x14ac:dyDescent="0.25">
      <c r="A4" s="2" t="s">
        <v>25</v>
      </c>
      <c r="B4" s="2">
        <v>0.61850000000000005</v>
      </c>
      <c r="C4" s="2">
        <v>37.617800000000003</v>
      </c>
      <c r="D4" s="2">
        <v>0.46150000000000002</v>
      </c>
      <c r="E4" s="2">
        <v>6.5100000000000005E-2</v>
      </c>
      <c r="F4" s="2">
        <v>0.14760000000000001</v>
      </c>
      <c r="G4" s="2">
        <v>2.9600000000000001E-2</v>
      </c>
      <c r="H4" s="2">
        <v>2.3199999999999998E-2</v>
      </c>
      <c r="I4" s="2">
        <v>2.0400000000000001E-2</v>
      </c>
      <c r="J4" s="2">
        <v>9.7000000000000003E-3</v>
      </c>
      <c r="K4" s="2">
        <v>0</v>
      </c>
      <c r="L4" s="2">
        <v>6.0600000000000001E-2</v>
      </c>
      <c r="M4" s="2">
        <v>0</v>
      </c>
      <c r="N4" s="2">
        <v>0.2167</v>
      </c>
      <c r="O4" s="2">
        <v>47.8504</v>
      </c>
      <c r="P4" s="8">
        <v>12</v>
      </c>
      <c r="Q4" s="2">
        <v>99.120999999999995</v>
      </c>
      <c r="R4" s="2">
        <v>-4677</v>
      </c>
      <c r="S4" s="2">
        <v>31765</v>
      </c>
      <c r="T4" s="2">
        <v>304</v>
      </c>
      <c r="U4" s="2" t="s">
        <v>26</v>
      </c>
      <c r="V4" s="2">
        <v>17</v>
      </c>
    </row>
    <row r="5" spans="1:22" x14ac:dyDescent="0.25">
      <c r="A5" s="2" t="s">
        <v>27</v>
      </c>
      <c r="B5" s="2">
        <v>0.45569999999999999</v>
      </c>
      <c r="C5" s="2">
        <v>36.496400000000001</v>
      </c>
      <c r="D5" s="2">
        <v>0.39960000000000001</v>
      </c>
      <c r="E5" s="2">
        <v>0.43759999999999999</v>
      </c>
      <c r="F5" s="2">
        <v>0.21840000000000001</v>
      </c>
      <c r="G5" s="2">
        <v>0</v>
      </c>
      <c r="H5" s="2">
        <v>8.5000000000000006E-3</v>
      </c>
      <c r="I5" s="2">
        <v>1.61E-2</v>
      </c>
      <c r="J5" s="2">
        <v>0</v>
      </c>
      <c r="K5" s="2">
        <v>0.11550000000000001</v>
      </c>
      <c r="L5" s="2">
        <v>0</v>
      </c>
      <c r="M5" s="2">
        <v>0.75090000000000001</v>
      </c>
      <c r="N5" s="2">
        <v>0.42530000000000001</v>
      </c>
      <c r="O5" s="2">
        <v>48.412700000000001</v>
      </c>
      <c r="P5" s="8">
        <v>12</v>
      </c>
      <c r="Q5" s="2">
        <v>99.736900000000006</v>
      </c>
      <c r="R5" s="2">
        <v>2269</v>
      </c>
      <c r="S5" s="2">
        <v>32808</v>
      </c>
      <c r="T5" s="2">
        <v>315</v>
      </c>
      <c r="U5" s="2" t="s">
        <v>28</v>
      </c>
      <c r="V5" s="2">
        <v>18</v>
      </c>
    </row>
    <row r="6" spans="1:22" x14ac:dyDescent="0.25">
      <c r="A6" s="2" t="s">
        <v>29</v>
      </c>
      <c r="B6" s="2">
        <v>0.2185</v>
      </c>
      <c r="C6" s="2">
        <v>38.003</v>
      </c>
      <c r="D6" s="2">
        <v>0.29289999999999999</v>
      </c>
      <c r="E6" s="2">
        <v>7.7799999999999994E-2</v>
      </c>
      <c r="F6" s="2">
        <v>0.22339999999999999</v>
      </c>
      <c r="G6" s="2">
        <v>0</v>
      </c>
      <c r="H6" s="2">
        <v>6.1000000000000004E-3</v>
      </c>
      <c r="I6" s="2">
        <v>2.9100000000000001E-2</v>
      </c>
      <c r="J6" s="2">
        <v>9.7999999999999997E-3</v>
      </c>
      <c r="K6" s="2">
        <v>2.3300000000000001E-2</v>
      </c>
      <c r="L6" s="2">
        <v>0</v>
      </c>
      <c r="M6" s="2">
        <v>3.8100000000000002E-2</v>
      </c>
      <c r="N6" s="2">
        <v>4.1599999999999998E-2</v>
      </c>
      <c r="O6" s="2">
        <v>47.566600000000001</v>
      </c>
      <c r="P6" s="8">
        <v>12</v>
      </c>
      <c r="Q6" s="2">
        <v>98.530199999999994</v>
      </c>
      <c r="R6" s="2">
        <v>2295</v>
      </c>
      <c r="S6" s="2">
        <v>32750</v>
      </c>
      <c r="T6" s="2">
        <v>315</v>
      </c>
      <c r="U6" s="2" t="s">
        <v>30</v>
      </c>
      <c r="V6" s="2">
        <v>19</v>
      </c>
    </row>
    <row r="7" spans="1:22" x14ac:dyDescent="0.25">
      <c r="A7" s="2" t="s">
        <v>31</v>
      </c>
      <c r="B7" s="2">
        <v>0.39439999999999997</v>
      </c>
      <c r="C7" s="2">
        <v>36.977200000000003</v>
      </c>
      <c r="D7" s="2">
        <v>0.10680000000000001</v>
      </c>
      <c r="E7" s="2">
        <v>0.1424</v>
      </c>
      <c r="F7" s="2">
        <v>7.7999999999999996E-3</v>
      </c>
      <c r="G7" s="2">
        <v>3.2000000000000001E-2</v>
      </c>
      <c r="H7" s="2">
        <v>3.8E-3</v>
      </c>
      <c r="I7" s="2">
        <v>1.4E-2</v>
      </c>
      <c r="J7" s="2">
        <v>1.4E-2</v>
      </c>
      <c r="K7" s="2">
        <v>0.13120000000000001</v>
      </c>
      <c r="L7" s="2">
        <v>4.6600000000000003E-2</v>
      </c>
      <c r="M7" s="2">
        <v>0.78069999999999995</v>
      </c>
      <c r="N7" s="2">
        <v>0.50719999999999998</v>
      </c>
      <c r="O7" s="2">
        <v>48.476900000000001</v>
      </c>
      <c r="P7" s="8">
        <v>12</v>
      </c>
      <c r="Q7" s="2">
        <v>99.634900000000002</v>
      </c>
      <c r="R7" s="2">
        <v>2119</v>
      </c>
      <c r="S7" s="2">
        <v>32747</v>
      </c>
      <c r="T7" s="2">
        <v>315</v>
      </c>
      <c r="U7" s="2" t="s">
        <v>32</v>
      </c>
      <c r="V7" s="2">
        <v>20</v>
      </c>
    </row>
    <row r="8" spans="1:22" x14ac:dyDescent="0.25">
      <c r="A8" s="2" t="s">
        <v>33</v>
      </c>
      <c r="B8" s="2">
        <v>0.3765</v>
      </c>
      <c r="C8" s="2">
        <v>37.000599999999999</v>
      </c>
      <c r="D8" s="2">
        <v>5.9299999999999999E-2</v>
      </c>
      <c r="E8" s="2">
        <v>0.23769999999999999</v>
      </c>
      <c r="F8" s="2">
        <v>0</v>
      </c>
      <c r="G8" s="2">
        <v>0.2104</v>
      </c>
      <c r="H8" s="2">
        <v>1.1599999999999999E-2</v>
      </c>
      <c r="I8" s="2">
        <v>4.2799999999999998E-2</v>
      </c>
      <c r="J8" s="2">
        <v>1.11E-2</v>
      </c>
      <c r="K8" s="2">
        <v>0.1739</v>
      </c>
      <c r="L8" s="2">
        <v>2.6100000000000002E-2</v>
      </c>
      <c r="M8" s="2">
        <v>0.82099999999999995</v>
      </c>
      <c r="N8" s="2">
        <v>0.50790000000000002</v>
      </c>
      <c r="O8" s="2">
        <v>48.648800000000001</v>
      </c>
      <c r="P8" s="8">
        <v>12</v>
      </c>
      <c r="Q8" s="2">
        <v>100.12779999999999</v>
      </c>
      <c r="R8" s="2">
        <v>10983</v>
      </c>
      <c r="S8" s="2">
        <v>30270</v>
      </c>
      <c r="T8" s="2">
        <v>307</v>
      </c>
      <c r="U8" s="2" t="s">
        <v>34</v>
      </c>
      <c r="V8" s="2">
        <v>21</v>
      </c>
    </row>
    <row r="9" spans="1:22" x14ac:dyDescent="0.25">
      <c r="A9" s="2" t="s">
        <v>35</v>
      </c>
      <c r="B9" s="2">
        <v>0.35199999999999998</v>
      </c>
      <c r="C9" s="2">
        <v>37.205399999999997</v>
      </c>
      <c r="D9" s="2">
        <v>0.1928</v>
      </c>
      <c r="E9" s="2">
        <v>0.26590000000000003</v>
      </c>
      <c r="F9" s="2">
        <v>9.1800000000000007E-2</v>
      </c>
      <c r="G9" s="2">
        <v>8.2100000000000006E-2</v>
      </c>
      <c r="H9" s="2">
        <v>4.4000000000000003E-3</v>
      </c>
      <c r="I9" s="2">
        <v>2.2000000000000001E-3</v>
      </c>
      <c r="J9" s="2">
        <v>1.8499999999999999E-2</v>
      </c>
      <c r="K9" s="2">
        <v>9.6199999999999994E-2</v>
      </c>
      <c r="L9" s="2">
        <v>1.61E-2</v>
      </c>
      <c r="M9" s="2">
        <v>0.62539999999999996</v>
      </c>
      <c r="N9" s="2">
        <v>0.31080000000000002</v>
      </c>
      <c r="O9" s="2">
        <v>48.255299999999998</v>
      </c>
      <c r="P9" s="8">
        <v>12</v>
      </c>
      <c r="Q9" s="2">
        <v>99.518799999999999</v>
      </c>
      <c r="R9" s="2">
        <v>10345</v>
      </c>
      <c r="S9" s="2">
        <v>29851</v>
      </c>
      <c r="T9" s="2">
        <v>307</v>
      </c>
      <c r="U9" s="2" t="s">
        <v>36</v>
      </c>
      <c r="V9" s="2">
        <v>22</v>
      </c>
    </row>
    <row r="10" spans="1:22" x14ac:dyDescent="0.25">
      <c r="A10" s="2" t="s">
        <v>37</v>
      </c>
      <c r="B10" s="2">
        <v>0.29580000000000001</v>
      </c>
      <c r="C10" s="2">
        <v>34.939700000000002</v>
      </c>
      <c r="D10" s="2">
        <v>0.104</v>
      </c>
      <c r="E10" s="2">
        <v>0.22339999999999999</v>
      </c>
      <c r="F10" s="2">
        <v>3.9199999999999999E-2</v>
      </c>
      <c r="G10" s="2">
        <v>0</v>
      </c>
      <c r="H10" s="2">
        <v>8.2000000000000007E-3</v>
      </c>
      <c r="I10" s="2">
        <v>1.5900000000000001E-2</v>
      </c>
      <c r="J10" s="2">
        <v>2.6499999999999999E-2</v>
      </c>
      <c r="K10" s="2">
        <v>0.31009999999999999</v>
      </c>
      <c r="L10" s="2">
        <v>0</v>
      </c>
      <c r="M10" s="2">
        <v>2.2644000000000002</v>
      </c>
      <c r="N10" s="2">
        <v>0.99809999999999999</v>
      </c>
      <c r="O10" s="2">
        <v>49.7819</v>
      </c>
      <c r="P10" s="8">
        <v>12</v>
      </c>
      <c r="Q10" s="2">
        <v>101.0073</v>
      </c>
      <c r="R10" s="2">
        <v>10127</v>
      </c>
      <c r="S10" s="2">
        <v>30734</v>
      </c>
      <c r="T10" s="2">
        <v>307</v>
      </c>
      <c r="U10" s="2" t="s">
        <v>38</v>
      </c>
      <c r="V10" s="2">
        <v>23</v>
      </c>
    </row>
    <row r="11" spans="1:22" x14ac:dyDescent="0.25">
      <c r="A11" s="2" t="s">
        <v>39</v>
      </c>
      <c r="B11" s="2">
        <v>0.54920000000000002</v>
      </c>
      <c r="C11" s="2">
        <v>36.935600000000001</v>
      </c>
      <c r="D11" s="2">
        <v>0.44829999999999998</v>
      </c>
      <c r="E11" s="2">
        <v>0.18990000000000001</v>
      </c>
      <c r="F11" s="2">
        <v>0.2732</v>
      </c>
      <c r="G11" s="2">
        <v>0</v>
      </c>
      <c r="H11" s="2">
        <v>2.2000000000000001E-3</v>
      </c>
      <c r="I11" s="2">
        <v>2.53E-2</v>
      </c>
      <c r="J11" s="2">
        <v>0</v>
      </c>
      <c r="K11" s="2">
        <v>8.6599999999999996E-2</v>
      </c>
      <c r="L11" s="2">
        <v>0</v>
      </c>
      <c r="M11" s="2">
        <v>0.74919999999999998</v>
      </c>
      <c r="N11" s="2">
        <v>0.2742</v>
      </c>
      <c r="O11" s="2">
        <v>48.463000000000001</v>
      </c>
      <c r="P11" s="8">
        <v>12</v>
      </c>
      <c r="Q11" s="2">
        <v>99.996799999999993</v>
      </c>
      <c r="R11" s="2">
        <v>-14252</v>
      </c>
      <c r="S11" s="2">
        <v>31765</v>
      </c>
      <c r="T11" s="2">
        <v>293</v>
      </c>
      <c r="U11" s="2" t="s">
        <v>40</v>
      </c>
      <c r="V11" s="2">
        <v>24</v>
      </c>
    </row>
    <row r="12" spans="1:22" x14ac:dyDescent="0.25">
      <c r="A12" s="2" t="s">
        <v>41</v>
      </c>
      <c r="B12" s="2">
        <v>0.65669999999999995</v>
      </c>
      <c r="C12" s="2">
        <v>37.071399999999997</v>
      </c>
      <c r="D12" s="2">
        <v>0.6341</v>
      </c>
      <c r="E12" s="2">
        <v>0.15440000000000001</v>
      </c>
      <c r="F12" s="2">
        <v>0.27100000000000002</v>
      </c>
      <c r="G12" s="2">
        <v>0</v>
      </c>
      <c r="H12" s="2">
        <v>1.01E-2</v>
      </c>
      <c r="I12" s="2">
        <v>1.8499999999999999E-2</v>
      </c>
      <c r="J12" s="2">
        <v>1.1000000000000001E-3</v>
      </c>
      <c r="K12" s="2">
        <v>4.7500000000000001E-2</v>
      </c>
      <c r="L12" s="2">
        <v>0</v>
      </c>
      <c r="M12" s="2">
        <v>0.37059999999999998</v>
      </c>
      <c r="N12" s="2">
        <v>0.21640000000000001</v>
      </c>
      <c r="O12" s="2">
        <v>48.143900000000002</v>
      </c>
      <c r="P12" s="8">
        <v>12</v>
      </c>
      <c r="Q12" s="2">
        <v>99.595699999999994</v>
      </c>
      <c r="R12" s="2">
        <v>-13878</v>
      </c>
      <c r="S12" s="2">
        <v>31321</v>
      </c>
      <c r="T12" s="2">
        <v>293</v>
      </c>
      <c r="U12" s="2" t="s">
        <v>42</v>
      </c>
      <c r="V12" s="2">
        <v>25</v>
      </c>
    </row>
    <row r="13" spans="1:22" x14ac:dyDescent="0.25">
      <c r="A13" s="2" t="s">
        <v>43</v>
      </c>
      <c r="B13" s="2">
        <v>0.48209999999999997</v>
      </c>
      <c r="C13" s="2">
        <v>36.826099999999997</v>
      </c>
      <c r="D13" s="2">
        <v>0.44950000000000001</v>
      </c>
      <c r="E13" s="2">
        <v>0.1545</v>
      </c>
      <c r="F13" s="2">
        <v>0.32390000000000002</v>
      </c>
      <c r="G13" s="2">
        <v>0</v>
      </c>
      <c r="H13" s="2">
        <v>0</v>
      </c>
      <c r="I13" s="2">
        <v>3.44E-2</v>
      </c>
      <c r="J13" s="2">
        <v>3.0000000000000001E-3</v>
      </c>
      <c r="K13" s="2">
        <v>6.6400000000000001E-2</v>
      </c>
      <c r="L13" s="2">
        <v>0</v>
      </c>
      <c r="M13" s="2">
        <v>0.43909999999999999</v>
      </c>
      <c r="N13" s="2">
        <v>0.27239999999999998</v>
      </c>
      <c r="O13" s="2">
        <v>48.0242</v>
      </c>
      <c r="P13" s="8">
        <v>12</v>
      </c>
      <c r="Q13" s="2">
        <v>99.075599999999994</v>
      </c>
      <c r="R13" s="2">
        <v>-13786</v>
      </c>
      <c r="S13" s="2">
        <v>31104</v>
      </c>
      <c r="T13" s="2">
        <v>293</v>
      </c>
      <c r="U13" s="2" t="s">
        <v>44</v>
      </c>
      <c r="V13" s="2">
        <v>26</v>
      </c>
    </row>
    <row r="14" spans="1:22" x14ac:dyDescent="0.25">
      <c r="A14" s="2" t="s">
        <v>45</v>
      </c>
      <c r="B14" s="2">
        <v>0.432</v>
      </c>
      <c r="C14" s="2">
        <v>37.109400000000001</v>
      </c>
      <c r="D14" s="2">
        <v>0.58020000000000005</v>
      </c>
      <c r="E14" s="2">
        <v>0.104</v>
      </c>
      <c r="F14" s="2">
        <v>6.2700000000000006E-2</v>
      </c>
      <c r="G14" s="2">
        <v>8.2600000000000007E-2</v>
      </c>
      <c r="H14" s="2">
        <v>2.1700000000000001E-2</v>
      </c>
      <c r="I14" s="2">
        <v>3.1300000000000001E-2</v>
      </c>
      <c r="J14" s="2">
        <v>5.4000000000000003E-3</v>
      </c>
      <c r="K14" s="2">
        <v>7.9100000000000004E-2</v>
      </c>
      <c r="L14" s="2">
        <v>0</v>
      </c>
      <c r="M14" s="2">
        <v>0.41610000000000003</v>
      </c>
      <c r="N14" s="2">
        <v>0.28039999999999998</v>
      </c>
      <c r="O14" s="2">
        <v>48.121299999999998</v>
      </c>
      <c r="P14" s="8">
        <v>12</v>
      </c>
      <c r="Q14" s="2">
        <v>99.326300000000003</v>
      </c>
      <c r="R14" s="2">
        <v>-13213</v>
      </c>
      <c r="S14" s="2">
        <v>31218</v>
      </c>
      <c r="T14" s="2">
        <v>293</v>
      </c>
      <c r="U14" s="2" t="s">
        <v>46</v>
      </c>
      <c r="V14" s="2">
        <v>27</v>
      </c>
    </row>
    <row r="15" spans="1:22" x14ac:dyDescent="0.25">
      <c r="A15" s="2" t="s">
        <v>47</v>
      </c>
      <c r="B15" s="2">
        <v>0.46879999999999999</v>
      </c>
      <c r="C15" s="2">
        <v>36.769300000000001</v>
      </c>
      <c r="D15" s="2">
        <v>0.63300000000000001</v>
      </c>
      <c r="E15" s="2">
        <v>0.14940000000000001</v>
      </c>
      <c r="F15" s="2">
        <v>0.2792</v>
      </c>
      <c r="G15" s="2">
        <v>0.13159999999999999</v>
      </c>
      <c r="H15" s="2">
        <v>1.2E-2</v>
      </c>
      <c r="I15" s="2">
        <v>3.1399999999999997E-2</v>
      </c>
      <c r="J15" s="2">
        <v>0</v>
      </c>
      <c r="K15" s="2">
        <v>5.6000000000000001E-2</v>
      </c>
      <c r="L15" s="2">
        <v>0</v>
      </c>
      <c r="M15" s="2">
        <v>0.34539999999999998</v>
      </c>
      <c r="N15" s="2">
        <v>0.30059999999999998</v>
      </c>
      <c r="O15" s="2">
        <v>48.012300000000003</v>
      </c>
      <c r="P15" s="8">
        <v>12</v>
      </c>
      <c r="Q15" s="2">
        <v>99.188999999999993</v>
      </c>
      <c r="R15" s="2">
        <v>-15379</v>
      </c>
      <c r="S15" s="2">
        <v>30774</v>
      </c>
      <c r="T15" s="2">
        <v>285</v>
      </c>
      <c r="U15" s="2" t="s">
        <v>48</v>
      </c>
      <c r="V15" s="2">
        <v>28</v>
      </c>
    </row>
    <row r="16" spans="1:22" x14ac:dyDescent="0.25">
      <c r="A16" s="2" t="s">
        <v>49</v>
      </c>
      <c r="B16" s="2">
        <v>0.4733</v>
      </c>
      <c r="C16" s="2">
        <v>36.867899999999999</v>
      </c>
      <c r="D16" s="2">
        <v>0.5524</v>
      </c>
      <c r="E16" s="2">
        <v>0.1037</v>
      </c>
      <c r="F16" s="2">
        <v>0.2767</v>
      </c>
      <c r="G16" s="2">
        <v>0</v>
      </c>
      <c r="H16" s="2">
        <v>6.7999999999999996E-3</v>
      </c>
      <c r="I16" s="2">
        <v>1.8700000000000001E-2</v>
      </c>
      <c r="J16" s="2">
        <v>0</v>
      </c>
      <c r="K16" s="2">
        <v>4.19E-2</v>
      </c>
      <c r="L16" s="2">
        <v>0</v>
      </c>
      <c r="M16" s="2">
        <v>0.18060000000000001</v>
      </c>
      <c r="N16" s="2">
        <v>0.1047</v>
      </c>
      <c r="O16" s="2">
        <v>47.582900000000002</v>
      </c>
      <c r="P16" s="8">
        <v>12</v>
      </c>
      <c r="Q16" s="2">
        <v>98.209699999999998</v>
      </c>
      <c r="R16" s="2">
        <v>-16245</v>
      </c>
      <c r="S16" s="2">
        <v>30903</v>
      </c>
      <c r="T16" s="2">
        <v>285</v>
      </c>
      <c r="U16" s="2" t="s">
        <v>50</v>
      </c>
      <c r="V16" s="2">
        <v>29</v>
      </c>
    </row>
    <row r="17" spans="1:22" x14ac:dyDescent="0.25">
      <c r="A17" s="2" t="s">
        <v>51</v>
      </c>
      <c r="B17" s="2">
        <v>0.4501</v>
      </c>
      <c r="C17" s="2">
        <v>37.307600000000001</v>
      </c>
      <c r="D17" s="2">
        <v>0.56950000000000001</v>
      </c>
      <c r="E17" s="2">
        <v>0.14280000000000001</v>
      </c>
      <c r="F17" s="2">
        <v>0.34720000000000001</v>
      </c>
      <c r="G17" s="2">
        <v>3.15E-2</v>
      </c>
      <c r="H17" s="2">
        <v>0</v>
      </c>
      <c r="I17" s="2">
        <v>4.3400000000000001E-2</v>
      </c>
      <c r="J17" s="2">
        <v>0</v>
      </c>
      <c r="K17" s="2">
        <v>5.1799999999999999E-2</v>
      </c>
      <c r="L17" s="2">
        <v>0</v>
      </c>
      <c r="M17" s="2">
        <v>0.28339999999999999</v>
      </c>
      <c r="N17" s="2">
        <v>0.20030000000000001</v>
      </c>
      <c r="O17" s="2">
        <v>48.008899999999997</v>
      </c>
      <c r="P17" s="8">
        <v>12</v>
      </c>
      <c r="Q17" s="2">
        <v>99.436400000000006</v>
      </c>
      <c r="R17" s="2">
        <v>-16140</v>
      </c>
      <c r="S17" s="2">
        <v>30359</v>
      </c>
      <c r="T17" s="2">
        <v>285</v>
      </c>
      <c r="U17" s="2" t="s">
        <v>52</v>
      </c>
      <c r="V17" s="2">
        <v>30</v>
      </c>
    </row>
    <row r="18" spans="1:22" x14ac:dyDescent="0.25">
      <c r="A18" s="2" t="s">
        <v>53</v>
      </c>
      <c r="B18" s="2">
        <v>0.32240000000000002</v>
      </c>
      <c r="C18" s="2">
        <v>36.571899999999999</v>
      </c>
      <c r="D18" s="2">
        <v>0.51749999999999996</v>
      </c>
      <c r="E18" s="2">
        <v>0.18629999999999999</v>
      </c>
      <c r="F18" s="2">
        <v>0.14199999999999999</v>
      </c>
      <c r="G18" s="2">
        <v>0</v>
      </c>
      <c r="H18" s="2">
        <v>1.6299999999999999E-2</v>
      </c>
      <c r="I18" s="2">
        <v>3.6200000000000003E-2</v>
      </c>
      <c r="J18" s="2">
        <v>0</v>
      </c>
      <c r="K18" s="2">
        <v>0.1542</v>
      </c>
      <c r="L18" s="2">
        <v>0</v>
      </c>
      <c r="M18" s="2">
        <v>0.58720000000000006</v>
      </c>
      <c r="N18" s="2">
        <v>0.69230000000000003</v>
      </c>
      <c r="O18" s="2">
        <v>48.399799999999999</v>
      </c>
      <c r="P18" s="8">
        <v>12</v>
      </c>
      <c r="Q18" s="2">
        <v>99.626099999999994</v>
      </c>
      <c r="R18" s="2">
        <v>-528</v>
      </c>
      <c r="S18" s="2">
        <v>20813</v>
      </c>
      <c r="T18" s="2">
        <v>270</v>
      </c>
      <c r="U18" s="2" t="s">
        <v>54</v>
      </c>
      <c r="V18" s="2">
        <v>31</v>
      </c>
    </row>
    <row r="19" spans="1:22" x14ac:dyDescent="0.25">
      <c r="A19" s="2" t="s">
        <v>55</v>
      </c>
      <c r="B19" s="2">
        <v>0.46250000000000002</v>
      </c>
      <c r="C19" s="2">
        <v>36.676600000000001</v>
      </c>
      <c r="D19" s="2">
        <v>0.77590000000000003</v>
      </c>
      <c r="E19" s="2">
        <v>0.13109999999999999</v>
      </c>
      <c r="F19" s="2">
        <v>0.21299999999999999</v>
      </c>
      <c r="G19" s="2">
        <v>4.1799999999999997E-2</v>
      </c>
      <c r="H19" s="2">
        <v>6.4000000000000003E-3</v>
      </c>
      <c r="I19" s="2">
        <v>4.0500000000000001E-2</v>
      </c>
      <c r="J19" s="2">
        <v>0</v>
      </c>
      <c r="K19" s="2">
        <v>9.9400000000000002E-2</v>
      </c>
      <c r="L19" s="2">
        <v>0</v>
      </c>
      <c r="M19" s="2">
        <v>0.63870000000000005</v>
      </c>
      <c r="N19" s="2">
        <v>0.34639999999999999</v>
      </c>
      <c r="O19" s="2">
        <v>48.351399999999998</v>
      </c>
      <c r="P19" s="8">
        <v>12</v>
      </c>
      <c r="Q19" s="2">
        <v>99.783799999999999</v>
      </c>
      <c r="R19" s="2">
        <v>-518</v>
      </c>
      <c r="S19" s="2">
        <v>20843</v>
      </c>
      <c r="T19" s="2">
        <v>270</v>
      </c>
      <c r="U19" s="2" t="s">
        <v>56</v>
      </c>
      <c r="V19" s="2">
        <v>32</v>
      </c>
    </row>
    <row r="20" spans="1:22" x14ac:dyDescent="0.25">
      <c r="A20" s="2" t="s">
        <v>57</v>
      </c>
      <c r="B20" s="2">
        <v>0.35089999999999999</v>
      </c>
      <c r="C20" s="2">
        <v>38.238999999999997</v>
      </c>
      <c r="D20" s="2">
        <v>0.66920000000000002</v>
      </c>
      <c r="E20" s="2">
        <v>1.21E-2</v>
      </c>
      <c r="F20" s="2">
        <v>0.1356</v>
      </c>
      <c r="G20" s="2">
        <v>5.6800000000000003E-2</v>
      </c>
      <c r="H20" s="2">
        <v>9.4000000000000004E-3</v>
      </c>
      <c r="I20" s="2">
        <v>2.4500000000000001E-2</v>
      </c>
      <c r="J20" s="2">
        <v>2.3E-3</v>
      </c>
      <c r="K20" s="2">
        <v>4.5600000000000002E-2</v>
      </c>
      <c r="L20" s="2">
        <v>0</v>
      </c>
      <c r="M20" s="2">
        <v>5.62E-2</v>
      </c>
      <c r="N20" s="2">
        <v>7.4499999999999997E-2</v>
      </c>
      <c r="O20" s="2">
        <v>47.895200000000003</v>
      </c>
      <c r="P20" s="8">
        <v>12</v>
      </c>
      <c r="Q20" s="2">
        <v>99.571299999999994</v>
      </c>
      <c r="R20" s="2">
        <v>-622</v>
      </c>
      <c r="S20" s="2">
        <v>20883</v>
      </c>
      <c r="T20" s="2">
        <v>270</v>
      </c>
      <c r="U20" s="2" t="s">
        <v>58</v>
      </c>
      <c r="V20" s="2">
        <v>33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20"/>
  <sheetViews>
    <sheetView workbookViewId="0"/>
  </sheetViews>
  <sheetFormatPr defaultColWidth="11.5546875" defaultRowHeight="13.2" x14ac:dyDescent="0.25"/>
  <cols>
    <col min="1" max="1" width="6.6640625" style="2" bestFit="1" customWidth="1"/>
    <col min="2" max="3" width="7" style="2" bestFit="1" customWidth="1"/>
    <col min="4" max="4" width="8" style="2" bestFit="1" customWidth="1"/>
    <col min="5" max="10" width="7" style="2" bestFit="1" customWidth="1"/>
    <col min="11" max="11" width="6.6640625" style="2" customWidth="1"/>
    <col min="12" max="14" width="7" style="2" bestFit="1" customWidth="1"/>
    <col min="15" max="15" width="8" style="2" bestFit="1" customWidth="1"/>
    <col min="16" max="16" width="9" style="2" bestFit="1" customWidth="1"/>
    <col min="17" max="18" width="6.6640625" style="2" bestFit="1" customWidth="1"/>
    <col min="19" max="19" width="4" style="2" bestFit="1" customWidth="1"/>
    <col min="20" max="20" width="9.33203125" style="2" bestFit="1" customWidth="1"/>
    <col min="21" max="21" width="6.5546875" style="2" bestFit="1" customWidth="1"/>
    <col min="22" max="16384" width="11.5546875" style="2"/>
  </cols>
  <sheetData>
    <row r="1" spans="1:21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2" t="s">
        <v>21</v>
      </c>
      <c r="B2" s="2">
        <v>1.3918999999999999</v>
      </c>
      <c r="C2" s="2">
        <v>9.2899999999999996E-2</v>
      </c>
      <c r="D2" s="2">
        <v>52.290100000000002</v>
      </c>
      <c r="E2" s="2">
        <v>5.2900000000000003E-2</v>
      </c>
      <c r="F2" s="2">
        <v>4.3799999999999999E-2</v>
      </c>
      <c r="G2" s="2">
        <v>1.1299999999999999E-2</v>
      </c>
      <c r="H2" s="2">
        <v>1.9599999999999999E-2</v>
      </c>
      <c r="I2" s="2">
        <v>0.4995</v>
      </c>
      <c r="J2" s="2">
        <v>7.0800000000000002E-2</v>
      </c>
      <c r="K2" s="2">
        <v>0.14249999999999999</v>
      </c>
      <c r="L2" s="2">
        <v>5.3400000000000003E-2</v>
      </c>
      <c r="M2" s="2">
        <v>3.4299999999999997E-2</v>
      </c>
      <c r="N2" s="2">
        <v>0.1535</v>
      </c>
      <c r="O2" s="6">
        <v>43.970599999999997</v>
      </c>
      <c r="P2" s="2">
        <v>98.826999999999998</v>
      </c>
      <c r="Q2" s="2">
        <v>-5127</v>
      </c>
      <c r="R2" s="2">
        <v>31742</v>
      </c>
      <c r="S2" s="2">
        <v>304</v>
      </c>
      <c r="T2" s="2" t="s">
        <v>22</v>
      </c>
      <c r="U2" s="2">
        <v>15</v>
      </c>
    </row>
    <row r="3" spans="1:21" x14ac:dyDescent="0.25">
      <c r="A3" s="2" t="s">
        <v>23</v>
      </c>
      <c r="B3" s="2">
        <v>0.75009999999999999</v>
      </c>
      <c r="C3" s="2">
        <v>6.0499999999999998E-2</v>
      </c>
      <c r="D3" s="2">
        <v>49.397399999999998</v>
      </c>
      <c r="E3" s="2">
        <v>3.0099999999999998E-2</v>
      </c>
      <c r="F3" s="2">
        <v>2.53E-2</v>
      </c>
      <c r="G3" s="2">
        <v>2.29E-2</v>
      </c>
      <c r="H3" s="2">
        <v>0.14249999999999999</v>
      </c>
      <c r="I3" s="2">
        <v>0.1099</v>
      </c>
      <c r="J3" s="2">
        <v>0.16250000000000001</v>
      </c>
      <c r="K3" s="2">
        <v>9.5399999999999999E-2</v>
      </c>
      <c r="L3" s="2">
        <v>4.4499999999999998E-2</v>
      </c>
      <c r="M3" s="2">
        <v>7.1957000000000004</v>
      </c>
      <c r="N3" s="2">
        <v>0.69630000000000003</v>
      </c>
      <c r="O3" s="6">
        <v>43.970599999999997</v>
      </c>
      <c r="P3" s="2">
        <v>102.7037</v>
      </c>
      <c r="Q3" s="2">
        <v>-5188</v>
      </c>
      <c r="R3" s="2">
        <v>31699</v>
      </c>
      <c r="S3" s="2">
        <v>304</v>
      </c>
      <c r="T3" s="2" t="s">
        <v>24</v>
      </c>
      <c r="U3" s="2">
        <v>16</v>
      </c>
    </row>
    <row r="4" spans="1:21" x14ac:dyDescent="0.25">
      <c r="A4" s="2" t="s">
        <v>25</v>
      </c>
      <c r="B4" s="2">
        <v>1.0256000000000001</v>
      </c>
      <c r="C4" s="2">
        <v>3.9899999999999998E-2</v>
      </c>
      <c r="D4" s="2">
        <v>52.634799999999998</v>
      </c>
      <c r="E4" s="2">
        <v>5.8000000000000003E-2</v>
      </c>
      <c r="F4" s="2">
        <v>4.6699999999999998E-2</v>
      </c>
      <c r="G4" s="2">
        <v>1.0800000000000001E-2</v>
      </c>
      <c r="H4" s="2">
        <v>0</v>
      </c>
      <c r="I4" s="2">
        <v>0.59589999999999999</v>
      </c>
      <c r="J4" s="2">
        <v>8.3799999999999999E-2</v>
      </c>
      <c r="K4" s="2">
        <v>0.17449999999999999</v>
      </c>
      <c r="L4" s="2">
        <v>7.0999999999999994E-2</v>
      </c>
      <c r="M4" s="2">
        <v>0</v>
      </c>
      <c r="N4" s="2">
        <v>0.40949999999999998</v>
      </c>
      <c r="O4" s="6">
        <v>43.970599999999997</v>
      </c>
      <c r="P4" s="2">
        <v>99.120999999999995</v>
      </c>
      <c r="Q4" s="2">
        <v>-4677</v>
      </c>
      <c r="R4" s="2">
        <v>31765</v>
      </c>
      <c r="S4" s="2">
        <v>304</v>
      </c>
      <c r="T4" s="2" t="s">
        <v>26</v>
      </c>
      <c r="U4" s="2">
        <v>17</v>
      </c>
    </row>
    <row r="5" spans="1:21" x14ac:dyDescent="0.25">
      <c r="A5" s="2" t="s">
        <v>27</v>
      </c>
      <c r="B5" s="2">
        <v>0.75570000000000004</v>
      </c>
      <c r="C5" s="2">
        <v>0</v>
      </c>
      <c r="D5" s="2">
        <v>51.0657</v>
      </c>
      <c r="E5" s="2">
        <v>2.1299999999999999E-2</v>
      </c>
      <c r="F5" s="2">
        <v>3.6999999999999998E-2</v>
      </c>
      <c r="G5" s="2">
        <v>0</v>
      </c>
      <c r="H5" s="2">
        <v>0.1391</v>
      </c>
      <c r="I5" s="2">
        <v>0.51590000000000003</v>
      </c>
      <c r="J5" s="2">
        <v>0.56299999999999994</v>
      </c>
      <c r="K5" s="2">
        <v>0.25829999999999997</v>
      </c>
      <c r="L5" s="2">
        <v>0</v>
      </c>
      <c r="M5" s="2">
        <v>1.6065</v>
      </c>
      <c r="N5" s="2">
        <v>0.80359999999999998</v>
      </c>
      <c r="O5" s="6">
        <v>43.970599999999997</v>
      </c>
      <c r="P5" s="2">
        <v>99.736900000000006</v>
      </c>
      <c r="Q5" s="2">
        <v>2269</v>
      </c>
      <c r="R5" s="2">
        <v>32808</v>
      </c>
      <c r="S5" s="2">
        <v>315</v>
      </c>
      <c r="T5" s="2" t="s">
        <v>28</v>
      </c>
      <c r="U5" s="2">
        <v>18</v>
      </c>
    </row>
    <row r="6" spans="1:21" x14ac:dyDescent="0.25">
      <c r="A6" s="2" t="s">
        <v>29</v>
      </c>
      <c r="B6" s="2">
        <v>0.36230000000000001</v>
      </c>
      <c r="C6" s="2">
        <v>0</v>
      </c>
      <c r="D6" s="2">
        <v>53.1738</v>
      </c>
      <c r="E6" s="2">
        <v>1.52E-2</v>
      </c>
      <c r="F6" s="2">
        <v>6.6699999999999995E-2</v>
      </c>
      <c r="G6" s="2">
        <v>1.0999999999999999E-2</v>
      </c>
      <c r="H6" s="2">
        <v>2.81E-2</v>
      </c>
      <c r="I6" s="2">
        <v>0.37819999999999998</v>
      </c>
      <c r="J6" s="2">
        <v>0.10009999999999999</v>
      </c>
      <c r="K6" s="2">
        <v>0.26419999999999999</v>
      </c>
      <c r="L6" s="2">
        <v>0</v>
      </c>
      <c r="M6" s="2">
        <v>8.1600000000000006E-2</v>
      </c>
      <c r="N6" s="2">
        <v>7.85E-2</v>
      </c>
      <c r="O6" s="6">
        <v>43.970599999999997</v>
      </c>
      <c r="P6" s="2">
        <v>98.530199999999994</v>
      </c>
      <c r="Q6" s="2">
        <v>2295</v>
      </c>
      <c r="R6" s="2">
        <v>32750</v>
      </c>
      <c r="S6" s="2">
        <v>315</v>
      </c>
      <c r="T6" s="2" t="s">
        <v>30</v>
      </c>
      <c r="U6" s="2">
        <v>19</v>
      </c>
    </row>
    <row r="7" spans="1:21" x14ac:dyDescent="0.25">
      <c r="A7" s="2" t="s">
        <v>31</v>
      </c>
      <c r="B7" s="2">
        <v>0.65400000000000003</v>
      </c>
      <c r="C7" s="2">
        <v>4.3099999999999999E-2</v>
      </c>
      <c r="D7" s="2">
        <v>51.738500000000002</v>
      </c>
      <c r="E7" s="2">
        <v>9.5999999999999992E-3</v>
      </c>
      <c r="F7" s="2">
        <v>3.2199999999999999E-2</v>
      </c>
      <c r="G7" s="2">
        <v>1.5699999999999999E-2</v>
      </c>
      <c r="H7" s="2">
        <v>0.15809999999999999</v>
      </c>
      <c r="I7" s="2">
        <v>0.13789999999999999</v>
      </c>
      <c r="J7" s="2">
        <v>0.18310000000000001</v>
      </c>
      <c r="K7" s="2">
        <v>9.1999999999999998E-3</v>
      </c>
      <c r="L7" s="2">
        <v>5.4600000000000003E-2</v>
      </c>
      <c r="M7" s="2">
        <v>1.6701999999999999</v>
      </c>
      <c r="N7" s="2">
        <v>0.95830000000000004</v>
      </c>
      <c r="O7" s="6">
        <v>43.970599999999997</v>
      </c>
      <c r="P7" s="2">
        <v>99.634900000000002</v>
      </c>
      <c r="Q7" s="2">
        <v>2119</v>
      </c>
      <c r="R7" s="2">
        <v>32747</v>
      </c>
      <c r="S7" s="2">
        <v>315</v>
      </c>
      <c r="T7" s="2" t="s">
        <v>32</v>
      </c>
      <c r="U7" s="2">
        <v>20</v>
      </c>
    </row>
    <row r="8" spans="1:21" x14ac:dyDescent="0.25">
      <c r="A8" s="2" t="s">
        <v>33</v>
      </c>
      <c r="B8" s="2">
        <v>0.62439999999999996</v>
      </c>
      <c r="C8" s="2">
        <v>0.28360000000000002</v>
      </c>
      <c r="D8" s="2">
        <v>51.771299999999997</v>
      </c>
      <c r="E8" s="2">
        <v>2.8899999999999999E-2</v>
      </c>
      <c r="F8" s="2">
        <v>9.8100000000000007E-2</v>
      </c>
      <c r="G8" s="2">
        <v>1.24E-2</v>
      </c>
      <c r="H8" s="2">
        <v>0.20949999999999999</v>
      </c>
      <c r="I8" s="2">
        <v>7.6600000000000001E-2</v>
      </c>
      <c r="J8" s="2">
        <v>0.30580000000000002</v>
      </c>
      <c r="K8" s="2">
        <v>0</v>
      </c>
      <c r="L8" s="2">
        <v>3.0499999999999999E-2</v>
      </c>
      <c r="M8" s="2">
        <v>1.7565</v>
      </c>
      <c r="N8" s="2">
        <v>0.95960000000000001</v>
      </c>
      <c r="O8" s="6">
        <v>43.970599999999997</v>
      </c>
      <c r="P8" s="2">
        <v>100.12779999999999</v>
      </c>
      <c r="Q8" s="2">
        <v>10983</v>
      </c>
      <c r="R8" s="2">
        <v>30270</v>
      </c>
      <c r="S8" s="2">
        <v>307</v>
      </c>
      <c r="T8" s="2" t="s">
        <v>34</v>
      </c>
      <c r="U8" s="2">
        <v>21</v>
      </c>
    </row>
    <row r="9" spans="1:21" x14ac:dyDescent="0.25">
      <c r="A9" s="2" t="s">
        <v>35</v>
      </c>
      <c r="B9" s="2">
        <v>0.5837</v>
      </c>
      <c r="C9" s="2">
        <v>0.11070000000000001</v>
      </c>
      <c r="D9" s="2">
        <v>52.057699999999997</v>
      </c>
      <c r="E9" s="2">
        <v>1.0999999999999999E-2</v>
      </c>
      <c r="F9" s="2">
        <v>4.8999999999999998E-3</v>
      </c>
      <c r="G9" s="2">
        <v>2.07E-2</v>
      </c>
      <c r="H9" s="2">
        <v>0.1159</v>
      </c>
      <c r="I9" s="2">
        <v>0.24890000000000001</v>
      </c>
      <c r="J9" s="2">
        <v>0.34210000000000002</v>
      </c>
      <c r="K9" s="2">
        <v>0.1086</v>
      </c>
      <c r="L9" s="2">
        <v>1.89E-2</v>
      </c>
      <c r="M9" s="2">
        <v>1.3380000000000001</v>
      </c>
      <c r="N9" s="2">
        <v>0.58720000000000006</v>
      </c>
      <c r="O9" s="6">
        <v>43.970599999999997</v>
      </c>
      <c r="P9" s="2">
        <v>99.518799999999999</v>
      </c>
      <c r="Q9" s="2">
        <v>10345</v>
      </c>
      <c r="R9" s="2">
        <v>29851</v>
      </c>
      <c r="S9" s="2">
        <v>307</v>
      </c>
      <c r="T9" s="2" t="s">
        <v>36</v>
      </c>
      <c r="U9" s="2">
        <v>22</v>
      </c>
    </row>
    <row r="10" spans="1:21" x14ac:dyDescent="0.25">
      <c r="A10" s="2" t="s">
        <v>37</v>
      </c>
      <c r="B10" s="2">
        <v>0.49059999999999998</v>
      </c>
      <c r="C10" s="2">
        <v>0</v>
      </c>
      <c r="D10" s="2">
        <v>48.887700000000002</v>
      </c>
      <c r="E10" s="2">
        <v>2.06E-2</v>
      </c>
      <c r="F10" s="2">
        <v>3.6299999999999999E-2</v>
      </c>
      <c r="G10" s="2">
        <v>2.9600000000000001E-2</v>
      </c>
      <c r="H10" s="2">
        <v>0.37359999999999999</v>
      </c>
      <c r="I10" s="2">
        <v>0.13420000000000001</v>
      </c>
      <c r="J10" s="2">
        <v>0.28739999999999999</v>
      </c>
      <c r="K10" s="2">
        <v>4.6300000000000001E-2</v>
      </c>
      <c r="L10" s="2">
        <v>0</v>
      </c>
      <c r="M10" s="2">
        <v>4.8444000000000003</v>
      </c>
      <c r="N10" s="2">
        <v>1.8859999999999999</v>
      </c>
      <c r="O10" s="6">
        <v>43.970599999999997</v>
      </c>
      <c r="P10" s="2">
        <v>101.0073</v>
      </c>
      <c r="Q10" s="2">
        <v>10127</v>
      </c>
      <c r="R10" s="2">
        <v>30734</v>
      </c>
      <c r="S10" s="2">
        <v>307</v>
      </c>
      <c r="T10" s="2" t="s">
        <v>38</v>
      </c>
      <c r="U10" s="2">
        <v>23</v>
      </c>
    </row>
    <row r="11" spans="1:21" x14ac:dyDescent="0.25">
      <c r="A11" s="2" t="s">
        <v>39</v>
      </c>
      <c r="B11" s="2">
        <v>0.91080000000000005</v>
      </c>
      <c r="C11" s="2">
        <v>0</v>
      </c>
      <c r="D11" s="2">
        <v>51.680199999999999</v>
      </c>
      <c r="E11" s="2">
        <v>5.5999999999999999E-3</v>
      </c>
      <c r="F11" s="2">
        <v>5.8000000000000003E-2</v>
      </c>
      <c r="G11" s="2">
        <v>0</v>
      </c>
      <c r="H11" s="2">
        <v>0.1043</v>
      </c>
      <c r="I11" s="2">
        <v>0.57889999999999997</v>
      </c>
      <c r="J11" s="2">
        <v>0.24429999999999999</v>
      </c>
      <c r="K11" s="2">
        <v>0.3231</v>
      </c>
      <c r="L11" s="2">
        <v>0</v>
      </c>
      <c r="M11" s="2">
        <v>1.6029</v>
      </c>
      <c r="N11" s="2">
        <v>0.5181</v>
      </c>
      <c r="O11" s="6">
        <v>43.970599999999997</v>
      </c>
      <c r="P11" s="2">
        <v>99.996799999999993</v>
      </c>
      <c r="Q11" s="2">
        <v>-14252</v>
      </c>
      <c r="R11" s="2">
        <v>31765</v>
      </c>
      <c r="S11" s="2">
        <v>293</v>
      </c>
      <c r="T11" s="2" t="s">
        <v>40</v>
      </c>
      <c r="U11" s="2">
        <v>24</v>
      </c>
    </row>
    <row r="12" spans="1:21" x14ac:dyDescent="0.25">
      <c r="A12" s="2" t="s">
        <v>41</v>
      </c>
      <c r="B12" s="2">
        <v>1.0889</v>
      </c>
      <c r="C12" s="2">
        <v>0</v>
      </c>
      <c r="D12" s="2">
        <v>51.8703</v>
      </c>
      <c r="E12" s="2">
        <v>2.53E-2</v>
      </c>
      <c r="F12" s="2">
        <v>4.2500000000000003E-2</v>
      </c>
      <c r="G12" s="2">
        <v>1.1999999999999999E-3</v>
      </c>
      <c r="H12" s="2">
        <v>5.7200000000000001E-2</v>
      </c>
      <c r="I12" s="2">
        <v>0.81879999999999997</v>
      </c>
      <c r="J12" s="2">
        <v>0.1986</v>
      </c>
      <c r="K12" s="2">
        <v>0.32050000000000001</v>
      </c>
      <c r="L12" s="2">
        <v>0</v>
      </c>
      <c r="M12" s="2">
        <v>0.79279999999999995</v>
      </c>
      <c r="N12" s="2">
        <v>0.40889999999999999</v>
      </c>
      <c r="O12" s="6">
        <v>43.970599999999997</v>
      </c>
      <c r="P12" s="2">
        <v>99.595699999999994</v>
      </c>
      <c r="Q12" s="2">
        <v>-13878</v>
      </c>
      <c r="R12" s="2">
        <v>31321</v>
      </c>
      <c r="S12" s="2">
        <v>293</v>
      </c>
      <c r="T12" s="2" t="s">
        <v>42</v>
      </c>
      <c r="U12" s="2">
        <v>25</v>
      </c>
    </row>
    <row r="13" spans="1:21" x14ac:dyDescent="0.25">
      <c r="A13" s="2" t="s">
        <v>43</v>
      </c>
      <c r="B13" s="2">
        <v>0.79949999999999999</v>
      </c>
      <c r="C13" s="2">
        <v>0</v>
      </c>
      <c r="D13" s="2">
        <v>51.527000000000001</v>
      </c>
      <c r="E13" s="2">
        <v>0</v>
      </c>
      <c r="F13" s="2">
        <v>7.8799999999999995E-2</v>
      </c>
      <c r="G13" s="2">
        <v>3.3999999999999998E-3</v>
      </c>
      <c r="H13" s="2">
        <v>0.08</v>
      </c>
      <c r="I13" s="2">
        <v>0.58040000000000003</v>
      </c>
      <c r="J13" s="2">
        <v>0.19869999999999999</v>
      </c>
      <c r="K13" s="2">
        <v>0.38300000000000001</v>
      </c>
      <c r="L13" s="2">
        <v>0</v>
      </c>
      <c r="M13" s="2">
        <v>0.9395</v>
      </c>
      <c r="N13" s="2">
        <v>0.51470000000000005</v>
      </c>
      <c r="O13" s="6">
        <v>43.970599999999997</v>
      </c>
      <c r="P13" s="2">
        <v>99.075699999999998</v>
      </c>
      <c r="Q13" s="2">
        <v>-13786</v>
      </c>
      <c r="R13" s="2">
        <v>31104</v>
      </c>
      <c r="S13" s="2">
        <v>293</v>
      </c>
      <c r="T13" s="2" t="s">
        <v>44</v>
      </c>
      <c r="U13" s="2">
        <v>26</v>
      </c>
    </row>
    <row r="14" spans="1:21" x14ac:dyDescent="0.25">
      <c r="A14" s="2" t="s">
        <v>45</v>
      </c>
      <c r="B14" s="2">
        <v>0.71640000000000004</v>
      </c>
      <c r="C14" s="2">
        <v>0.1113</v>
      </c>
      <c r="D14" s="2">
        <v>51.923400000000001</v>
      </c>
      <c r="E14" s="2">
        <v>5.4199999999999998E-2</v>
      </c>
      <c r="F14" s="2">
        <v>7.17E-2</v>
      </c>
      <c r="G14" s="2">
        <v>6.1000000000000004E-3</v>
      </c>
      <c r="H14" s="2">
        <v>9.5299999999999996E-2</v>
      </c>
      <c r="I14" s="2">
        <v>0.74919999999999998</v>
      </c>
      <c r="J14" s="2">
        <v>0.1338</v>
      </c>
      <c r="K14" s="2">
        <v>7.4099999999999999E-2</v>
      </c>
      <c r="L14" s="2">
        <v>0</v>
      </c>
      <c r="M14" s="2">
        <v>0.89029999999999998</v>
      </c>
      <c r="N14" s="2">
        <v>0.52980000000000005</v>
      </c>
      <c r="O14" s="6">
        <v>43.970599999999997</v>
      </c>
      <c r="P14" s="2">
        <v>99.326300000000003</v>
      </c>
      <c r="Q14" s="2">
        <v>-13213</v>
      </c>
      <c r="R14" s="2">
        <v>31218</v>
      </c>
      <c r="S14" s="2">
        <v>293</v>
      </c>
      <c r="T14" s="2" t="s">
        <v>46</v>
      </c>
      <c r="U14" s="2">
        <v>27</v>
      </c>
    </row>
    <row r="15" spans="1:21" x14ac:dyDescent="0.25">
      <c r="A15" s="2" t="s">
        <v>47</v>
      </c>
      <c r="B15" s="2">
        <v>0.77739999999999998</v>
      </c>
      <c r="C15" s="2">
        <v>0.1774</v>
      </c>
      <c r="D15" s="2">
        <v>51.447600000000001</v>
      </c>
      <c r="E15" s="2">
        <v>0.03</v>
      </c>
      <c r="F15" s="2">
        <v>7.1900000000000006E-2</v>
      </c>
      <c r="G15" s="2">
        <v>0</v>
      </c>
      <c r="H15" s="2">
        <v>6.7500000000000004E-2</v>
      </c>
      <c r="I15" s="2">
        <v>0.81730000000000003</v>
      </c>
      <c r="J15" s="2">
        <v>0.19209999999999999</v>
      </c>
      <c r="K15" s="2">
        <v>0.33019999999999999</v>
      </c>
      <c r="L15" s="2">
        <v>0</v>
      </c>
      <c r="M15" s="2">
        <v>0.73899999999999999</v>
      </c>
      <c r="N15" s="2">
        <v>0.56799999999999995</v>
      </c>
      <c r="O15" s="6">
        <v>43.970599999999997</v>
      </c>
      <c r="P15" s="2">
        <v>99.188999999999993</v>
      </c>
      <c r="Q15" s="2">
        <v>-15379</v>
      </c>
      <c r="R15" s="2">
        <v>30774</v>
      </c>
      <c r="S15" s="2">
        <v>285</v>
      </c>
      <c r="T15" s="2" t="s">
        <v>48</v>
      </c>
      <c r="U15" s="2">
        <v>28</v>
      </c>
    </row>
    <row r="16" spans="1:21" x14ac:dyDescent="0.25">
      <c r="A16" s="2" t="s">
        <v>49</v>
      </c>
      <c r="B16" s="2">
        <v>0.78490000000000004</v>
      </c>
      <c r="C16" s="2">
        <v>0</v>
      </c>
      <c r="D16" s="2">
        <v>51.585599999999999</v>
      </c>
      <c r="E16" s="2">
        <v>1.7100000000000001E-2</v>
      </c>
      <c r="F16" s="2">
        <v>4.2900000000000001E-2</v>
      </c>
      <c r="G16" s="2">
        <v>0</v>
      </c>
      <c r="H16" s="2">
        <v>5.0500000000000003E-2</v>
      </c>
      <c r="I16" s="2">
        <v>0.71319999999999995</v>
      </c>
      <c r="J16" s="2">
        <v>0.13339999999999999</v>
      </c>
      <c r="K16" s="2">
        <v>0.32719999999999999</v>
      </c>
      <c r="L16" s="2">
        <v>0</v>
      </c>
      <c r="M16" s="2">
        <v>0.38650000000000001</v>
      </c>
      <c r="N16" s="2">
        <v>0.19789999999999999</v>
      </c>
      <c r="O16" s="6">
        <v>43.970599999999997</v>
      </c>
      <c r="P16" s="2">
        <v>98.209699999999998</v>
      </c>
      <c r="Q16" s="2">
        <v>-16245</v>
      </c>
      <c r="R16" s="2">
        <v>30903</v>
      </c>
      <c r="S16" s="2">
        <v>285</v>
      </c>
      <c r="T16" s="2" t="s">
        <v>50</v>
      </c>
      <c r="U16" s="2">
        <v>29</v>
      </c>
    </row>
    <row r="17" spans="1:21" x14ac:dyDescent="0.25">
      <c r="A17" s="2" t="s">
        <v>51</v>
      </c>
      <c r="B17" s="2">
        <v>0.74639999999999995</v>
      </c>
      <c r="C17" s="2">
        <v>4.2500000000000003E-2</v>
      </c>
      <c r="D17" s="2">
        <v>52.200800000000001</v>
      </c>
      <c r="E17" s="2">
        <v>0</v>
      </c>
      <c r="F17" s="2">
        <v>9.9299999999999999E-2</v>
      </c>
      <c r="G17" s="2">
        <v>0</v>
      </c>
      <c r="H17" s="2">
        <v>6.2399999999999997E-2</v>
      </c>
      <c r="I17" s="2">
        <v>0.73540000000000005</v>
      </c>
      <c r="J17" s="2">
        <v>0.1837</v>
      </c>
      <c r="K17" s="2">
        <v>0.41049999999999998</v>
      </c>
      <c r="L17" s="2">
        <v>0</v>
      </c>
      <c r="M17" s="2">
        <v>0.60629999999999995</v>
      </c>
      <c r="N17" s="2">
        <v>0.37840000000000001</v>
      </c>
      <c r="O17" s="6">
        <v>43.970599999999997</v>
      </c>
      <c r="P17" s="2">
        <v>99.436400000000006</v>
      </c>
      <c r="Q17" s="2">
        <v>-16140</v>
      </c>
      <c r="R17" s="2">
        <v>30359</v>
      </c>
      <c r="S17" s="2">
        <v>285</v>
      </c>
      <c r="T17" s="2" t="s">
        <v>52</v>
      </c>
      <c r="U17" s="2">
        <v>30</v>
      </c>
    </row>
    <row r="18" spans="1:21" x14ac:dyDescent="0.25">
      <c r="A18" s="2" t="s">
        <v>53</v>
      </c>
      <c r="B18" s="2">
        <v>0.53459999999999996</v>
      </c>
      <c r="C18" s="2">
        <v>0</v>
      </c>
      <c r="D18" s="2">
        <v>51.171399999999998</v>
      </c>
      <c r="E18" s="2">
        <v>4.0800000000000003E-2</v>
      </c>
      <c r="F18" s="2">
        <v>8.3000000000000004E-2</v>
      </c>
      <c r="G18" s="2">
        <v>0</v>
      </c>
      <c r="H18" s="2">
        <v>0.18579999999999999</v>
      </c>
      <c r="I18" s="2">
        <v>0.66820000000000002</v>
      </c>
      <c r="J18" s="2">
        <v>0.23960000000000001</v>
      </c>
      <c r="K18" s="2">
        <v>0.16800000000000001</v>
      </c>
      <c r="L18" s="2">
        <v>0</v>
      </c>
      <c r="M18" s="2">
        <v>1.2562</v>
      </c>
      <c r="N18" s="2">
        <v>1.3081</v>
      </c>
      <c r="O18" s="6">
        <v>43.970599999999997</v>
      </c>
      <c r="P18" s="2">
        <v>99.626099999999994</v>
      </c>
      <c r="Q18" s="2">
        <v>-528</v>
      </c>
      <c r="R18" s="2">
        <v>20813</v>
      </c>
      <c r="S18" s="2">
        <v>270</v>
      </c>
      <c r="T18" s="2" t="s">
        <v>54</v>
      </c>
      <c r="U18" s="2">
        <v>31</v>
      </c>
    </row>
    <row r="19" spans="1:21" x14ac:dyDescent="0.25">
      <c r="A19" s="2" t="s">
        <v>55</v>
      </c>
      <c r="B19" s="2">
        <v>0.76700000000000002</v>
      </c>
      <c r="C19" s="2">
        <v>5.6399999999999999E-2</v>
      </c>
      <c r="D19" s="2">
        <v>51.317900000000002</v>
      </c>
      <c r="E19" s="2">
        <v>1.5900000000000001E-2</v>
      </c>
      <c r="F19" s="2">
        <v>9.2799999999999994E-2</v>
      </c>
      <c r="G19" s="2">
        <v>0</v>
      </c>
      <c r="H19" s="2">
        <v>0.1197</v>
      </c>
      <c r="I19" s="2">
        <v>1.0019</v>
      </c>
      <c r="J19" s="2">
        <v>0.16869999999999999</v>
      </c>
      <c r="K19" s="2">
        <v>0.25190000000000001</v>
      </c>
      <c r="L19" s="2">
        <v>0</v>
      </c>
      <c r="M19" s="2">
        <v>1.3664000000000001</v>
      </c>
      <c r="N19" s="2">
        <v>0.65459999999999996</v>
      </c>
      <c r="O19" s="6">
        <v>43.970599999999997</v>
      </c>
      <c r="P19" s="2">
        <v>99.783799999999999</v>
      </c>
      <c r="Q19" s="2">
        <v>-518</v>
      </c>
      <c r="R19" s="2">
        <v>20843</v>
      </c>
      <c r="S19" s="2">
        <v>270</v>
      </c>
      <c r="T19" s="2" t="s">
        <v>56</v>
      </c>
      <c r="U19" s="2">
        <v>32</v>
      </c>
    </row>
    <row r="20" spans="1:21" x14ac:dyDescent="0.25">
      <c r="A20" s="2" t="s">
        <v>57</v>
      </c>
      <c r="B20" s="2">
        <v>0.58189999999999997</v>
      </c>
      <c r="C20" s="2">
        <v>7.6600000000000001E-2</v>
      </c>
      <c r="D20" s="2">
        <v>53.503999999999998</v>
      </c>
      <c r="E20" s="2">
        <v>2.3400000000000001E-2</v>
      </c>
      <c r="F20" s="2">
        <v>5.62E-2</v>
      </c>
      <c r="G20" s="2">
        <v>2.5999999999999999E-3</v>
      </c>
      <c r="H20" s="2">
        <v>5.4899999999999997E-2</v>
      </c>
      <c r="I20" s="2">
        <v>0.86409999999999998</v>
      </c>
      <c r="J20" s="2">
        <v>1.55E-2</v>
      </c>
      <c r="K20" s="2">
        <v>0.1603</v>
      </c>
      <c r="L20" s="2">
        <v>0</v>
      </c>
      <c r="M20" s="2">
        <v>0.1203</v>
      </c>
      <c r="N20" s="2">
        <v>0.14080000000000001</v>
      </c>
      <c r="O20" s="6">
        <v>43.970599999999997</v>
      </c>
      <c r="P20" s="2">
        <v>99.571299999999994</v>
      </c>
      <c r="Q20" s="2">
        <v>-622</v>
      </c>
      <c r="R20" s="2">
        <v>20883</v>
      </c>
      <c r="S20" s="2">
        <v>270</v>
      </c>
      <c r="T20" s="2" t="s">
        <v>58</v>
      </c>
      <c r="U20" s="2">
        <v>33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0"/>
  <sheetViews>
    <sheetView workbookViewId="0"/>
  </sheetViews>
  <sheetFormatPr defaultColWidth="11.5546875" defaultRowHeight="13.2" x14ac:dyDescent="0.25"/>
  <cols>
    <col min="1" max="1" width="10.6640625" style="2" bestFit="1" customWidth="1"/>
    <col min="2" max="2" width="6.109375" style="2" bestFit="1" customWidth="1"/>
    <col min="3" max="3" width="6.6640625" style="2" bestFit="1" customWidth="1"/>
    <col min="4" max="4" width="6.109375" style="2" bestFit="1" customWidth="1"/>
    <col min="5" max="5" width="6.6640625" style="2" bestFit="1" customWidth="1"/>
    <col min="6" max="6" width="6.109375" style="2" bestFit="1" customWidth="1"/>
    <col min="7" max="8" width="6.6640625" style="2" bestFit="1" customWidth="1"/>
    <col min="9" max="9" width="6.109375" style="2" bestFit="1" customWidth="1"/>
    <col min="10" max="14" width="6.6640625" style="2" bestFit="1" customWidth="1"/>
    <col min="15" max="15" width="2.88671875" style="2" bestFit="1" customWidth="1"/>
    <col min="16" max="16" width="2.6640625" style="2" bestFit="1" customWidth="1"/>
    <col min="17" max="18" width="6.6640625" style="2" bestFit="1" customWidth="1"/>
    <col min="19" max="19" width="4" style="2" bestFit="1" customWidth="1"/>
    <col min="20" max="20" width="9.33203125" style="2" bestFit="1" customWidth="1"/>
    <col min="21" max="21" width="6.5546875" style="2" bestFit="1" customWidth="1"/>
    <col min="22" max="16384" width="11.5546875" style="2"/>
  </cols>
  <sheetData>
    <row r="1" spans="1:21" s="4" customFormat="1" x14ac:dyDescent="0.25">
      <c r="A1" s="4" t="s">
        <v>76</v>
      </c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 t="s">
        <v>67</v>
      </c>
      <c r="J1" s="4" t="s">
        <v>68</v>
      </c>
      <c r="K1" s="4" t="s">
        <v>69</v>
      </c>
      <c r="L1" s="4" t="s">
        <v>70</v>
      </c>
      <c r="M1" s="4" t="s">
        <v>71</v>
      </c>
      <c r="N1" s="4" t="s">
        <v>72</v>
      </c>
      <c r="O1" s="4" t="s">
        <v>73</v>
      </c>
      <c r="P1" s="4" t="s">
        <v>74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2" t="s">
        <v>21</v>
      </c>
      <c r="B2" s="2">
        <v>0.19170000000000001</v>
      </c>
      <c r="C2" s="2">
        <v>0.22339999999999999</v>
      </c>
      <c r="D2" s="2">
        <v>0.46289999999999998</v>
      </c>
      <c r="E2" s="2">
        <v>1.9E-2</v>
      </c>
      <c r="F2" s="2">
        <v>3.4799999999999998E-2</v>
      </c>
      <c r="G2" s="2">
        <v>4.5499999999999999E-2</v>
      </c>
      <c r="H2" s="2">
        <v>2.24E-2</v>
      </c>
      <c r="I2" s="2">
        <v>8.72E-2</v>
      </c>
      <c r="J2" s="2">
        <v>7.7600000000000002E-2</v>
      </c>
      <c r="K2" s="2">
        <v>0.1318</v>
      </c>
      <c r="L2" s="2">
        <v>0.14599999999999999</v>
      </c>
      <c r="M2" s="2">
        <v>4.7100000000000003E-2</v>
      </c>
      <c r="N2" s="2">
        <v>7.0900000000000005E-2</v>
      </c>
      <c r="Q2" s="2">
        <v>-5127</v>
      </c>
      <c r="R2" s="2">
        <v>31742</v>
      </c>
      <c r="S2" s="2">
        <v>304</v>
      </c>
      <c r="T2" s="2" t="s">
        <v>22</v>
      </c>
      <c r="U2" s="2">
        <v>15</v>
      </c>
    </row>
    <row r="3" spans="1:21" x14ac:dyDescent="0.25">
      <c r="A3" s="2" t="s">
        <v>23</v>
      </c>
      <c r="B3" s="2">
        <v>0.16639999999999999</v>
      </c>
      <c r="C3" s="2">
        <v>0.2041</v>
      </c>
      <c r="D3" s="2">
        <v>0.44700000000000001</v>
      </c>
      <c r="E3" s="2">
        <v>2.06E-2</v>
      </c>
      <c r="F3" s="2">
        <v>3.1699999999999999E-2</v>
      </c>
      <c r="G3" s="2">
        <v>4.5100000000000001E-2</v>
      </c>
      <c r="H3" s="2">
        <v>2.86E-2</v>
      </c>
      <c r="I3" s="2">
        <v>7.2300000000000003E-2</v>
      </c>
      <c r="J3" s="2">
        <v>8.2900000000000001E-2</v>
      </c>
      <c r="K3" s="2">
        <v>0.13100000000000001</v>
      </c>
      <c r="L3" s="2">
        <v>0.14949999999999999</v>
      </c>
      <c r="M3" s="2">
        <v>0.17929999999999999</v>
      </c>
      <c r="N3" s="2">
        <v>9.9500000000000005E-2</v>
      </c>
      <c r="Q3" s="2">
        <v>-5188</v>
      </c>
      <c r="R3" s="2">
        <v>31699</v>
      </c>
      <c r="S3" s="2">
        <v>304</v>
      </c>
      <c r="T3" s="2" t="s">
        <v>24</v>
      </c>
      <c r="U3" s="2">
        <v>16</v>
      </c>
    </row>
    <row r="4" spans="1:21" x14ac:dyDescent="0.25">
      <c r="A4" s="2" t="s">
        <v>25</v>
      </c>
      <c r="B4" s="2">
        <v>0.17799999999999999</v>
      </c>
      <c r="C4" s="2">
        <v>0.2349</v>
      </c>
      <c r="D4" s="2">
        <v>0.46579999999999999</v>
      </c>
      <c r="E4" s="2">
        <v>1.9E-2</v>
      </c>
      <c r="F4" s="2">
        <v>3.2500000000000001E-2</v>
      </c>
      <c r="G4" s="2">
        <v>4.4499999999999998E-2</v>
      </c>
      <c r="H4" s="2">
        <v>-1E-4</v>
      </c>
      <c r="I4" s="2">
        <v>9.2899999999999996E-2</v>
      </c>
      <c r="J4" s="2">
        <v>7.7899999999999997E-2</v>
      </c>
      <c r="K4" s="2">
        <v>0.12809999999999999</v>
      </c>
      <c r="L4" s="2">
        <v>0.13819999999999999</v>
      </c>
      <c r="M4" s="2">
        <v>0</v>
      </c>
      <c r="N4" s="2">
        <v>8.3099999999999993E-2</v>
      </c>
      <c r="Q4" s="2">
        <v>-4677</v>
      </c>
      <c r="R4" s="2">
        <v>31765</v>
      </c>
      <c r="S4" s="2">
        <v>304</v>
      </c>
      <c r="T4" s="2" t="s">
        <v>26</v>
      </c>
      <c r="U4" s="2">
        <v>17</v>
      </c>
    </row>
    <row r="5" spans="1:21" x14ac:dyDescent="0.25">
      <c r="A5" s="2" t="s">
        <v>27</v>
      </c>
      <c r="B5" s="2">
        <v>0.15809999999999999</v>
      </c>
      <c r="C5" s="2">
        <v>0</v>
      </c>
      <c r="D5" s="2">
        <v>0.45500000000000002</v>
      </c>
      <c r="E5" s="2">
        <v>1.7999999999999999E-2</v>
      </c>
      <c r="F5" s="2">
        <v>3.1699999999999999E-2</v>
      </c>
      <c r="G5" s="2">
        <v>0</v>
      </c>
      <c r="H5" s="2">
        <v>2.9000000000000001E-2</v>
      </c>
      <c r="I5" s="2">
        <v>8.8400000000000006E-2</v>
      </c>
      <c r="J5" s="2">
        <v>9.64E-2</v>
      </c>
      <c r="K5" s="2">
        <v>0.1411</v>
      </c>
      <c r="L5" s="2">
        <v>0</v>
      </c>
      <c r="M5" s="2">
        <v>8.9700000000000002E-2</v>
      </c>
      <c r="N5" s="2">
        <v>0.1011</v>
      </c>
      <c r="Q5" s="2">
        <v>2269</v>
      </c>
      <c r="R5" s="2">
        <v>32808</v>
      </c>
      <c r="S5" s="2">
        <v>315</v>
      </c>
      <c r="T5" s="2" t="s">
        <v>28</v>
      </c>
      <c r="U5" s="2">
        <v>18</v>
      </c>
    </row>
    <row r="6" spans="1:21" x14ac:dyDescent="0.25">
      <c r="A6" s="2" t="s">
        <v>29</v>
      </c>
      <c r="B6" s="2">
        <v>0.14180000000000001</v>
      </c>
      <c r="C6" s="2">
        <v>-2.9999999999999997E-4</v>
      </c>
      <c r="D6" s="2">
        <v>0.47089999999999999</v>
      </c>
      <c r="E6" s="2">
        <v>2.0799999999999999E-2</v>
      </c>
      <c r="F6" s="2">
        <v>3.3799999999999997E-2</v>
      </c>
      <c r="G6" s="2">
        <v>4.6800000000000001E-2</v>
      </c>
      <c r="H6" s="2">
        <v>2.4400000000000002E-2</v>
      </c>
      <c r="I6" s="2">
        <v>8.5099999999999995E-2</v>
      </c>
      <c r="J6" s="2">
        <v>7.6899999999999996E-2</v>
      </c>
      <c r="K6" s="2">
        <v>0.1211</v>
      </c>
      <c r="L6" s="2">
        <v>0</v>
      </c>
      <c r="M6" s="2">
        <v>4.7199999999999999E-2</v>
      </c>
      <c r="N6" s="2">
        <v>6.6199999999999995E-2</v>
      </c>
      <c r="Q6" s="2">
        <v>2295</v>
      </c>
      <c r="R6" s="2">
        <v>32750</v>
      </c>
      <c r="S6" s="2">
        <v>315</v>
      </c>
      <c r="T6" s="2" t="s">
        <v>30</v>
      </c>
      <c r="U6" s="2">
        <v>19</v>
      </c>
    </row>
    <row r="7" spans="1:21" x14ac:dyDescent="0.25">
      <c r="A7" s="2" t="s">
        <v>31</v>
      </c>
      <c r="B7" s="2">
        <v>0.16159999999999999</v>
      </c>
      <c r="C7" s="2">
        <v>0.19980000000000001</v>
      </c>
      <c r="D7" s="2">
        <v>0.46029999999999999</v>
      </c>
      <c r="E7" s="2">
        <v>1.89E-2</v>
      </c>
      <c r="F7" s="2">
        <v>3.09E-2</v>
      </c>
      <c r="G7" s="2">
        <v>4.53E-2</v>
      </c>
      <c r="H7" s="2">
        <v>3.0499999999999999E-2</v>
      </c>
      <c r="I7" s="2">
        <v>7.3700000000000002E-2</v>
      </c>
      <c r="J7" s="2">
        <v>8.5199999999999998E-2</v>
      </c>
      <c r="K7" s="2">
        <v>0.1348</v>
      </c>
      <c r="L7" s="2">
        <v>0.1555</v>
      </c>
      <c r="M7" s="2">
        <v>9.0300000000000005E-2</v>
      </c>
      <c r="N7" s="2">
        <v>0.108</v>
      </c>
      <c r="Q7" s="2">
        <v>2119</v>
      </c>
      <c r="R7" s="2">
        <v>32747</v>
      </c>
      <c r="S7" s="2">
        <v>315</v>
      </c>
      <c r="T7" s="2" t="s">
        <v>32</v>
      </c>
      <c r="U7" s="2">
        <v>20</v>
      </c>
    </row>
    <row r="8" spans="1:21" x14ac:dyDescent="0.25">
      <c r="A8" s="2" t="s">
        <v>33</v>
      </c>
      <c r="B8" s="2">
        <v>0.14610000000000001</v>
      </c>
      <c r="C8" s="2">
        <v>0.2329</v>
      </c>
      <c r="D8" s="2">
        <v>0.46029999999999999</v>
      </c>
      <c r="E8" s="2">
        <v>1.95E-2</v>
      </c>
      <c r="F8" s="2">
        <v>3.4099999999999998E-2</v>
      </c>
      <c r="G8" s="2">
        <v>4.4299999999999999E-2</v>
      </c>
      <c r="H8" s="2">
        <v>3.3099999999999997E-2</v>
      </c>
      <c r="I8" s="2">
        <v>7.6200000000000004E-2</v>
      </c>
      <c r="J8" s="2">
        <v>8.5000000000000006E-2</v>
      </c>
      <c r="K8" s="2">
        <v>-2.9999999999999997E-4</v>
      </c>
      <c r="L8" s="2">
        <v>0.14330000000000001</v>
      </c>
      <c r="M8" s="2">
        <v>9.2299999999999993E-2</v>
      </c>
      <c r="N8" s="2">
        <v>0.1115</v>
      </c>
      <c r="Q8" s="2">
        <v>10983</v>
      </c>
      <c r="R8" s="2">
        <v>30270</v>
      </c>
      <c r="S8" s="2">
        <v>307</v>
      </c>
      <c r="T8" s="2" t="s">
        <v>34</v>
      </c>
      <c r="U8" s="2">
        <v>21</v>
      </c>
    </row>
    <row r="9" spans="1:21" x14ac:dyDescent="0.25">
      <c r="A9" s="2" t="s">
        <v>35</v>
      </c>
      <c r="B9" s="2">
        <v>0.14319999999999999</v>
      </c>
      <c r="C9" s="2">
        <v>0.22009999999999999</v>
      </c>
      <c r="D9" s="2">
        <v>0.4617</v>
      </c>
      <c r="E9" s="2">
        <v>1.7999999999999999E-2</v>
      </c>
      <c r="F9" s="2">
        <v>3.3500000000000002E-2</v>
      </c>
      <c r="G9" s="2">
        <v>4.5100000000000001E-2</v>
      </c>
      <c r="H9" s="2">
        <v>2.93E-2</v>
      </c>
      <c r="I9" s="2">
        <v>7.46E-2</v>
      </c>
      <c r="J9" s="2">
        <v>9.06E-2</v>
      </c>
      <c r="K9" s="2">
        <v>0.1308</v>
      </c>
      <c r="L9" s="2">
        <v>0.15620000000000001</v>
      </c>
      <c r="M9" s="2">
        <v>8.3299999999999999E-2</v>
      </c>
      <c r="N9" s="2">
        <v>9.1499999999999998E-2</v>
      </c>
      <c r="Q9" s="2">
        <v>10345</v>
      </c>
      <c r="R9" s="2">
        <v>29851</v>
      </c>
      <c r="S9" s="2">
        <v>307</v>
      </c>
      <c r="T9" s="2" t="s">
        <v>36</v>
      </c>
      <c r="U9" s="2">
        <v>22</v>
      </c>
    </row>
    <row r="10" spans="1:21" x14ac:dyDescent="0.25">
      <c r="A10" s="2" t="s">
        <v>37</v>
      </c>
      <c r="B10" s="2">
        <v>0.1532</v>
      </c>
      <c r="C10" s="2">
        <v>0</v>
      </c>
      <c r="D10" s="2">
        <v>0.4415</v>
      </c>
      <c r="E10" s="2">
        <v>1.83E-2</v>
      </c>
      <c r="F10" s="2">
        <v>3.5299999999999998E-2</v>
      </c>
      <c r="G10" s="2">
        <v>4.4999999999999998E-2</v>
      </c>
      <c r="H10" s="2">
        <v>4.0399999999999998E-2</v>
      </c>
      <c r="I10" s="2">
        <v>7.3800000000000004E-2</v>
      </c>
      <c r="J10" s="2">
        <v>8.9399999999999993E-2</v>
      </c>
      <c r="K10" s="2">
        <v>0.1328</v>
      </c>
      <c r="L10" s="2">
        <v>-1E-4</v>
      </c>
      <c r="M10" s="2">
        <v>0.14410000000000001</v>
      </c>
      <c r="N10" s="2">
        <v>0.14330000000000001</v>
      </c>
      <c r="Q10" s="2">
        <v>10127</v>
      </c>
      <c r="R10" s="2">
        <v>30734</v>
      </c>
      <c r="S10" s="2">
        <v>307</v>
      </c>
      <c r="T10" s="2" t="s">
        <v>38</v>
      </c>
      <c r="U10" s="2">
        <v>23</v>
      </c>
    </row>
    <row r="11" spans="1:21" x14ac:dyDescent="0.25">
      <c r="A11" s="2" t="s">
        <v>39</v>
      </c>
      <c r="B11" s="2">
        <v>0.1673</v>
      </c>
      <c r="C11" s="2">
        <v>-2.0000000000000001E-4</v>
      </c>
      <c r="D11" s="2">
        <v>0.46110000000000001</v>
      </c>
      <c r="E11" s="2">
        <v>1.9300000000000001E-2</v>
      </c>
      <c r="F11" s="2">
        <v>3.4700000000000002E-2</v>
      </c>
      <c r="G11" s="2">
        <v>-2.0000000000000001E-4</v>
      </c>
      <c r="H11" s="2">
        <v>2.8899999999999999E-2</v>
      </c>
      <c r="I11" s="2">
        <v>9.1800000000000007E-2</v>
      </c>
      <c r="J11" s="2">
        <v>8.4099999999999994E-2</v>
      </c>
      <c r="K11" s="2">
        <v>0.14269999999999999</v>
      </c>
      <c r="L11" s="2">
        <v>0</v>
      </c>
      <c r="M11" s="2">
        <v>9.2399999999999996E-2</v>
      </c>
      <c r="N11" s="2">
        <v>9.2299999999999993E-2</v>
      </c>
      <c r="Q11" s="2">
        <v>-14252</v>
      </c>
      <c r="R11" s="2">
        <v>31765</v>
      </c>
      <c r="S11" s="2">
        <v>293</v>
      </c>
      <c r="T11" s="2" t="s">
        <v>40</v>
      </c>
      <c r="U11" s="2">
        <v>24</v>
      </c>
    </row>
    <row r="12" spans="1:21" x14ac:dyDescent="0.25">
      <c r="A12" s="2" t="s">
        <v>41</v>
      </c>
      <c r="B12" s="2">
        <v>0.17019999999999999</v>
      </c>
      <c r="C12" s="2">
        <v>-1E-4</v>
      </c>
      <c r="D12" s="2">
        <v>0.46150000000000002</v>
      </c>
      <c r="E12" s="2">
        <v>1.7500000000000002E-2</v>
      </c>
      <c r="F12" s="2">
        <v>3.4299999999999997E-2</v>
      </c>
      <c r="G12" s="2">
        <v>4.6800000000000001E-2</v>
      </c>
      <c r="H12" s="2">
        <v>2.5999999999999999E-2</v>
      </c>
      <c r="I12" s="2">
        <v>0.1007</v>
      </c>
      <c r="J12" s="2">
        <v>9.1600000000000001E-2</v>
      </c>
      <c r="K12" s="2">
        <v>0.13320000000000001</v>
      </c>
      <c r="L12" s="2">
        <v>-2.0000000000000001E-4</v>
      </c>
      <c r="M12" s="2">
        <v>6.83E-2</v>
      </c>
      <c r="N12" s="2">
        <v>8.1299999999999997E-2</v>
      </c>
      <c r="Q12" s="2">
        <v>-13878</v>
      </c>
      <c r="R12" s="2">
        <v>31321</v>
      </c>
      <c r="S12" s="2">
        <v>293</v>
      </c>
      <c r="T12" s="2" t="s">
        <v>42</v>
      </c>
      <c r="U12" s="2">
        <v>25</v>
      </c>
    </row>
    <row r="13" spans="1:21" x14ac:dyDescent="0.25">
      <c r="A13" s="2" t="s">
        <v>43</v>
      </c>
      <c r="B13" s="2">
        <v>0.16039999999999999</v>
      </c>
      <c r="C13" s="2">
        <v>0</v>
      </c>
      <c r="D13" s="2">
        <v>0.45929999999999999</v>
      </c>
      <c r="E13" s="2">
        <v>0</v>
      </c>
      <c r="F13" s="2">
        <v>3.09E-2</v>
      </c>
      <c r="G13" s="2">
        <v>4.6699999999999998E-2</v>
      </c>
      <c r="H13" s="2">
        <v>2.7900000000000001E-2</v>
      </c>
      <c r="I13" s="2">
        <v>9.4100000000000003E-2</v>
      </c>
      <c r="J13" s="2">
        <v>8.5699999999999998E-2</v>
      </c>
      <c r="K13" s="2">
        <v>0.13980000000000001</v>
      </c>
      <c r="L13" s="2">
        <v>-1E-4</v>
      </c>
      <c r="M13" s="2">
        <v>7.4999999999999997E-2</v>
      </c>
      <c r="N13" s="2">
        <v>9.0399999999999994E-2</v>
      </c>
      <c r="Q13" s="2">
        <v>-13786</v>
      </c>
      <c r="R13" s="2">
        <v>31104</v>
      </c>
      <c r="S13" s="2">
        <v>293</v>
      </c>
      <c r="T13" s="2" t="s">
        <v>44</v>
      </c>
      <c r="U13" s="2">
        <v>26</v>
      </c>
    </row>
    <row r="14" spans="1:21" x14ac:dyDescent="0.25">
      <c r="A14" s="2" t="s">
        <v>45</v>
      </c>
      <c r="B14" s="2">
        <v>0.15670000000000001</v>
      </c>
      <c r="C14" s="2">
        <v>0.2215</v>
      </c>
      <c r="D14" s="2">
        <v>0.4612</v>
      </c>
      <c r="E14" s="2">
        <v>1.8599999999999998E-2</v>
      </c>
      <c r="F14" s="2">
        <v>3.1099999999999999E-2</v>
      </c>
      <c r="G14" s="2">
        <v>4.65E-2</v>
      </c>
      <c r="H14" s="2">
        <v>2.7799999999999998E-2</v>
      </c>
      <c r="I14" s="2">
        <v>9.8299999999999998E-2</v>
      </c>
      <c r="J14" s="2">
        <v>8.09E-2</v>
      </c>
      <c r="K14" s="2">
        <v>0.1482</v>
      </c>
      <c r="L14" s="2">
        <v>0</v>
      </c>
      <c r="M14" s="2">
        <v>7.22E-2</v>
      </c>
      <c r="N14" s="2">
        <v>9.1899999999999996E-2</v>
      </c>
      <c r="Q14" s="2">
        <v>-13213</v>
      </c>
      <c r="R14" s="2">
        <v>31218</v>
      </c>
      <c r="S14" s="2">
        <v>293</v>
      </c>
      <c r="T14" s="2" t="s">
        <v>46</v>
      </c>
      <c r="U14" s="2">
        <v>27</v>
      </c>
    </row>
    <row r="15" spans="1:21" x14ac:dyDescent="0.25">
      <c r="A15" s="2" t="s">
        <v>47</v>
      </c>
      <c r="B15" s="2">
        <v>0.16520000000000001</v>
      </c>
      <c r="C15" s="2">
        <v>0.24490000000000001</v>
      </c>
      <c r="D15" s="2">
        <v>0.45729999999999998</v>
      </c>
      <c r="E15" s="2">
        <v>1.89E-2</v>
      </c>
      <c r="F15" s="2">
        <v>3.2899999999999999E-2</v>
      </c>
      <c r="G15" s="2">
        <v>-1E-4</v>
      </c>
      <c r="H15" s="2">
        <v>2.5399999999999999E-2</v>
      </c>
      <c r="I15" s="2">
        <v>0.10440000000000001</v>
      </c>
      <c r="J15" s="2">
        <v>8.2000000000000003E-2</v>
      </c>
      <c r="K15" s="2">
        <v>0.13869999999999999</v>
      </c>
      <c r="L15" s="2">
        <v>0</v>
      </c>
      <c r="M15" s="2">
        <v>6.7900000000000002E-2</v>
      </c>
      <c r="N15" s="2">
        <v>9.2999999999999999E-2</v>
      </c>
      <c r="Q15" s="2">
        <v>-15379</v>
      </c>
      <c r="R15" s="2">
        <v>30774</v>
      </c>
      <c r="S15" s="2">
        <v>285</v>
      </c>
      <c r="T15" s="2" t="s">
        <v>48</v>
      </c>
      <c r="U15" s="2">
        <v>28</v>
      </c>
    </row>
    <row r="16" spans="1:21" x14ac:dyDescent="0.25">
      <c r="A16" s="2" t="s">
        <v>49</v>
      </c>
      <c r="B16" s="2">
        <v>0.16930000000000001</v>
      </c>
      <c r="C16" s="2">
        <v>0</v>
      </c>
      <c r="D16" s="2">
        <v>0.45900000000000002</v>
      </c>
      <c r="E16" s="2">
        <v>1.8200000000000001E-2</v>
      </c>
      <c r="F16" s="2">
        <v>3.3599999999999998E-2</v>
      </c>
      <c r="G16" s="2">
        <v>-1E-4</v>
      </c>
      <c r="H16" s="2">
        <v>2.6100000000000002E-2</v>
      </c>
      <c r="I16" s="2">
        <v>9.9099999999999994E-2</v>
      </c>
      <c r="J16" s="2">
        <v>8.3400000000000002E-2</v>
      </c>
      <c r="K16" s="2">
        <v>0.13780000000000001</v>
      </c>
      <c r="L16" s="2">
        <v>0</v>
      </c>
      <c r="M16" s="2">
        <v>6.4799999999999996E-2</v>
      </c>
      <c r="N16" s="2">
        <v>7.4399999999999994E-2</v>
      </c>
      <c r="Q16" s="2">
        <v>-16245</v>
      </c>
      <c r="R16" s="2">
        <v>30903</v>
      </c>
      <c r="S16" s="2">
        <v>285</v>
      </c>
      <c r="T16" s="2" t="s">
        <v>50</v>
      </c>
      <c r="U16" s="2">
        <v>29</v>
      </c>
    </row>
    <row r="17" spans="1:21" x14ac:dyDescent="0.25">
      <c r="A17" s="2" t="s">
        <v>51</v>
      </c>
      <c r="B17" s="2">
        <v>0.16389999999999999</v>
      </c>
      <c r="C17" s="2">
        <v>0.2072</v>
      </c>
      <c r="D17" s="2">
        <v>0.4627</v>
      </c>
      <c r="E17" s="2">
        <v>0</v>
      </c>
      <c r="F17" s="2">
        <v>3.49E-2</v>
      </c>
      <c r="G17" s="2">
        <v>-6.9999999999999999E-4</v>
      </c>
      <c r="H17" s="2">
        <v>2.63E-2</v>
      </c>
      <c r="I17" s="2">
        <v>0.10009999999999999</v>
      </c>
      <c r="J17" s="2">
        <v>7.85E-2</v>
      </c>
      <c r="K17" s="2">
        <v>0.13070000000000001</v>
      </c>
      <c r="L17" s="2">
        <v>0</v>
      </c>
      <c r="M17" s="2">
        <v>6.2E-2</v>
      </c>
      <c r="N17" s="2">
        <v>7.7200000000000005E-2</v>
      </c>
      <c r="Q17" s="2">
        <v>-16140</v>
      </c>
      <c r="R17" s="2">
        <v>30359</v>
      </c>
      <c r="S17" s="2">
        <v>285</v>
      </c>
      <c r="T17" s="2" t="s">
        <v>52</v>
      </c>
      <c r="U17" s="2">
        <v>30</v>
      </c>
    </row>
    <row r="18" spans="1:21" x14ac:dyDescent="0.25">
      <c r="A18" s="2" t="s">
        <v>53</v>
      </c>
      <c r="B18" s="2">
        <v>0.14799999999999999</v>
      </c>
      <c r="C18" s="2">
        <v>0</v>
      </c>
      <c r="D18" s="2">
        <v>0.45669999999999999</v>
      </c>
      <c r="E18" s="2">
        <v>2.0199999999999999E-2</v>
      </c>
      <c r="F18" s="2">
        <v>3.3700000000000001E-2</v>
      </c>
      <c r="G18" s="2">
        <v>0</v>
      </c>
      <c r="H18" s="2">
        <v>3.0499999999999999E-2</v>
      </c>
      <c r="I18" s="2">
        <v>9.7600000000000006E-2</v>
      </c>
      <c r="J18" s="2">
        <v>8.6400000000000005E-2</v>
      </c>
      <c r="K18" s="2">
        <v>0.13500000000000001</v>
      </c>
      <c r="L18" s="2">
        <v>0</v>
      </c>
      <c r="M18" s="2">
        <v>8.1699999999999995E-2</v>
      </c>
      <c r="N18" s="2">
        <v>0.1235</v>
      </c>
      <c r="Q18" s="2">
        <v>-528</v>
      </c>
      <c r="R18" s="2">
        <v>20813</v>
      </c>
      <c r="S18" s="2">
        <v>270</v>
      </c>
      <c r="T18" s="2" t="s">
        <v>54</v>
      </c>
      <c r="U18" s="2">
        <v>31</v>
      </c>
    </row>
    <row r="19" spans="1:21" x14ac:dyDescent="0.25">
      <c r="A19" s="2" t="s">
        <v>55</v>
      </c>
      <c r="B19" s="2">
        <v>0.1648</v>
      </c>
      <c r="C19" s="2">
        <v>0.2442</v>
      </c>
      <c r="D19" s="2">
        <v>0.45739999999999997</v>
      </c>
      <c r="E19" s="2">
        <v>1.7000000000000001E-2</v>
      </c>
      <c r="F19" s="2">
        <v>3.4500000000000003E-2</v>
      </c>
      <c r="G19" s="2">
        <v>0</v>
      </c>
      <c r="H19" s="2">
        <v>2.87E-2</v>
      </c>
      <c r="I19" s="2">
        <v>0.109</v>
      </c>
      <c r="J19" s="2">
        <v>8.1900000000000001E-2</v>
      </c>
      <c r="K19" s="2">
        <v>0.13589999999999999</v>
      </c>
      <c r="L19" s="2">
        <v>0</v>
      </c>
      <c r="M19" s="2">
        <v>8.4000000000000005E-2</v>
      </c>
      <c r="N19" s="2">
        <v>9.9500000000000005E-2</v>
      </c>
      <c r="Q19" s="2">
        <v>-518</v>
      </c>
      <c r="R19" s="2">
        <v>20843</v>
      </c>
      <c r="S19" s="2">
        <v>270</v>
      </c>
      <c r="T19" s="2" t="s">
        <v>56</v>
      </c>
      <c r="U19" s="2">
        <v>32</v>
      </c>
    </row>
    <row r="20" spans="1:21" x14ac:dyDescent="0.25">
      <c r="A20" s="2" t="s">
        <v>57</v>
      </c>
      <c r="B20" s="2">
        <v>0.14580000000000001</v>
      </c>
      <c r="C20" s="2">
        <v>0.23119999999999999</v>
      </c>
      <c r="D20" s="2">
        <v>0.47260000000000002</v>
      </c>
      <c r="E20" s="2">
        <v>1.8100000000000002E-2</v>
      </c>
      <c r="F20" s="2">
        <v>3.2899999999999999E-2</v>
      </c>
      <c r="G20" s="2">
        <v>4.6399999999999997E-2</v>
      </c>
      <c r="H20" s="2">
        <v>2.52E-2</v>
      </c>
      <c r="I20" s="2">
        <v>0.10390000000000001</v>
      </c>
      <c r="J20" s="2">
        <v>8.1500000000000003E-2</v>
      </c>
      <c r="K20" s="2">
        <v>0.1351</v>
      </c>
      <c r="L20" s="2">
        <v>0</v>
      </c>
      <c r="M20" s="2">
        <v>4.87E-2</v>
      </c>
      <c r="N20" s="2">
        <v>6.3399999999999998E-2</v>
      </c>
      <c r="Q20" s="2">
        <v>-622</v>
      </c>
      <c r="R20" s="2">
        <v>20883</v>
      </c>
      <c r="S20" s="2">
        <v>270</v>
      </c>
      <c r="T20" s="2" t="s">
        <v>58</v>
      </c>
      <c r="U20" s="2">
        <v>33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8"/>
  <sheetViews>
    <sheetView workbookViewId="0"/>
  </sheetViews>
  <sheetFormatPr defaultColWidth="11.5546875" defaultRowHeight="13.2" x14ac:dyDescent="0.25"/>
  <cols>
    <col min="1" max="1" width="7.109375" style="2" bestFit="1" customWidth="1"/>
    <col min="2" max="2" width="55.44140625" style="2" bestFit="1" customWidth="1"/>
    <col min="3" max="3" width="11.6640625" style="2" bestFit="1" customWidth="1"/>
    <col min="4" max="4" width="9.88671875" style="2" bestFit="1" customWidth="1"/>
    <col min="5" max="6" width="11.109375" style="2" bestFit="1" customWidth="1"/>
    <col min="7" max="7" width="6.6640625" style="2" bestFit="1" customWidth="1"/>
    <col min="8" max="8" width="8.33203125" style="2" bestFit="1" customWidth="1"/>
    <col min="9" max="9" width="12.88671875" style="2" bestFit="1" customWidth="1"/>
    <col min="10" max="10" width="8.109375" style="2" bestFit="1" customWidth="1"/>
    <col min="11" max="11" width="12.88671875" style="2" bestFit="1" customWidth="1"/>
    <col min="12" max="12" width="10.5546875" style="2" bestFit="1" customWidth="1"/>
    <col min="13" max="16384" width="11.5546875" style="2"/>
  </cols>
  <sheetData>
    <row r="1" spans="1:12" x14ac:dyDescent="0.25">
      <c r="A1" s="2" t="s">
        <v>78</v>
      </c>
    </row>
    <row r="2" spans="1:12" x14ac:dyDescent="0.25">
      <c r="B2" s="2" t="s">
        <v>77</v>
      </c>
      <c r="C2" s="2" t="s">
        <v>79</v>
      </c>
      <c r="D2" s="2" t="s">
        <v>80</v>
      </c>
      <c r="E2" s="2" t="s">
        <v>81</v>
      </c>
      <c r="F2" s="2" t="s">
        <v>82</v>
      </c>
      <c r="G2" s="2" t="s">
        <v>83</v>
      </c>
      <c r="H2" s="2" t="s">
        <v>59</v>
      </c>
      <c r="I2" s="2" t="s">
        <v>84</v>
      </c>
      <c r="J2" s="2" t="s">
        <v>85</v>
      </c>
      <c r="K2" s="2" t="s">
        <v>86</v>
      </c>
      <c r="L2" s="2" t="s">
        <v>76</v>
      </c>
    </row>
    <row r="3" spans="1:12" x14ac:dyDescent="0.25">
      <c r="A3" s="2" t="s">
        <v>87</v>
      </c>
      <c r="B3" s="2" t="s">
        <v>89</v>
      </c>
    </row>
    <row r="4" spans="1:12" x14ac:dyDescent="0.25">
      <c r="A4" s="2" t="s">
        <v>60</v>
      </c>
      <c r="B4" s="2">
        <v>6.1585999999999999</v>
      </c>
      <c r="C4" s="2">
        <v>15.250299999999999</v>
      </c>
      <c r="D4" s="2">
        <v>12.4903</v>
      </c>
      <c r="E4" s="2">
        <v>0</v>
      </c>
      <c r="F4" s="2">
        <v>2.4</v>
      </c>
      <c r="G4" s="2">
        <v>1.0500000000000001E-2</v>
      </c>
      <c r="H4" s="2">
        <v>0.83940000000000003</v>
      </c>
      <c r="I4" s="2">
        <v>0.85070000000000001</v>
      </c>
      <c r="J4" s="2">
        <v>0.69489999999999996</v>
      </c>
      <c r="K4" s="2">
        <v>566</v>
      </c>
      <c r="L4" s="2">
        <v>0.19170000000000001</v>
      </c>
    </row>
    <row r="5" spans="1:12" x14ac:dyDescent="0.25">
      <c r="A5" s="2" t="s">
        <v>61</v>
      </c>
      <c r="B5" s="2">
        <v>6.1585999999999999</v>
      </c>
      <c r="C5" s="2">
        <v>1.3332999999999999</v>
      </c>
      <c r="D5" s="2">
        <v>0.36270000000000002</v>
      </c>
      <c r="E5" s="2">
        <v>0</v>
      </c>
      <c r="F5" s="2">
        <v>0.93330000000000002</v>
      </c>
      <c r="G5" s="2">
        <v>6.1000000000000004E-3</v>
      </c>
      <c r="H5" s="2">
        <v>6.8900000000000003E-2</v>
      </c>
      <c r="I5" s="2">
        <v>6.9800000000000001E-2</v>
      </c>
      <c r="J5" s="2">
        <v>6.0299999999999999E-2</v>
      </c>
      <c r="K5" s="2">
        <v>1077</v>
      </c>
      <c r="L5" s="2">
        <v>0.22339999999999999</v>
      </c>
    </row>
    <row r="6" spans="1:12" x14ac:dyDescent="0.25">
      <c r="A6" s="2" t="s">
        <v>62</v>
      </c>
      <c r="B6" s="2">
        <v>6.1585999999999999</v>
      </c>
      <c r="C6" s="2">
        <v>5745.6480000000001</v>
      </c>
      <c r="D6" s="2">
        <v>5731.5479999999998</v>
      </c>
      <c r="E6" s="2">
        <v>15.9003</v>
      </c>
      <c r="F6" s="2">
        <v>11.700200000000001</v>
      </c>
      <c r="G6" s="2">
        <v>2.0895000000000001</v>
      </c>
      <c r="H6" s="2">
        <v>37.371400000000001</v>
      </c>
      <c r="I6" s="2">
        <v>37.876300000000001</v>
      </c>
      <c r="J6" s="2">
        <v>18.7606</v>
      </c>
      <c r="K6" s="2">
        <v>119</v>
      </c>
      <c r="L6" s="2">
        <v>0.46289999999999998</v>
      </c>
    </row>
    <row r="7" spans="1:12" x14ac:dyDescent="0.25">
      <c r="A7" s="2" t="s">
        <v>63</v>
      </c>
      <c r="B7" s="2">
        <v>6.1585999999999999</v>
      </c>
      <c r="C7" s="2">
        <v>3.0667</v>
      </c>
      <c r="D7" s="2">
        <v>1.282</v>
      </c>
      <c r="E7" s="2">
        <v>2.4500000000000002</v>
      </c>
      <c r="F7" s="2">
        <v>1.1000000000000001</v>
      </c>
      <c r="G7" s="2">
        <v>1.5E-3</v>
      </c>
      <c r="H7" s="2">
        <v>2.12E-2</v>
      </c>
      <c r="I7" s="2">
        <v>2.1499999999999998E-2</v>
      </c>
      <c r="J7" s="2">
        <v>1.3299999999999999E-2</v>
      </c>
      <c r="K7" s="2">
        <v>121</v>
      </c>
      <c r="L7" s="2">
        <v>1.9E-2</v>
      </c>
    </row>
    <row r="8" spans="1:12" x14ac:dyDescent="0.25">
      <c r="A8" s="2" t="s">
        <v>64</v>
      </c>
      <c r="B8" s="2">
        <v>6.1585999999999999</v>
      </c>
      <c r="C8" s="2">
        <v>2.8</v>
      </c>
      <c r="D8" s="2">
        <v>0.80710000000000004</v>
      </c>
      <c r="E8" s="2">
        <v>1.4</v>
      </c>
      <c r="F8" s="2">
        <v>2.4</v>
      </c>
      <c r="G8" s="2">
        <v>1E-3</v>
      </c>
      <c r="H8" s="2">
        <v>1.9099999999999999E-2</v>
      </c>
      <c r="I8" s="2">
        <v>1.9400000000000001E-2</v>
      </c>
      <c r="J8" s="2">
        <v>1.24E-2</v>
      </c>
      <c r="K8" s="2">
        <v>146</v>
      </c>
      <c r="L8" s="2">
        <v>3.4799999999999998E-2</v>
      </c>
    </row>
    <row r="9" spans="1:12" x14ac:dyDescent="0.25">
      <c r="A9" s="2" t="s">
        <v>65</v>
      </c>
      <c r="B9" s="2">
        <v>6.1585999999999999</v>
      </c>
      <c r="C9" s="2">
        <v>18.7012</v>
      </c>
      <c r="D9" s="2">
        <v>0.6401</v>
      </c>
      <c r="E9" s="2">
        <v>0</v>
      </c>
      <c r="F9" s="2">
        <v>17.201000000000001</v>
      </c>
      <c r="G9" s="2">
        <v>1E-4</v>
      </c>
      <c r="H9" s="2">
        <v>1.0200000000000001E-2</v>
      </c>
      <c r="I9" s="2">
        <v>1.03E-2</v>
      </c>
      <c r="J9" s="2">
        <v>1.5E-3</v>
      </c>
      <c r="K9" s="2">
        <v>150</v>
      </c>
      <c r="L9" s="2">
        <v>4.5499999999999999E-2</v>
      </c>
    </row>
    <row r="10" spans="1:12" x14ac:dyDescent="0.25">
      <c r="A10" s="2" t="s">
        <v>66</v>
      </c>
      <c r="B10" s="2">
        <v>6.1585999999999999</v>
      </c>
      <c r="C10" s="2">
        <v>9.4002999999999997</v>
      </c>
      <c r="D10" s="2">
        <v>2.3601000000000001</v>
      </c>
      <c r="E10" s="2">
        <v>0</v>
      </c>
      <c r="F10" s="2">
        <v>6.4001000000000001</v>
      </c>
      <c r="G10" s="2">
        <v>1.6000000000000001E-3</v>
      </c>
      <c r="H10" s="2">
        <v>1.6299999999999999E-2</v>
      </c>
      <c r="I10" s="2">
        <v>1.6500000000000001E-2</v>
      </c>
      <c r="J10" s="2">
        <v>8.3999999999999995E-3</v>
      </c>
      <c r="K10" s="2">
        <v>102</v>
      </c>
      <c r="L10" s="2">
        <v>2.24E-2</v>
      </c>
    </row>
    <row r="11" spans="1:12" x14ac:dyDescent="0.25">
      <c r="A11" s="2" t="s">
        <v>67</v>
      </c>
      <c r="B11" s="2">
        <v>6.1585999999999999</v>
      </c>
      <c r="C11" s="2">
        <v>12.025499999999999</v>
      </c>
      <c r="D11" s="2">
        <v>8.5934000000000008</v>
      </c>
      <c r="E11" s="2">
        <v>3.9001000000000001</v>
      </c>
      <c r="F11" s="2">
        <v>0</v>
      </c>
      <c r="G11" s="2">
        <v>1.0800000000000001E-2</v>
      </c>
      <c r="H11" s="2">
        <v>0.38690000000000002</v>
      </c>
      <c r="I11" s="2">
        <v>0.3921</v>
      </c>
      <c r="J11" s="2">
        <v>0.14169999999999999</v>
      </c>
      <c r="K11" s="2">
        <v>314</v>
      </c>
      <c r="L11" s="2">
        <v>8.72E-2</v>
      </c>
    </row>
    <row r="12" spans="1:12" x14ac:dyDescent="0.25">
      <c r="A12" s="2" t="s">
        <v>68</v>
      </c>
      <c r="B12" s="2">
        <v>6.1585999999999999</v>
      </c>
      <c r="C12" s="2">
        <v>6.2251000000000003</v>
      </c>
      <c r="D12" s="2">
        <v>1.2091000000000001</v>
      </c>
      <c r="E12" s="2">
        <v>0</v>
      </c>
      <c r="F12" s="2">
        <v>4.4001000000000001</v>
      </c>
      <c r="G12" s="2">
        <v>6.9999999999999999E-4</v>
      </c>
      <c r="H12" s="2">
        <v>5.5E-2</v>
      </c>
      <c r="I12" s="2">
        <v>5.5800000000000002E-2</v>
      </c>
      <c r="J12" s="2">
        <v>1.9800000000000002E-2</v>
      </c>
      <c r="K12" s="2">
        <v>361</v>
      </c>
      <c r="L12" s="2">
        <v>7.7600000000000002E-2</v>
      </c>
    </row>
    <row r="13" spans="1:12" x14ac:dyDescent="0.25">
      <c r="A13" s="2" t="s">
        <v>69</v>
      </c>
      <c r="B13" s="2">
        <v>6.1585999999999999</v>
      </c>
      <c r="C13" s="2">
        <v>6.4250999999999996</v>
      </c>
      <c r="D13" s="2">
        <v>1.7244999999999999</v>
      </c>
      <c r="E13" s="2">
        <v>0</v>
      </c>
      <c r="F13" s="2">
        <v>3.95</v>
      </c>
      <c r="G13" s="2">
        <v>2.2000000000000001E-3</v>
      </c>
      <c r="H13" s="2">
        <v>0.1205</v>
      </c>
      <c r="I13" s="2">
        <v>0.1221</v>
      </c>
      <c r="J13" s="2">
        <v>2.7699999999999999E-2</v>
      </c>
      <c r="K13" s="2">
        <v>440</v>
      </c>
      <c r="L13" s="2">
        <v>0.1318</v>
      </c>
    </row>
    <row r="14" spans="1:12" x14ac:dyDescent="0.25">
      <c r="A14" s="2" t="s">
        <v>70</v>
      </c>
      <c r="B14" s="2">
        <v>6.1585999999999999</v>
      </c>
      <c r="C14" s="2">
        <v>2.25</v>
      </c>
      <c r="D14" s="2">
        <v>0.32500000000000001</v>
      </c>
      <c r="E14" s="2">
        <v>0</v>
      </c>
      <c r="F14" s="2">
        <v>1.8332999999999999</v>
      </c>
      <c r="G14" s="2">
        <v>5.9999999999999995E-4</v>
      </c>
      <c r="H14" s="2">
        <v>4.5600000000000002E-2</v>
      </c>
      <c r="I14" s="2">
        <v>4.6199999999999998E-2</v>
      </c>
      <c r="J14" s="2">
        <v>6.4999999999999997E-3</v>
      </c>
      <c r="K14" s="2">
        <v>647</v>
      </c>
      <c r="L14" s="2">
        <v>0.14599999999999999</v>
      </c>
    </row>
    <row r="15" spans="1:12" x14ac:dyDescent="0.25">
      <c r="A15" s="2" t="s">
        <v>71</v>
      </c>
      <c r="B15" s="2">
        <v>6.1585999999999999</v>
      </c>
      <c r="C15" s="2">
        <v>4.9000000000000004</v>
      </c>
      <c r="D15" s="2">
        <v>0.62649999999999995</v>
      </c>
      <c r="E15" s="2">
        <v>0</v>
      </c>
      <c r="F15" s="2">
        <v>3.85</v>
      </c>
      <c r="G15" s="2">
        <v>5.9999999999999995E-4</v>
      </c>
      <c r="H15" s="2">
        <v>1.6E-2</v>
      </c>
      <c r="I15" s="2">
        <v>1.6199999999999999E-2</v>
      </c>
      <c r="J15" s="2">
        <v>1.15E-2</v>
      </c>
      <c r="K15" s="2">
        <v>237</v>
      </c>
      <c r="L15" s="2">
        <v>4.7100000000000003E-2</v>
      </c>
    </row>
    <row r="16" spans="1:12" x14ac:dyDescent="0.25">
      <c r="A16" s="2" t="s">
        <v>72</v>
      </c>
      <c r="B16" s="2">
        <v>6.1585999999999999</v>
      </c>
      <c r="C16" s="2">
        <v>5.15</v>
      </c>
      <c r="D16" s="2">
        <v>2.1888000000000001</v>
      </c>
      <c r="E16" s="2">
        <v>2.9</v>
      </c>
      <c r="F16" s="2">
        <v>3</v>
      </c>
      <c r="G16" s="2">
        <v>7.1999999999999998E-3</v>
      </c>
      <c r="H16" s="2">
        <v>8.1199999999999994E-2</v>
      </c>
      <c r="I16" s="2">
        <v>8.2299999999999998E-2</v>
      </c>
      <c r="J16" s="2">
        <v>6.0600000000000001E-2</v>
      </c>
      <c r="K16" s="2">
        <v>262</v>
      </c>
      <c r="L16" s="2">
        <v>7.0900000000000005E-2</v>
      </c>
    </row>
    <row r="17" spans="1:10" x14ac:dyDescent="0.25">
      <c r="A17" s="2" t="s">
        <v>73</v>
      </c>
      <c r="H17" s="2">
        <v>47.775399999999998</v>
      </c>
      <c r="I17" s="2">
        <v>48.4208</v>
      </c>
      <c r="J17" s="2">
        <v>60.078899999999997</v>
      </c>
    </row>
    <row r="18" spans="1:10" x14ac:dyDescent="0.25">
      <c r="A18" s="2" t="s">
        <v>74</v>
      </c>
      <c r="H18" s="2">
        <v>12</v>
      </c>
      <c r="I18" s="2">
        <v>12</v>
      </c>
      <c r="J18" s="2">
        <v>20.102</v>
      </c>
    </row>
    <row r="19" spans="1:10" x14ac:dyDescent="0.25">
      <c r="A19" s="2" t="s">
        <v>15</v>
      </c>
      <c r="H19" s="2">
        <v>98.826999999999998</v>
      </c>
      <c r="I19" s="2">
        <v>100</v>
      </c>
      <c r="J19" s="2">
        <v>100</v>
      </c>
    </row>
    <row r="20" spans="1:10" x14ac:dyDescent="0.25">
      <c r="A20" s="2" t="s">
        <v>88</v>
      </c>
      <c r="B20" s="2" t="s">
        <v>0</v>
      </c>
    </row>
    <row r="21" spans="1:10" x14ac:dyDescent="0.25">
      <c r="A21" s="2" t="s">
        <v>1</v>
      </c>
      <c r="B21" s="2">
        <v>1.3918999999999999</v>
      </c>
    </row>
    <row r="22" spans="1:10" x14ac:dyDescent="0.25">
      <c r="A22" s="2" t="s">
        <v>2</v>
      </c>
      <c r="B22" s="2">
        <v>9.2899999999999996E-2</v>
      </c>
    </row>
    <row r="23" spans="1:10" x14ac:dyDescent="0.25">
      <c r="A23" s="2" t="s">
        <v>3</v>
      </c>
      <c r="B23" s="2">
        <v>52.290100000000002</v>
      </c>
    </row>
    <row r="24" spans="1:10" x14ac:dyDescent="0.25">
      <c r="A24" s="2" t="s">
        <v>4</v>
      </c>
      <c r="B24" s="2">
        <v>5.2900000000000003E-2</v>
      </c>
    </row>
    <row r="25" spans="1:10" x14ac:dyDescent="0.25">
      <c r="A25" s="2" t="s">
        <v>5</v>
      </c>
      <c r="B25" s="2">
        <v>4.3799999999999999E-2</v>
      </c>
    </row>
    <row r="26" spans="1:10" x14ac:dyDescent="0.25">
      <c r="A26" s="2" t="s">
        <v>6</v>
      </c>
      <c r="B26" s="2">
        <v>1.1299999999999999E-2</v>
      </c>
    </row>
    <row r="27" spans="1:10" x14ac:dyDescent="0.25">
      <c r="A27" s="2" t="s">
        <v>7</v>
      </c>
      <c r="B27" s="2">
        <v>1.9599999999999999E-2</v>
      </c>
    </row>
    <row r="28" spans="1:10" x14ac:dyDescent="0.25">
      <c r="A28" s="2" t="s">
        <v>8</v>
      </c>
      <c r="B28" s="2">
        <v>0.4995</v>
      </c>
    </row>
    <row r="29" spans="1:10" x14ac:dyDescent="0.25">
      <c r="A29" s="2" t="s">
        <v>9</v>
      </c>
      <c r="B29" s="2">
        <v>7.0800000000000002E-2</v>
      </c>
    </row>
    <row r="30" spans="1:10" x14ac:dyDescent="0.25">
      <c r="A30" s="2" t="s">
        <v>10</v>
      </c>
      <c r="B30" s="2">
        <v>0.14249999999999999</v>
      </c>
    </row>
    <row r="31" spans="1:10" x14ac:dyDescent="0.25">
      <c r="A31" s="2" t="s">
        <v>11</v>
      </c>
      <c r="B31" s="2">
        <v>5.3400000000000003E-2</v>
      </c>
    </row>
    <row r="32" spans="1:10" x14ac:dyDescent="0.25">
      <c r="A32" s="2" t="s">
        <v>12</v>
      </c>
      <c r="B32" s="2">
        <v>3.4299999999999997E-2</v>
      </c>
    </row>
    <row r="33" spans="1:12" x14ac:dyDescent="0.25">
      <c r="A33" s="2" t="s">
        <v>13</v>
      </c>
      <c r="B33" s="2">
        <v>0.1535</v>
      </c>
    </row>
    <row r="34" spans="1:12" x14ac:dyDescent="0.25">
      <c r="A34" s="2" t="s">
        <v>14</v>
      </c>
      <c r="B34" s="2">
        <v>43.970599999999997</v>
      </c>
    </row>
    <row r="35" spans="1:12" x14ac:dyDescent="0.25">
      <c r="A35" s="2" t="s">
        <v>15</v>
      </c>
      <c r="B35" s="2">
        <v>98.826999999999998</v>
      </c>
    </row>
    <row r="36" spans="1:12" x14ac:dyDescent="0.25">
      <c r="A36" s="2" t="s">
        <v>87</v>
      </c>
    </row>
    <row r="37" spans="1:12" x14ac:dyDescent="0.25">
      <c r="A37" s="2" t="s">
        <v>87</v>
      </c>
      <c r="B37" s="2" t="s">
        <v>90</v>
      </c>
    </row>
    <row r="38" spans="1:12" x14ac:dyDescent="0.25">
      <c r="A38" s="2" t="s">
        <v>60</v>
      </c>
      <c r="B38" s="2">
        <v>6.0258000000000003</v>
      </c>
      <c r="C38" s="2">
        <v>10.0001</v>
      </c>
      <c r="D38" s="2">
        <v>6.6650999999999998</v>
      </c>
      <c r="E38" s="2">
        <v>0</v>
      </c>
      <c r="F38" s="2">
        <v>2.9</v>
      </c>
      <c r="G38" s="2">
        <v>5.7000000000000002E-3</v>
      </c>
      <c r="H38" s="2">
        <v>0.45229999999999998</v>
      </c>
      <c r="I38" s="2">
        <v>0.43890000000000001</v>
      </c>
      <c r="J38" s="2">
        <v>0.35720000000000002</v>
      </c>
      <c r="K38" s="2">
        <v>634</v>
      </c>
      <c r="L38" s="2">
        <v>0.16639999999999999</v>
      </c>
    </row>
    <row r="39" spans="1:12" x14ac:dyDescent="0.25">
      <c r="A39" s="2" t="s">
        <v>61</v>
      </c>
      <c r="B39" s="2">
        <v>6.0258000000000003</v>
      </c>
      <c r="C39" s="2">
        <v>1.0667</v>
      </c>
      <c r="D39" s="2">
        <v>0.23469999999999999</v>
      </c>
      <c r="E39" s="2">
        <v>0</v>
      </c>
      <c r="F39" s="2">
        <v>0.8</v>
      </c>
      <c r="G39" s="2">
        <v>4.0000000000000001E-3</v>
      </c>
      <c r="H39" s="2">
        <v>4.4900000000000002E-2</v>
      </c>
      <c r="I39" s="2">
        <v>4.3499999999999997E-2</v>
      </c>
      <c r="J39" s="2">
        <v>3.7499999999999999E-2</v>
      </c>
      <c r="K39" s="2">
        <v>1019</v>
      </c>
      <c r="L39" s="2">
        <v>0.2041</v>
      </c>
    </row>
    <row r="40" spans="1:12" x14ac:dyDescent="0.25">
      <c r="A40" s="2" t="s">
        <v>62</v>
      </c>
      <c r="B40" s="2">
        <v>6.0258000000000003</v>
      </c>
      <c r="C40" s="2">
        <v>5287.6490000000003</v>
      </c>
      <c r="D40" s="2">
        <v>5273.92</v>
      </c>
      <c r="E40" s="2">
        <v>14.8003</v>
      </c>
      <c r="F40" s="2">
        <v>12.3002</v>
      </c>
      <c r="G40" s="2">
        <v>1.9651000000000001</v>
      </c>
      <c r="H40" s="2">
        <v>35.304000000000002</v>
      </c>
      <c r="I40" s="2">
        <v>34.2517</v>
      </c>
      <c r="J40" s="2">
        <v>16.905999999999999</v>
      </c>
      <c r="K40" s="2">
        <v>120</v>
      </c>
      <c r="L40" s="2">
        <v>0.44700000000000001</v>
      </c>
    </row>
    <row r="41" spans="1:12" x14ac:dyDescent="0.25">
      <c r="A41" s="2" t="s">
        <v>63</v>
      </c>
      <c r="B41" s="2">
        <v>6.0258000000000003</v>
      </c>
      <c r="C41" s="2">
        <v>3.0333999999999999</v>
      </c>
      <c r="D41" s="2">
        <v>0.70079999999999998</v>
      </c>
      <c r="E41" s="2">
        <v>2.85</v>
      </c>
      <c r="F41" s="2">
        <v>1.8</v>
      </c>
      <c r="G41" s="2">
        <v>8.0000000000000004E-4</v>
      </c>
      <c r="H41" s="2">
        <v>1.21E-2</v>
      </c>
      <c r="I41" s="2">
        <v>1.17E-2</v>
      </c>
      <c r="J41" s="2">
        <v>7.1999999999999998E-3</v>
      </c>
      <c r="K41" s="2">
        <v>142</v>
      </c>
      <c r="L41" s="2">
        <v>2.06E-2</v>
      </c>
    </row>
    <row r="42" spans="1:12" x14ac:dyDescent="0.25">
      <c r="A42" s="2" t="s">
        <v>64</v>
      </c>
      <c r="B42" s="2">
        <v>6.0258000000000003</v>
      </c>
      <c r="C42" s="2">
        <v>2.0499999999999998</v>
      </c>
      <c r="D42" s="2">
        <v>0.44640000000000002</v>
      </c>
      <c r="E42" s="2">
        <v>1.9</v>
      </c>
      <c r="F42" s="2">
        <v>1.4</v>
      </c>
      <c r="G42" s="2">
        <v>5.9999999999999995E-4</v>
      </c>
      <c r="H42" s="2">
        <v>1.0999999999999999E-2</v>
      </c>
      <c r="I42" s="2">
        <v>1.0699999999999999E-2</v>
      </c>
      <c r="J42" s="2">
        <v>6.7999999999999996E-3</v>
      </c>
      <c r="K42" s="2">
        <v>136</v>
      </c>
      <c r="L42" s="2">
        <v>3.1699999999999999E-2</v>
      </c>
    </row>
    <row r="43" spans="1:12" x14ac:dyDescent="0.25">
      <c r="A43" s="2" t="s">
        <v>65</v>
      </c>
      <c r="B43" s="2">
        <v>6.0258000000000003</v>
      </c>
      <c r="C43" s="2">
        <v>18.101099999999999</v>
      </c>
      <c r="D43" s="2">
        <v>1.2652000000000001</v>
      </c>
      <c r="E43" s="2">
        <v>0</v>
      </c>
      <c r="F43" s="2">
        <v>16.034199999999998</v>
      </c>
      <c r="G43" s="2">
        <v>2.9999999999999997E-4</v>
      </c>
      <c r="H43" s="2">
        <v>2.0500000000000001E-2</v>
      </c>
      <c r="I43" s="2">
        <v>1.9900000000000001E-2</v>
      </c>
      <c r="J43" s="2">
        <v>2.8999999999999998E-3</v>
      </c>
      <c r="K43" s="2">
        <v>148</v>
      </c>
      <c r="L43" s="2">
        <v>4.5100000000000001E-2</v>
      </c>
    </row>
    <row r="44" spans="1:12" x14ac:dyDescent="0.25">
      <c r="A44" s="2" t="s">
        <v>66</v>
      </c>
      <c r="B44" s="2">
        <v>6.0258000000000003</v>
      </c>
      <c r="C44" s="2">
        <v>22.401700000000002</v>
      </c>
      <c r="D44" s="2">
        <v>16.351600000000001</v>
      </c>
      <c r="E44" s="2">
        <v>0</v>
      </c>
      <c r="F44" s="2">
        <v>5.5000999999999998</v>
      </c>
      <c r="G44" s="2">
        <v>1.11E-2</v>
      </c>
      <c r="H44" s="2">
        <v>0.1183</v>
      </c>
      <c r="I44" s="2">
        <v>0.1148</v>
      </c>
      <c r="J44" s="2">
        <v>5.8099999999999999E-2</v>
      </c>
      <c r="K44" s="2">
        <v>96</v>
      </c>
      <c r="L44" s="2">
        <v>2.86E-2</v>
      </c>
    </row>
    <row r="45" spans="1:12" x14ac:dyDescent="0.25">
      <c r="A45" s="2" t="s">
        <v>67</v>
      </c>
      <c r="B45" s="2">
        <v>6.0258000000000003</v>
      </c>
      <c r="C45" s="2">
        <v>5.7500999999999998</v>
      </c>
      <c r="D45" s="2">
        <v>1.8487</v>
      </c>
      <c r="E45" s="2">
        <v>4.4333999999999998</v>
      </c>
      <c r="F45" s="2">
        <v>0</v>
      </c>
      <c r="G45" s="2">
        <v>2.3999999999999998E-3</v>
      </c>
      <c r="H45" s="2">
        <v>8.5099999999999995E-2</v>
      </c>
      <c r="I45" s="2">
        <v>8.2600000000000007E-2</v>
      </c>
      <c r="J45" s="2">
        <v>2.9700000000000001E-2</v>
      </c>
      <c r="K45" s="2">
        <v>343</v>
      </c>
      <c r="L45" s="2">
        <v>7.2300000000000003E-2</v>
      </c>
    </row>
    <row r="46" spans="1:12" x14ac:dyDescent="0.25">
      <c r="A46" s="2" t="s">
        <v>68</v>
      </c>
      <c r="B46" s="2">
        <v>6.0258000000000003</v>
      </c>
      <c r="C46" s="2">
        <v>7.5751999999999997</v>
      </c>
      <c r="D46" s="2">
        <v>2.7111000000000001</v>
      </c>
      <c r="E46" s="2">
        <v>0</v>
      </c>
      <c r="F46" s="2">
        <v>4.2667000000000002</v>
      </c>
      <c r="G46" s="2">
        <v>1.6000000000000001E-3</v>
      </c>
      <c r="H46" s="2">
        <v>0.1263</v>
      </c>
      <c r="I46" s="2">
        <v>0.1226</v>
      </c>
      <c r="J46" s="2">
        <v>4.3400000000000001E-2</v>
      </c>
      <c r="K46" s="2">
        <v>363</v>
      </c>
      <c r="L46" s="2">
        <v>8.2900000000000001E-2</v>
      </c>
    </row>
    <row r="47" spans="1:12" x14ac:dyDescent="0.25">
      <c r="A47" s="2" t="s">
        <v>69</v>
      </c>
      <c r="B47" s="2">
        <v>6.0258000000000003</v>
      </c>
      <c r="C47" s="2">
        <v>5.7750000000000004</v>
      </c>
      <c r="D47" s="2">
        <v>1.1339999999999999</v>
      </c>
      <c r="E47" s="2">
        <v>0</v>
      </c>
      <c r="F47" s="2">
        <v>3.9</v>
      </c>
      <c r="G47" s="2">
        <v>1.5E-3</v>
      </c>
      <c r="H47" s="2">
        <v>8.0699999999999994E-2</v>
      </c>
      <c r="I47" s="2">
        <v>7.8299999999999995E-2</v>
      </c>
      <c r="J47" s="2">
        <v>1.77E-2</v>
      </c>
      <c r="K47" s="2">
        <v>444</v>
      </c>
      <c r="L47" s="2">
        <v>0.13100000000000001</v>
      </c>
    </row>
    <row r="48" spans="1:12" x14ac:dyDescent="0.25">
      <c r="A48" s="2" t="s">
        <v>70</v>
      </c>
      <c r="B48" s="2">
        <v>6.0258000000000003</v>
      </c>
      <c r="C48" s="2">
        <v>2.2250000000000001</v>
      </c>
      <c r="D48" s="2">
        <v>0.26500000000000001</v>
      </c>
      <c r="E48" s="2">
        <v>0</v>
      </c>
      <c r="F48" s="2">
        <v>1.8667</v>
      </c>
      <c r="G48" s="2">
        <v>5.0000000000000001E-4</v>
      </c>
      <c r="H48" s="2">
        <v>3.7999999999999999E-2</v>
      </c>
      <c r="I48" s="2">
        <v>3.6799999999999999E-2</v>
      </c>
      <c r="J48" s="2">
        <v>5.1999999999999998E-3</v>
      </c>
      <c r="K48" s="2">
        <v>667</v>
      </c>
      <c r="L48" s="2">
        <v>0.14949999999999999</v>
      </c>
    </row>
    <row r="49" spans="1:12" x14ac:dyDescent="0.25">
      <c r="A49" s="2" t="s">
        <v>71</v>
      </c>
      <c r="B49" s="2">
        <v>6.0258000000000003</v>
      </c>
      <c r="C49" s="2">
        <v>133.75659999999999</v>
      </c>
      <c r="D49" s="2">
        <v>129.2611</v>
      </c>
      <c r="E49" s="2">
        <v>0</v>
      </c>
      <c r="F49" s="2">
        <v>4.05</v>
      </c>
      <c r="G49" s="2">
        <v>0.13139999999999999</v>
      </c>
      <c r="H49" s="2">
        <v>3.3635000000000002</v>
      </c>
      <c r="I49" s="2">
        <v>3.2631999999999999</v>
      </c>
      <c r="J49" s="2">
        <v>2.2985000000000002</v>
      </c>
      <c r="K49" s="2">
        <v>248</v>
      </c>
      <c r="L49" s="2">
        <v>0.17929999999999999</v>
      </c>
    </row>
    <row r="50" spans="1:12" x14ac:dyDescent="0.25">
      <c r="A50" s="2" t="s">
        <v>72</v>
      </c>
      <c r="B50" s="2">
        <v>6.0258000000000003</v>
      </c>
      <c r="C50" s="2">
        <v>12.6502</v>
      </c>
      <c r="D50" s="2">
        <v>9.8398000000000003</v>
      </c>
      <c r="E50" s="2">
        <v>3.3</v>
      </c>
      <c r="F50" s="2">
        <v>2.5</v>
      </c>
      <c r="G50" s="2">
        <v>3.32E-2</v>
      </c>
      <c r="H50" s="2">
        <v>0.36849999999999999</v>
      </c>
      <c r="I50" s="2">
        <v>0.35749999999999998</v>
      </c>
      <c r="J50" s="2">
        <v>0.2621</v>
      </c>
      <c r="K50" s="2">
        <v>263</v>
      </c>
      <c r="L50" s="2">
        <v>9.9500000000000005E-2</v>
      </c>
    </row>
    <row r="51" spans="1:12" x14ac:dyDescent="0.25">
      <c r="A51" s="2" t="s">
        <v>73</v>
      </c>
      <c r="H51" s="2">
        <v>50.6785</v>
      </c>
      <c r="I51" s="2">
        <v>49.167900000000003</v>
      </c>
      <c r="J51" s="2">
        <v>60.792299999999997</v>
      </c>
    </row>
    <row r="52" spans="1:12" x14ac:dyDescent="0.25">
      <c r="A52" s="2" t="s">
        <v>74</v>
      </c>
      <c r="H52" s="2">
        <v>12</v>
      </c>
      <c r="I52" s="2">
        <v>12</v>
      </c>
      <c r="J52" s="2">
        <v>19.1754</v>
      </c>
    </row>
    <row r="53" spans="1:12" x14ac:dyDescent="0.25">
      <c r="A53" s="2" t="s">
        <v>15</v>
      </c>
      <c r="H53" s="2">
        <v>102.7037</v>
      </c>
      <c r="I53" s="2">
        <v>100</v>
      </c>
      <c r="J53" s="2">
        <v>100</v>
      </c>
    </row>
    <row r="54" spans="1:12" x14ac:dyDescent="0.25">
      <c r="A54" s="2" t="s">
        <v>88</v>
      </c>
      <c r="B54" s="2" t="s">
        <v>0</v>
      </c>
    </row>
    <row r="55" spans="1:12" x14ac:dyDescent="0.25">
      <c r="A55" s="2" t="s">
        <v>1</v>
      </c>
      <c r="B55" s="2">
        <v>0.75009999999999999</v>
      </c>
    </row>
    <row r="56" spans="1:12" x14ac:dyDescent="0.25">
      <c r="A56" s="2" t="s">
        <v>2</v>
      </c>
      <c r="B56" s="2">
        <v>6.0499999999999998E-2</v>
      </c>
    </row>
    <row r="57" spans="1:12" x14ac:dyDescent="0.25">
      <c r="A57" s="2" t="s">
        <v>3</v>
      </c>
      <c r="B57" s="2">
        <v>49.397399999999998</v>
      </c>
    </row>
    <row r="58" spans="1:12" x14ac:dyDescent="0.25">
      <c r="A58" s="2" t="s">
        <v>4</v>
      </c>
      <c r="B58" s="2">
        <v>3.0099999999999998E-2</v>
      </c>
    </row>
    <row r="59" spans="1:12" x14ac:dyDescent="0.25">
      <c r="A59" s="2" t="s">
        <v>5</v>
      </c>
      <c r="B59" s="2">
        <v>2.53E-2</v>
      </c>
    </row>
    <row r="60" spans="1:12" x14ac:dyDescent="0.25">
      <c r="A60" s="2" t="s">
        <v>6</v>
      </c>
      <c r="B60" s="2">
        <v>2.29E-2</v>
      </c>
    </row>
    <row r="61" spans="1:12" x14ac:dyDescent="0.25">
      <c r="A61" s="2" t="s">
        <v>7</v>
      </c>
      <c r="B61" s="2">
        <v>0.14249999999999999</v>
      </c>
    </row>
    <row r="62" spans="1:12" x14ac:dyDescent="0.25">
      <c r="A62" s="2" t="s">
        <v>8</v>
      </c>
      <c r="B62" s="2">
        <v>0.1099</v>
      </c>
    </row>
    <row r="63" spans="1:12" x14ac:dyDescent="0.25">
      <c r="A63" s="2" t="s">
        <v>9</v>
      </c>
      <c r="B63" s="2">
        <v>0.16250000000000001</v>
      </c>
    </row>
    <row r="64" spans="1:12" x14ac:dyDescent="0.25">
      <c r="A64" s="2" t="s">
        <v>10</v>
      </c>
      <c r="B64" s="2">
        <v>9.5399999999999999E-2</v>
      </c>
    </row>
    <row r="65" spans="1:12" x14ac:dyDescent="0.25">
      <c r="A65" s="2" t="s">
        <v>11</v>
      </c>
      <c r="B65" s="2">
        <v>4.4499999999999998E-2</v>
      </c>
    </row>
    <row r="66" spans="1:12" x14ac:dyDescent="0.25">
      <c r="A66" s="2" t="s">
        <v>12</v>
      </c>
      <c r="B66" s="2">
        <v>7.1957000000000004</v>
      </c>
    </row>
    <row r="67" spans="1:12" x14ac:dyDescent="0.25">
      <c r="A67" s="2" t="s">
        <v>13</v>
      </c>
      <c r="B67" s="2">
        <v>0.69630000000000003</v>
      </c>
    </row>
    <row r="68" spans="1:12" x14ac:dyDescent="0.25">
      <c r="A68" s="2" t="s">
        <v>14</v>
      </c>
      <c r="B68" s="2">
        <v>43.970599999999997</v>
      </c>
    </row>
    <row r="69" spans="1:12" x14ac:dyDescent="0.25">
      <c r="A69" s="2" t="s">
        <v>15</v>
      </c>
      <c r="B69" s="2">
        <v>102.7037</v>
      </c>
    </row>
    <row r="70" spans="1:12" x14ac:dyDescent="0.25">
      <c r="A70" s="2" t="s">
        <v>87</v>
      </c>
    </row>
    <row r="71" spans="1:12" x14ac:dyDescent="0.25">
      <c r="A71" s="2" t="s">
        <v>87</v>
      </c>
      <c r="B71" s="2" t="s">
        <v>91</v>
      </c>
    </row>
    <row r="72" spans="1:12" x14ac:dyDescent="0.25">
      <c r="A72" s="2" t="s">
        <v>60</v>
      </c>
      <c r="B72" s="2">
        <v>6.1219999999999999</v>
      </c>
      <c r="C72" s="2">
        <v>12.2502</v>
      </c>
      <c r="D72" s="2">
        <v>9.1452000000000009</v>
      </c>
      <c r="E72" s="2">
        <v>0</v>
      </c>
      <c r="F72" s="2">
        <v>2.7</v>
      </c>
      <c r="G72" s="2">
        <v>7.7999999999999996E-3</v>
      </c>
      <c r="H72" s="2">
        <v>0.61850000000000005</v>
      </c>
      <c r="I72" s="2">
        <v>0.62470000000000003</v>
      </c>
      <c r="J72" s="2">
        <v>0.51139999999999997</v>
      </c>
      <c r="K72" s="2">
        <v>604</v>
      </c>
      <c r="L72" s="2">
        <v>0.17799999999999999</v>
      </c>
    </row>
    <row r="73" spans="1:12" x14ac:dyDescent="0.25">
      <c r="A73" s="2" t="s">
        <v>61</v>
      </c>
      <c r="B73" s="2">
        <v>6.1219999999999999</v>
      </c>
      <c r="C73" s="2">
        <v>1.3332999999999999</v>
      </c>
      <c r="D73" s="2">
        <v>0.1547</v>
      </c>
      <c r="E73" s="2">
        <v>0</v>
      </c>
      <c r="F73" s="2">
        <v>1.1333</v>
      </c>
      <c r="G73" s="2">
        <v>2.5999999999999999E-3</v>
      </c>
      <c r="H73" s="2">
        <v>2.9600000000000001E-2</v>
      </c>
      <c r="I73" s="2">
        <v>2.9899999999999999E-2</v>
      </c>
      <c r="J73" s="2">
        <v>2.5899999999999999E-2</v>
      </c>
      <c r="K73" s="2">
        <v>1193</v>
      </c>
      <c r="L73" s="2">
        <v>0.2349</v>
      </c>
    </row>
    <row r="74" spans="1:12" x14ac:dyDescent="0.25">
      <c r="A74" s="2" t="s">
        <v>62</v>
      </c>
      <c r="B74" s="2">
        <v>6.1219999999999999</v>
      </c>
      <c r="C74" s="2">
        <v>5752.4489999999996</v>
      </c>
      <c r="D74" s="2">
        <v>5738.5339999999997</v>
      </c>
      <c r="E74" s="2">
        <v>15.2003</v>
      </c>
      <c r="F74" s="2">
        <v>12.200200000000001</v>
      </c>
      <c r="G74" s="2">
        <v>2.1046</v>
      </c>
      <c r="H74" s="2">
        <v>37.617800000000003</v>
      </c>
      <c r="I74" s="2">
        <v>37.997300000000003</v>
      </c>
      <c r="J74" s="2">
        <v>18.8611</v>
      </c>
      <c r="K74" s="2">
        <v>119</v>
      </c>
      <c r="L74" s="2">
        <v>0.46579999999999999</v>
      </c>
    </row>
    <row r="75" spans="1:12" x14ac:dyDescent="0.25">
      <c r="A75" s="2" t="s">
        <v>63</v>
      </c>
      <c r="B75" s="2">
        <v>6.1219999999999999</v>
      </c>
      <c r="C75" s="2">
        <v>3.1</v>
      </c>
      <c r="D75" s="2">
        <v>1.3972</v>
      </c>
      <c r="E75" s="2">
        <v>1.9</v>
      </c>
      <c r="F75" s="2">
        <v>1.5</v>
      </c>
      <c r="G75" s="2">
        <v>1.6000000000000001E-3</v>
      </c>
      <c r="H75" s="2">
        <v>2.3199999999999998E-2</v>
      </c>
      <c r="I75" s="2">
        <v>2.3400000000000001E-2</v>
      </c>
      <c r="J75" s="2">
        <v>1.4500000000000001E-2</v>
      </c>
      <c r="K75" s="2">
        <v>120</v>
      </c>
      <c r="L75" s="2">
        <v>1.9E-2</v>
      </c>
    </row>
    <row r="76" spans="1:12" x14ac:dyDescent="0.25">
      <c r="A76" s="2" t="s">
        <v>64</v>
      </c>
      <c r="B76" s="2">
        <v>6.1219999999999999</v>
      </c>
      <c r="C76" s="2">
        <v>2.5</v>
      </c>
      <c r="D76" s="2">
        <v>0.85570000000000002</v>
      </c>
      <c r="E76" s="2">
        <v>2</v>
      </c>
      <c r="F76" s="2">
        <v>1.4</v>
      </c>
      <c r="G76" s="2">
        <v>1.1000000000000001E-3</v>
      </c>
      <c r="H76" s="2">
        <v>2.0400000000000001E-2</v>
      </c>
      <c r="I76" s="2">
        <v>2.06E-2</v>
      </c>
      <c r="J76" s="2">
        <v>1.32E-2</v>
      </c>
      <c r="K76" s="2">
        <v>134</v>
      </c>
      <c r="L76" s="2">
        <v>3.2500000000000001E-2</v>
      </c>
    </row>
    <row r="77" spans="1:12" x14ac:dyDescent="0.25">
      <c r="A77" s="2" t="s">
        <v>65</v>
      </c>
      <c r="B77" s="2">
        <v>6.1219999999999999</v>
      </c>
      <c r="C77" s="2">
        <v>17.651</v>
      </c>
      <c r="D77" s="2">
        <v>0.60509999999999997</v>
      </c>
      <c r="E77" s="2">
        <v>0</v>
      </c>
      <c r="F77" s="2">
        <v>16.234200000000001</v>
      </c>
      <c r="G77" s="2">
        <v>1E-4</v>
      </c>
      <c r="H77" s="2">
        <v>9.7000000000000003E-3</v>
      </c>
      <c r="I77" s="2">
        <v>9.7999999999999997E-3</v>
      </c>
      <c r="J77" s="2">
        <v>1.4E-3</v>
      </c>
      <c r="K77" s="2">
        <v>147</v>
      </c>
      <c r="L77" s="2">
        <v>4.4499999999999998E-2</v>
      </c>
    </row>
    <row r="78" spans="1:12" x14ac:dyDescent="0.25">
      <c r="A78" s="2" t="s">
        <v>66</v>
      </c>
      <c r="B78" s="2">
        <v>6.1219999999999999</v>
      </c>
      <c r="C78" s="2">
        <v>9.7502999999999993</v>
      </c>
      <c r="D78" s="2">
        <v>-0.48</v>
      </c>
      <c r="E78" s="2">
        <v>0</v>
      </c>
      <c r="F78" s="2">
        <v>9.3003</v>
      </c>
      <c r="G78" s="2">
        <v>-2.9999999999999997E-4</v>
      </c>
      <c r="H78" s="2">
        <v>0</v>
      </c>
      <c r="I78" s="2">
        <v>0</v>
      </c>
      <c r="J78" s="2">
        <v>0</v>
      </c>
      <c r="K78" s="2">
        <v>123</v>
      </c>
      <c r="L78" s="2">
        <v>-1E-4</v>
      </c>
    </row>
    <row r="79" spans="1:12" x14ac:dyDescent="0.25">
      <c r="A79" s="2" t="s">
        <v>67</v>
      </c>
      <c r="B79" s="2">
        <v>6.1219999999999999</v>
      </c>
      <c r="C79" s="2">
        <v>13.800599999999999</v>
      </c>
      <c r="D79" s="2">
        <v>10.192600000000001</v>
      </c>
      <c r="E79" s="2">
        <v>4.1001000000000003</v>
      </c>
      <c r="F79" s="2">
        <v>0</v>
      </c>
      <c r="G79" s="2">
        <v>1.29E-2</v>
      </c>
      <c r="H79" s="2">
        <v>0.46150000000000002</v>
      </c>
      <c r="I79" s="2">
        <v>0.46610000000000001</v>
      </c>
      <c r="J79" s="2">
        <v>0.16880000000000001</v>
      </c>
      <c r="K79" s="2">
        <v>325</v>
      </c>
      <c r="L79" s="2">
        <v>9.2899999999999996E-2</v>
      </c>
    </row>
    <row r="80" spans="1:12" x14ac:dyDescent="0.25">
      <c r="A80" s="2" t="s">
        <v>68</v>
      </c>
      <c r="B80" s="2">
        <v>6.1219999999999999</v>
      </c>
      <c r="C80" s="2">
        <v>6.3250999999999999</v>
      </c>
      <c r="D80" s="2">
        <v>1.4231</v>
      </c>
      <c r="E80" s="2">
        <v>0</v>
      </c>
      <c r="F80" s="2">
        <v>4.3000999999999996</v>
      </c>
      <c r="G80" s="2">
        <v>8.0000000000000004E-4</v>
      </c>
      <c r="H80" s="2">
        <v>6.5100000000000005E-2</v>
      </c>
      <c r="I80" s="2">
        <v>6.5799999999999997E-2</v>
      </c>
      <c r="J80" s="2">
        <v>2.3400000000000001E-2</v>
      </c>
      <c r="K80" s="2">
        <v>360</v>
      </c>
      <c r="L80" s="2">
        <v>7.7899999999999997E-2</v>
      </c>
    </row>
    <row r="81" spans="1:12" x14ac:dyDescent="0.25">
      <c r="A81" s="2" t="s">
        <v>69</v>
      </c>
      <c r="B81" s="2">
        <v>6.1219999999999999</v>
      </c>
      <c r="C81" s="2">
        <v>6.3250999999999999</v>
      </c>
      <c r="D81" s="2">
        <v>2.1004999999999998</v>
      </c>
      <c r="E81" s="2">
        <v>0</v>
      </c>
      <c r="F81" s="2">
        <v>3.55</v>
      </c>
      <c r="G81" s="2">
        <v>2.7000000000000001E-3</v>
      </c>
      <c r="H81" s="2">
        <v>0.14760000000000001</v>
      </c>
      <c r="I81" s="2">
        <v>0.14910000000000001</v>
      </c>
      <c r="J81" s="2">
        <v>3.3799999999999997E-2</v>
      </c>
      <c r="K81" s="2">
        <v>418</v>
      </c>
      <c r="L81" s="2">
        <v>0.12809999999999999</v>
      </c>
    </row>
    <row r="82" spans="1:12" x14ac:dyDescent="0.25">
      <c r="A82" s="2" t="s">
        <v>70</v>
      </c>
      <c r="B82" s="2">
        <v>6.1219999999999999</v>
      </c>
      <c r="C82" s="2">
        <v>2.0750000000000002</v>
      </c>
      <c r="D82" s="2">
        <v>0.43</v>
      </c>
      <c r="E82" s="2">
        <v>0</v>
      </c>
      <c r="F82" s="2">
        <v>1.5667</v>
      </c>
      <c r="G82" s="2">
        <v>8.0000000000000004E-4</v>
      </c>
      <c r="H82" s="2">
        <v>6.0600000000000001E-2</v>
      </c>
      <c r="I82" s="2">
        <v>6.1199999999999997E-2</v>
      </c>
      <c r="J82" s="2">
        <v>8.6999999999999994E-3</v>
      </c>
      <c r="K82" s="2">
        <v>603</v>
      </c>
      <c r="L82" s="2">
        <v>0.13819999999999999</v>
      </c>
    </row>
    <row r="83" spans="1:12" x14ac:dyDescent="0.25">
      <c r="A83" s="2" t="s">
        <v>71</v>
      </c>
      <c r="B83" s="2">
        <v>6.1219999999999999</v>
      </c>
      <c r="C83" s="2">
        <v>4.7333999999999996</v>
      </c>
      <c r="D83" s="2">
        <v>-0.70569999999999999</v>
      </c>
      <c r="E83" s="2">
        <v>0</v>
      </c>
      <c r="F83" s="2">
        <v>4.9000000000000004</v>
      </c>
      <c r="G83" s="2">
        <v>-6.9999999999999999E-4</v>
      </c>
      <c r="H83" s="2">
        <v>0</v>
      </c>
      <c r="I83" s="2">
        <v>0</v>
      </c>
      <c r="J83" s="2">
        <v>0</v>
      </c>
      <c r="K83" s="2">
        <v>269</v>
      </c>
      <c r="L83" s="2">
        <v>0</v>
      </c>
    </row>
    <row r="84" spans="1:12" x14ac:dyDescent="0.25">
      <c r="A84" s="2" t="s">
        <v>72</v>
      </c>
      <c r="B84" s="2">
        <v>6.1219999999999999</v>
      </c>
      <c r="C84" s="2">
        <v>8.4001000000000001</v>
      </c>
      <c r="D84" s="2">
        <v>5.8179999999999996</v>
      </c>
      <c r="E84" s="2">
        <v>3.5</v>
      </c>
      <c r="F84" s="2">
        <v>2</v>
      </c>
      <c r="G84" s="2">
        <v>1.9300000000000001E-2</v>
      </c>
      <c r="H84" s="2">
        <v>0.2167</v>
      </c>
      <c r="I84" s="2">
        <v>0.21890000000000001</v>
      </c>
      <c r="J84" s="2">
        <v>0.16139999999999999</v>
      </c>
      <c r="K84" s="2">
        <v>245</v>
      </c>
      <c r="L84" s="2">
        <v>8.3099999999999993E-2</v>
      </c>
    </row>
    <row r="85" spans="1:12" x14ac:dyDescent="0.25">
      <c r="A85" s="2" t="s">
        <v>73</v>
      </c>
      <c r="H85" s="2">
        <v>47.8504</v>
      </c>
      <c r="I85" s="2">
        <v>48.333199999999998</v>
      </c>
      <c r="J85" s="2">
        <v>60.0991</v>
      </c>
    </row>
    <row r="86" spans="1:12" x14ac:dyDescent="0.25">
      <c r="A86" s="2" t="s">
        <v>74</v>
      </c>
      <c r="H86" s="2">
        <v>12</v>
      </c>
      <c r="I86" s="2">
        <v>12</v>
      </c>
      <c r="J86" s="2">
        <v>20.077200000000001</v>
      </c>
    </row>
    <row r="87" spans="1:12" x14ac:dyDescent="0.25">
      <c r="A87" s="2" t="s">
        <v>15</v>
      </c>
      <c r="H87" s="2">
        <v>99.120999999999995</v>
      </c>
      <c r="I87" s="2">
        <v>100</v>
      </c>
      <c r="J87" s="2">
        <v>100</v>
      </c>
    </row>
    <row r="88" spans="1:12" x14ac:dyDescent="0.25">
      <c r="A88" s="2" t="s">
        <v>88</v>
      </c>
      <c r="B88" s="2" t="s">
        <v>0</v>
      </c>
    </row>
    <row r="89" spans="1:12" x14ac:dyDescent="0.25">
      <c r="A89" s="2" t="s">
        <v>1</v>
      </c>
      <c r="B89" s="2">
        <v>1.0256000000000001</v>
      </c>
    </row>
    <row r="90" spans="1:12" x14ac:dyDescent="0.25">
      <c r="A90" s="2" t="s">
        <v>2</v>
      </c>
      <c r="B90" s="2">
        <v>3.9899999999999998E-2</v>
      </c>
    </row>
    <row r="91" spans="1:12" x14ac:dyDescent="0.25">
      <c r="A91" s="2" t="s">
        <v>3</v>
      </c>
      <c r="B91" s="2">
        <v>52.634799999999998</v>
      </c>
    </row>
    <row r="92" spans="1:12" x14ac:dyDescent="0.25">
      <c r="A92" s="2" t="s">
        <v>4</v>
      </c>
      <c r="B92" s="2">
        <v>5.8000000000000003E-2</v>
      </c>
    </row>
    <row r="93" spans="1:12" x14ac:dyDescent="0.25">
      <c r="A93" s="2" t="s">
        <v>5</v>
      </c>
      <c r="B93" s="2">
        <v>4.6699999999999998E-2</v>
      </c>
    </row>
    <row r="94" spans="1:12" x14ac:dyDescent="0.25">
      <c r="A94" s="2" t="s">
        <v>6</v>
      </c>
      <c r="B94" s="2">
        <v>1.0800000000000001E-2</v>
      </c>
    </row>
    <row r="95" spans="1:12" x14ac:dyDescent="0.25">
      <c r="A95" s="2" t="s">
        <v>7</v>
      </c>
      <c r="B95" s="2">
        <v>0</v>
      </c>
    </row>
    <row r="96" spans="1:12" x14ac:dyDescent="0.25">
      <c r="A96" s="2" t="s">
        <v>8</v>
      </c>
      <c r="B96" s="2">
        <v>0.59589999999999999</v>
      </c>
    </row>
    <row r="97" spans="1:12" x14ac:dyDescent="0.25">
      <c r="A97" s="2" t="s">
        <v>9</v>
      </c>
      <c r="B97" s="2">
        <v>8.3799999999999999E-2</v>
      </c>
    </row>
    <row r="98" spans="1:12" x14ac:dyDescent="0.25">
      <c r="A98" s="2" t="s">
        <v>10</v>
      </c>
      <c r="B98" s="2">
        <v>0.17449999999999999</v>
      </c>
    </row>
    <row r="99" spans="1:12" x14ac:dyDescent="0.25">
      <c r="A99" s="2" t="s">
        <v>11</v>
      </c>
      <c r="B99" s="2">
        <v>7.0999999999999994E-2</v>
      </c>
    </row>
    <row r="100" spans="1:12" x14ac:dyDescent="0.25">
      <c r="A100" s="2" t="s">
        <v>12</v>
      </c>
      <c r="B100" s="2">
        <v>0</v>
      </c>
    </row>
    <row r="101" spans="1:12" x14ac:dyDescent="0.25">
      <c r="A101" s="2" t="s">
        <v>13</v>
      </c>
      <c r="B101" s="2">
        <v>0.40949999999999998</v>
      </c>
    </row>
    <row r="102" spans="1:12" x14ac:dyDescent="0.25">
      <c r="A102" s="2" t="s">
        <v>14</v>
      </c>
      <c r="B102" s="2">
        <v>43.970599999999997</v>
      </c>
    </row>
    <row r="103" spans="1:12" x14ac:dyDescent="0.25">
      <c r="A103" s="2" t="s">
        <v>15</v>
      </c>
      <c r="B103" s="2">
        <v>99.120999999999995</v>
      </c>
    </row>
    <row r="104" spans="1:12" x14ac:dyDescent="0.25">
      <c r="A104" s="2" t="s">
        <v>87</v>
      </c>
    </row>
    <row r="105" spans="1:12" x14ac:dyDescent="0.25">
      <c r="A105" s="2" t="s">
        <v>87</v>
      </c>
      <c r="B105" s="2" t="s">
        <v>92</v>
      </c>
    </row>
    <row r="106" spans="1:12" x14ac:dyDescent="0.25">
      <c r="A106" s="2" t="s">
        <v>60</v>
      </c>
      <c r="B106" s="2">
        <v>6.1570999999999998</v>
      </c>
      <c r="C106" s="2">
        <v>9.5501000000000005</v>
      </c>
      <c r="D106" s="2">
        <v>6.7900999999999998</v>
      </c>
      <c r="E106" s="2">
        <v>0</v>
      </c>
      <c r="F106" s="2">
        <v>2.4</v>
      </c>
      <c r="G106" s="2">
        <v>5.7000000000000002E-3</v>
      </c>
      <c r="H106" s="2">
        <v>0.45569999999999999</v>
      </c>
      <c r="I106" s="2">
        <v>0.45710000000000001</v>
      </c>
      <c r="J106" s="2">
        <v>0.37369999999999998</v>
      </c>
      <c r="K106" s="2">
        <v>566</v>
      </c>
      <c r="L106" s="2">
        <v>0.15809999999999999</v>
      </c>
    </row>
    <row r="107" spans="1:12" x14ac:dyDescent="0.25">
      <c r="A107" s="2" t="s">
        <v>61</v>
      </c>
      <c r="B107" s="2">
        <v>6.1570999999999998</v>
      </c>
      <c r="C107" s="2">
        <v>0.93330000000000002</v>
      </c>
      <c r="D107" s="2">
        <v>-0.31469999999999998</v>
      </c>
      <c r="E107" s="2">
        <v>0</v>
      </c>
      <c r="F107" s="2">
        <v>1.2</v>
      </c>
      <c r="G107" s="2">
        <v>-5.3E-3</v>
      </c>
      <c r="H107" s="2">
        <v>0</v>
      </c>
      <c r="I107" s="2">
        <v>0</v>
      </c>
      <c r="J107" s="2">
        <v>0</v>
      </c>
      <c r="K107" s="2">
        <v>1221</v>
      </c>
      <c r="L107" s="2">
        <v>0</v>
      </c>
    </row>
    <row r="108" spans="1:12" x14ac:dyDescent="0.25">
      <c r="A108" s="2" t="s">
        <v>62</v>
      </c>
      <c r="B108" s="2">
        <v>6.1570999999999998</v>
      </c>
      <c r="C108" s="2">
        <v>5606.4660000000003</v>
      </c>
      <c r="D108" s="2">
        <v>5591.68</v>
      </c>
      <c r="E108" s="2">
        <v>16.200299999999999</v>
      </c>
      <c r="F108" s="2">
        <v>12.9002</v>
      </c>
      <c r="G108" s="2">
        <v>2.0390000000000001</v>
      </c>
      <c r="H108" s="2">
        <v>36.496400000000001</v>
      </c>
      <c r="I108" s="2">
        <v>36.605800000000002</v>
      </c>
      <c r="J108" s="2">
        <v>18.1462</v>
      </c>
      <c r="K108" s="2">
        <v>122</v>
      </c>
      <c r="L108" s="2">
        <v>0.45500000000000002</v>
      </c>
    </row>
    <row r="109" spans="1:12" x14ac:dyDescent="0.25">
      <c r="A109" s="2" t="s">
        <v>63</v>
      </c>
      <c r="B109" s="2">
        <v>6.1570999999999998</v>
      </c>
      <c r="C109" s="2">
        <v>2.4666999999999999</v>
      </c>
      <c r="D109" s="2">
        <v>0.51449999999999996</v>
      </c>
      <c r="E109" s="2">
        <v>2.1</v>
      </c>
      <c r="F109" s="2">
        <v>1.8</v>
      </c>
      <c r="G109" s="2">
        <v>5.9999999999999995E-4</v>
      </c>
      <c r="H109" s="2">
        <v>8.5000000000000006E-3</v>
      </c>
      <c r="I109" s="2">
        <v>8.6E-3</v>
      </c>
      <c r="J109" s="2">
        <v>5.3E-3</v>
      </c>
      <c r="K109" s="2">
        <v>128</v>
      </c>
      <c r="L109" s="2">
        <v>1.7999999999999999E-2</v>
      </c>
    </row>
    <row r="110" spans="1:12" x14ac:dyDescent="0.25">
      <c r="A110" s="2" t="s">
        <v>64</v>
      </c>
      <c r="B110" s="2">
        <v>6.1570999999999998</v>
      </c>
      <c r="C110" s="2">
        <v>2.2999999999999998</v>
      </c>
      <c r="D110" s="2">
        <v>0.67789999999999995</v>
      </c>
      <c r="E110" s="2">
        <v>1.8</v>
      </c>
      <c r="F110" s="2">
        <v>1.5</v>
      </c>
      <c r="G110" s="2">
        <v>8.0000000000000004E-4</v>
      </c>
      <c r="H110" s="2">
        <v>1.61E-2</v>
      </c>
      <c r="I110" s="2">
        <v>1.6199999999999999E-2</v>
      </c>
      <c r="J110" s="2">
        <v>1.04E-2</v>
      </c>
      <c r="K110" s="2">
        <v>134</v>
      </c>
      <c r="L110" s="2">
        <v>3.1699999999999999E-2</v>
      </c>
    </row>
    <row r="111" spans="1:12" x14ac:dyDescent="0.25">
      <c r="A111" s="2" t="s">
        <v>65</v>
      </c>
      <c r="B111" s="2">
        <v>6.1570999999999998</v>
      </c>
      <c r="C111" s="2">
        <v>17.4177</v>
      </c>
      <c r="D111" s="2">
        <v>-0.6784</v>
      </c>
      <c r="E111" s="2">
        <v>0</v>
      </c>
      <c r="F111" s="2">
        <v>17.234300000000001</v>
      </c>
      <c r="G111" s="2">
        <v>-1E-4</v>
      </c>
      <c r="H111" s="2">
        <v>0</v>
      </c>
      <c r="I111" s="2">
        <v>0</v>
      </c>
      <c r="J111" s="2">
        <v>0</v>
      </c>
      <c r="K111" s="2">
        <v>150</v>
      </c>
      <c r="L111" s="2">
        <v>0</v>
      </c>
    </row>
    <row r="112" spans="1:12" x14ac:dyDescent="0.25">
      <c r="A112" s="2" t="s">
        <v>66</v>
      </c>
      <c r="B112" s="2">
        <v>6.1570999999999998</v>
      </c>
      <c r="C112" s="2">
        <v>23.851900000000001</v>
      </c>
      <c r="D112" s="2">
        <v>16.591699999999999</v>
      </c>
      <c r="E112" s="2">
        <v>0</v>
      </c>
      <c r="F112" s="2">
        <v>6.6001000000000003</v>
      </c>
      <c r="G112" s="2">
        <v>1.0999999999999999E-2</v>
      </c>
      <c r="H112" s="2">
        <v>0.11550000000000001</v>
      </c>
      <c r="I112" s="2">
        <v>0.1158</v>
      </c>
      <c r="J112" s="2">
        <v>5.8799999999999998E-2</v>
      </c>
      <c r="K112" s="2">
        <v>103</v>
      </c>
      <c r="L112" s="2">
        <v>2.9000000000000001E-2</v>
      </c>
    </row>
    <row r="113" spans="1:12" x14ac:dyDescent="0.25">
      <c r="A113" s="2" t="s">
        <v>67</v>
      </c>
      <c r="B113" s="2">
        <v>6.1570999999999998</v>
      </c>
      <c r="C113" s="2">
        <v>12.400499999999999</v>
      </c>
      <c r="D113" s="2">
        <v>8.8804999999999996</v>
      </c>
      <c r="E113" s="2">
        <v>4.0000999999999998</v>
      </c>
      <c r="F113" s="2">
        <v>0</v>
      </c>
      <c r="G113" s="2">
        <v>1.12E-2</v>
      </c>
      <c r="H113" s="2">
        <v>0.39960000000000001</v>
      </c>
      <c r="I113" s="2">
        <v>0.40079999999999999</v>
      </c>
      <c r="J113" s="2">
        <v>0.1449</v>
      </c>
      <c r="K113" s="2">
        <v>318</v>
      </c>
      <c r="L113" s="2">
        <v>8.8400000000000006E-2</v>
      </c>
    </row>
    <row r="114" spans="1:12" x14ac:dyDescent="0.25">
      <c r="A114" s="2" t="s">
        <v>68</v>
      </c>
      <c r="B114" s="2">
        <v>6.1570999999999998</v>
      </c>
      <c r="C114" s="2">
        <v>14.025700000000001</v>
      </c>
      <c r="D114" s="2">
        <v>9.6175999999999995</v>
      </c>
      <c r="E114" s="2">
        <v>0</v>
      </c>
      <c r="F114" s="2">
        <v>3.8666999999999998</v>
      </c>
      <c r="G114" s="2">
        <v>5.4000000000000003E-3</v>
      </c>
      <c r="H114" s="2">
        <v>0.43759999999999999</v>
      </c>
      <c r="I114" s="2">
        <v>0.43890000000000001</v>
      </c>
      <c r="J114" s="2">
        <v>0.15620000000000001</v>
      </c>
      <c r="K114" s="2">
        <v>339</v>
      </c>
      <c r="L114" s="2">
        <v>9.64E-2</v>
      </c>
    </row>
    <row r="115" spans="1:12" x14ac:dyDescent="0.25">
      <c r="A115" s="2" t="s">
        <v>69</v>
      </c>
      <c r="B115" s="2">
        <v>6.1570999999999998</v>
      </c>
      <c r="C115" s="2">
        <v>8.1250999999999998</v>
      </c>
      <c r="D115" s="2">
        <v>3.1271</v>
      </c>
      <c r="E115" s="2">
        <v>0</v>
      </c>
      <c r="F115" s="2">
        <v>4.2</v>
      </c>
      <c r="G115" s="2">
        <v>4.0000000000000001E-3</v>
      </c>
      <c r="H115" s="2">
        <v>0.21840000000000001</v>
      </c>
      <c r="I115" s="2">
        <v>0.21909999999999999</v>
      </c>
      <c r="J115" s="2">
        <v>4.9700000000000001E-2</v>
      </c>
      <c r="K115" s="2">
        <v>451</v>
      </c>
      <c r="L115" s="2">
        <v>0.1411</v>
      </c>
    </row>
    <row r="116" spans="1:12" x14ac:dyDescent="0.25">
      <c r="A116" s="2" t="s">
        <v>70</v>
      </c>
      <c r="B116" s="2">
        <v>6.1570999999999998</v>
      </c>
      <c r="C116" s="2">
        <v>2.15</v>
      </c>
      <c r="D116" s="2">
        <v>-0.3</v>
      </c>
      <c r="E116" s="2">
        <v>0</v>
      </c>
      <c r="F116" s="2">
        <v>2.3332999999999999</v>
      </c>
      <c r="G116" s="2">
        <v>-5.9999999999999995E-4</v>
      </c>
      <c r="H116" s="2">
        <v>0</v>
      </c>
      <c r="I116" s="2">
        <v>0</v>
      </c>
      <c r="J116" s="2">
        <v>0</v>
      </c>
      <c r="K116" s="2">
        <v>732</v>
      </c>
      <c r="L116" s="2">
        <v>0</v>
      </c>
    </row>
    <row r="117" spans="1:12" x14ac:dyDescent="0.25">
      <c r="A117" s="2" t="s">
        <v>71</v>
      </c>
      <c r="B117" s="2">
        <v>6.1570999999999998</v>
      </c>
      <c r="C117" s="2">
        <v>33.634799999999998</v>
      </c>
      <c r="D117" s="2">
        <v>29.3613</v>
      </c>
      <c r="E117" s="2">
        <v>0</v>
      </c>
      <c r="F117" s="2">
        <v>3.85</v>
      </c>
      <c r="G117" s="2">
        <v>2.92E-2</v>
      </c>
      <c r="H117" s="2">
        <v>0.75090000000000001</v>
      </c>
      <c r="I117" s="2">
        <v>0.75319999999999998</v>
      </c>
      <c r="J117" s="2">
        <v>0.53280000000000005</v>
      </c>
      <c r="K117" s="2">
        <v>237</v>
      </c>
      <c r="L117" s="2">
        <v>8.9700000000000002E-2</v>
      </c>
    </row>
    <row r="118" spans="1:12" x14ac:dyDescent="0.25">
      <c r="A118" s="2" t="s">
        <v>72</v>
      </c>
      <c r="B118" s="2">
        <v>6.1570999999999998</v>
      </c>
      <c r="C118" s="2">
        <v>13.9503</v>
      </c>
      <c r="D118" s="2">
        <v>11.5189</v>
      </c>
      <c r="E118" s="2">
        <v>3.9</v>
      </c>
      <c r="F118" s="2">
        <v>1.5</v>
      </c>
      <c r="G118" s="2">
        <v>3.8100000000000002E-2</v>
      </c>
      <c r="H118" s="2">
        <v>0.42530000000000001</v>
      </c>
      <c r="I118" s="2">
        <v>0.42659999999999998</v>
      </c>
      <c r="J118" s="2">
        <v>0.31409999999999999</v>
      </c>
      <c r="K118" s="2">
        <v>239</v>
      </c>
      <c r="L118" s="2">
        <v>0.1011</v>
      </c>
    </row>
    <row r="119" spans="1:12" x14ac:dyDescent="0.25">
      <c r="A119" s="2" t="s">
        <v>73</v>
      </c>
      <c r="H119" s="2">
        <v>48.412700000000001</v>
      </c>
      <c r="I119" s="2">
        <v>48.557899999999997</v>
      </c>
      <c r="J119" s="2">
        <v>60.298200000000001</v>
      </c>
    </row>
    <row r="120" spans="1:12" x14ac:dyDescent="0.25">
      <c r="A120" s="2" t="s">
        <v>74</v>
      </c>
      <c r="H120" s="2">
        <v>12</v>
      </c>
      <c r="I120" s="2">
        <v>12</v>
      </c>
      <c r="J120" s="2">
        <v>19.909700000000001</v>
      </c>
    </row>
    <row r="121" spans="1:12" x14ac:dyDescent="0.25">
      <c r="A121" s="2" t="s">
        <v>15</v>
      </c>
      <c r="H121" s="2">
        <v>99.736900000000006</v>
      </c>
      <c r="I121" s="2">
        <v>100</v>
      </c>
      <c r="J121" s="2">
        <v>100</v>
      </c>
    </row>
    <row r="122" spans="1:12" x14ac:dyDescent="0.25">
      <c r="A122" s="2" t="s">
        <v>88</v>
      </c>
      <c r="B122" s="2" t="s">
        <v>0</v>
      </c>
    </row>
    <row r="123" spans="1:12" x14ac:dyDescent="0.25">
      <c r="A123" s="2" t="s">
        <v>1</v>
      </c>
      <c r="B123" s="2">
        <v>0.75570000000000004</v>
      </c>
    </row>
    <row r="124" spans="1:12" x14ac:dyDescent="0.25">
      <c r="A124" s="2" t="s">
        <v>2</v>
      </c>
      <c r="B124" s="2">
        <v>0</v>
      </c>
    </row>
    <row r="125" spans="1:12" x14ac:dyDescent="0.25">
      <c r="A125" s="2" t="s">
        <v>3</v>
      </c>
      <c r="B125" s="2">
        <v>51.0657</v>
      </c>
    </row>
    <row r="126" spans="1:12" x14ac:dyDescent="0.25">
      <c r="A126" s="2" t="s">
        <v>4</v>
      </c>
      <c r="B126" s="2">
        <v>2.1299999999999999E-2</v>
      </c>
    </row>
    <row r="127" spans="1:12" x14ac:dyDescent="0.25">
      <c r="A127" s="2" t="s">
        <v>5</v>
      </c>
      <c r="B127" s="2">
        <v>3.6999999999999998E-2</v>
      </c>
    </row>
    <row r="128" spans="1:12" x14ac:dyDescent="0.25">
      <c r="A128" s="2" t="s">
        <v>6</v>
      </c>
      <c r="B128" s="2">
        <v>0</v>
      </c>
    </row>
    <row r="129" spans="1:12" x14ac:dyDescent="0.25">
      <c r="A129" s="2" t="s">
        <v>7</v>
      </c>
      <c r="B129" s="2">
        <v>0.1391</v>
      </c>
    </row>
    <row r="130" spans="1:12" x14ac:dyDescent="0.25">
      <c r="A130" s="2" t="s">
        <v>8</v>
      </c>
      <c r="B130" s="2">
        <v>0.51590000000000003</v>
      </c>
    </row>
    <row r="131" spans="1:12" x14ac:dyDescent="0.25">
      <c r="A131" s="2" t="s">
        <v>9</v>
      </c>
      <c r="B131" s="2">
        <v>0.56299999999999994</v>
      </c>
    </row>
    <row r="132" spans="1:12" x14ac:dyDescent="0.25">
      <c r="A132" s="2" t="s">
        <v>10</v>
      </c>
      <c r="B132" s="2">
        <v>0.25829999999999997</v>
      </c>
    </row>
    <row r="133" spans="1:12" x14ac:dyDescent="0.25">
      <c r="A133" s="2" t="s">
        <v>11</v>
      </c>
      <c r="B133" s="2">
        <v>0</v>
      </c>
    </row>
    <row r="134" spans="1:12" x14ac:dyDescent="0.25">
      <c r="A134" s="2" t="s">
        <v>12</v>
      </c>
      <c r="B134" s="2">
        <v>1.6065</v>
      </c>
    </row>
    <row r="135" spans="1:12" x14ac:dyDescent="0.25">
      <c r="A135" s="2" t="s">
        <v>13</v>
      </c>
      <c r="B135" s="2">
        <v>0.80359999999999998</v>
      </c>
    </row>
    <row r="136" spans="1:12" x14ac:dyDescent="0.25">
      <c r="A136" s="2" t="s">
        <v>14</v>
      </c>
      <c r="B136" s="2">
        <v>43.970599999999997</v>
      </c>
    </row>
    <row r="137" spans="1:12" x14ac:dyDescent="0.25">
      <c r="A137" s="2" t="s">
        <v>15</v>
      </c>
      <c r="B137" s="2">
        <v>99.736900000000006</v>
      </c>
    </row>
    <row r="138" spans="1:12" x14ac:dyDescent="0.25">
      <c r="A138" s="2" t="s">
        <v>87</v>
      </c>
    </row>
    <row r="139" spans="1:12" x14ac:dyDescent="0.25">
      <c r="A139" s="2" t="s">
        <v>87</v>
      </c>
      <c r="B139" s="2" t="s">
        <v>93</v>
      </c>
    </row>
    <row r="140" spans="1:12" x14ac:dyDescent="0.25">
      <c r="A140" s="2" t="s">
        <v>60</v>
      </c>
      <c r="B140" s="2">
        <v>6.0457000000000001</v>
      </c>
      <c r="C140" s="2">
        <v>6.3501000000000003</v>
      </c>
      <c r="D140" s="2">
        <v>3.1875</v>
      </c>
      <c r="E140" s="2">
        <v>0</v>
      </c>
      <c r="F140" s="2">
        <v>2.75</v>
      </c>
      <c r="G140" s="2">
        <v>2.7000000000000001E-3</v>
      </c>
      <c r="H140" s="2">
        <v>0.2185</v>
      </c>
      <c r="I140" s="2">
        <v>0.22220000000000001</v>
      </c>
      <c r="J140" s="2">
        <v>0.18179999999999999</v>
      </c>
      <c r="K140" s="2">
        <v>617</v>
      </c>
      <c r="L140" s="2">
        <v>0.14180000000000001</v>
      </c>
    </row>
    <row r="141" spans="1:12" x14ac:dyDescent="0.25">
      <c r="A141" s="2" t="s">
        <v>61</v>
      </c>
      <c r="B141" s="2">
        <v>6.0457000000000001</v>
      </c>
      <c r="C141" s="2">
        <v>0.8</v>
      </c>
      <c r="D141" s="2">
        <v>-3.2000000000000001E-2</v>
      </c>
      <c r="E141" s="2">
        <v>0</v>
      </c>
      <c r="F141" s="2">
        <v>0.8</v>
      </c>
      <c r="G141" s="2">
        <v>-5.0000000000000001E-4</v>
      </c>
      <c r="H141" s="2">
        <v>0</v>
      </c>
      <c r="I141" s="2">
        <v>0</v>
      </c>
      <c r="J141" s="2">
        <v>0</v>
      </c>
      <c r="K141" s="2">
        <v>1015</v>
      </c>
      <c r="L141" s="2">
        <v>-2.9999999999999997E-4</v>
      </c>
    </row>
    <row r="142" spans="1:12" x14ac:dyDescent="0.25">
      <c r="A142" s="2" t="s">
        <v>62</v>
      </c>
      <c r="B142" s="2">
        <v>6.0457000000000001</v>
      </c>
      <c r="C142" s="2">
        <v>5740.1670000000004</v>
      </c>
      <c r="D142" s="2">
        <v>5724.8530000000001</v>
      </c>
      <c r="E142" s="2">
        <v>17.200399999999998</v>
      </c>
      <c r="F142" s="2">
        <v>12.8002</v>
      </c>
      <c r="G142" s="2">
        <v>2.1261000000000001</v>
      </c>
      <c r="H142" s="2">
        <v>38.003</v>
      </c>
      <c r="I142" s="2">
        <v>38.648499999999999</v>
      </c>
      <c r="J142" s="2">
        <v>19.181699999999999</v>
      </c>
      <c r="K142" s="2">
        <v>127</v>
      </c>
      <c r="L142" s="2">
        <v>0.47089999999999999</v>
      </c>
    </row>
    <row r="143" spans="1:12" x14ac:dyDescent="0.25">
      <c r="A143" s="2" t="s">
        <v>63</v>
      </c>
      <c r="B143" s="2">
        <v>6.0457000000000001</v>
      </c>
      <c r="C143" s="2">
        <v>3.0667</v>
      </c>
      <c r="D143" s="2">
        <v>0.3624</v>
      </c>
      <c r="E143" s="2">
        <v>3</v>
      </c>
      <c r="F143" s="2">
        <v>2.4</v>
      </c>
      <c r="G143" s="2">
        <v>4.0000000000000002E-4</v>
      </c>
      <c r="H143" s="2">
        <v>6.1000000000000004E-3</v>
      </c>
      <c r="I143" s="2">
        <v>6.1999999999999998E-3</v>
      </c>
      <c r="J143" s="2">
        <v>3.8E-3</v>
      </c>
      <c r="K143" s="2">
        <v>153</v>
      </c>
      <c r="L143" s="2">
        <v>2.0799999999999999E-2</v>
      </c>
    </row>
    <row r="144" spans="1:12" x14ac:dyDescent="0.25">
      <c r="A144" s="2" t="s">
        <v>64</v>
      </c>
      <c r="B144" s="2">
        <v>6.0457000000000001</v>
      </c>
      <c r="C144" s="2">
        <v>2.8</v>
      </c>
      <c r="D144" s="2">
        <v>1.2107000000000001</v>
      </c>
      <c r="E144" s="2">
        <v>0.7</v>
      </c>
      <c r="F144" s="2">
        <v>2.2000000000000002</v>
      </c>
      <c r="G144" s="2">
        <v>1.5E-3</v>
      </c>
      <c r="H144" s="2">
        <v>2.9100000000000001E-2</v>
      </c>
      <c r="I144" s="2">
        <v>2.9600000000000001E-2</v>
      </c>
      <c r="J144" s="2">
        <v>1.9E-2</v>
      </c>
      <c r="K144" s="2">
        <v>132</v>
      </c>
      <c r="L144" s="2">
        <v>3.3799999999999997E-2</v>
      </c>
    </row>
    <row r="145" spans="1:12" x14ac:dyDescent="0.25">
      <c r="A145" s="2" t="s">
        <v>65</v>
      </c>
      <c r="B145" s="2">
        <v>6.0457000000000001</v>
      </c>
      <c r="C145" s="2">
        <v>19.017900000000001</v>
      </c>
      <c r="D145" s="2">
        <v>0.60680000000000001</v>
      </c>
      <c r="E145" s="2">
        <v>0</v>
      </c>
      <c r="F145" s="2">
        <v>17.534400000000002</v>
      </c>
      <c r="G145" s="2">
        <v>1E-4</v>
      </c>
      <c r="H145" s="2">
        <v>9.7999999999999997E-3</v>
      </c>
      <c r="I145" s="2">
        <v>0.01</v>
      </c>
      <c r="J145" s="2">
        <v>1.4E-3</v>
      </c>
      <c r="K145" s="2">
        <v>154</v>
      </c>
      <c r="L145" s="2">
        <v>4.6800000000000001E-2</v>
      </c>
    </row>
    <row r="146" spans="1:12" x14ac:dyDescent="0.25">
      <c r="A146" s="2" t="s">
        <v>66</v>
      </c>
      <c r="B146" s="2">
        <v>6.0457000000000001</v>
      </c>
      <c r="C146" s="2">
        <v>11.250400000000001</v>
      </c>
      <c r="D146" s="2">
        <v>3.3302</v>
      </c>
      <c r="E146" s="2">
        <v>0</v>
      </c>
      <c r="F146" s="2">
        <v>7.2001999999999997</v>
      </c>
      <c r="G146" s="2">
        <v>2.3E-3</v>
      </c>
      <c r="H146" s="2">
        <v>2.3300000000000001E-2</v>
      </c>
      <c r="I146" s="2">
        <v>2.3699999999999999E-2</v>
      </c>
      <c r="J146" s="2">
        <v>1.21E-2</v>
      </c>
      <c r="K146" s="2">
        <v>110</v>
      </c>
      <c r="L146" s="2">
        <v>2.4400000000000002E-2</v>
      </c>
    </row>
    <row r="147" spans="1:12" x14ac:dyDescent="0.25">
      <c r="A147" s="2" t="s">
        <v>67</v>
      </c>
      <c r="B147" s="2">
        <v>6.0457000000000001</v>
      </c>
      <c r="C147" s="2">
        <v>10.2003</v>
      </c>
      <c r="D147" s="2">
        <v>6.3869999999999996</v>
      </c>
      <c r="E147" s="2">
        <v>4.3334000000000001</v>
      </c>
      <c r="F147" s="2">
        <v>0</v>
      </c>
      <c r="G147" s="2">
        <v>8.2000000000000007E-3</v>
      </c>
      <c r="H147" s="2">
        <v>0.29289999999999999</v>
      </c>
      <c r="I147" s="2">
        <v>0.2979</v>
      </c>
      <c r="J147" s="2">
        <v>0.10780000000000001</v>
      </c>
      <c r="K147" s="2">
        <v>338</v>
      </c>
      <c r="L147" s="2">
        <v>8.5099999999999995E-2</v>
      </c>
    </row>
    <row r="148" spans="1:12" x14ac:dyDescent="0.25">
      <c r="A148" s="2" t="s">
        <v>68</v>
      </c>
      <c r="B148" s="2">
        <v>6.0457000000000001</v>
      </c>
      <c r="C148" s="2">
        <v>6.2000999999999999</v>
      </c>
      <c r="D148" s="2">
        <v>1.6780999999999999</v>
      </c>
      <c r="E148" s="2">
        <v>0</v>
      </c>
      <c r="F148" s="2">
        <v>3.9666999999999999</v>
      </c>
      <c r="G148" s="2">
        <v>1E-3</v>
      </c>
      <c r="H148" s="2">
        <v>7.7799999999999994E-2</v>
      </c>
      <c r="I148" s="2">
        <v>7.9100000000000004E-2</v>
      </c>
      <c r="J148" s="2">
        <v>2.8199999999999999E-2</v>
      </c>
      <c r="K148" s="2">
        <v>349</v>
      </c>
      <c r="L148" s="2">
        <v>7.6899999999999996E-2</v>
      </c>
    </row>
    <row r="149" spans="1:12" x14ac:dyDescent="0.25">
      <c r="A149" s="2" t="s">
        <v>69</v>
      </c>
      <c r="B149" s="2">
        <v>6.0457000000000001</v>
      </c>
      <c r="C149" s="2">
        <v>6.4250999999999996</v>
      </c>
      <c r="D149" s="2">
        <v>3.1524999999999999</v>
      </c>
      <c r="E149" s="2">
        <v>0</v>
      </c>
      <c r="F149" s="2">
        <v>2.75</v>
      </c>
      <c r="G149" s="2">
        <v>4.1000000000000003E-3</v>
      </c>
      <c r="H149" s="2">
        <v>0.22339999999999999</v>
      </c>
      <c r="I149" s="2">
        <v>0.22720000000000001</v>
      </c>
      <c r="J149" s="2">
        <v>5.16E-2</v>
      </c>
      <c r="K149" s="2">
        <v>372</v>
      </c>
      <c r="L149" s="2">
        <v>0.1211</v>
      </c>
    </row>
    <row r="150" spans="1:12" x14ac:dyDescent="0.25">
      <c r="A150" s="2" t="s">
        <v>70</v>
      </c>
      <c r="B150" s="2">
        <v>6.0457000000000001</v>
      </c>
      <c r="C150" s="2">
        <v>1.65</v>
      </c>
      <c r="D150" s="2">
        <v>-0.24</v>
      </c>
      <c r="E150" s="2">
        <v>0</v>
      </c>
      <c r="F150" s="2">
        <v>1.8</v>
      </c>
      <c r="G150" s="2">
        <v>-5.0000000000000001E-4</v>
      </c>
      <c r="H150" s="2">
        <v>0</v>
      </c>
      <c r="I150" s="2">
        <v>0</v>
      </c>
      <c r="J150" s="2">
        <v>0</v>
      </c>
      <c r="K150" s="2">
        <v>653</v>
      </c>
      <c r="L150" s="2">
        <v>0</v>
      </c>
    </row>
    <row r="151" spans="1:12" x14ac:dyDescent="0.25">
      <c r="A151" s="2" t="s">
        <v>71</v>
      </c>
      <c r="B151" s="2">
        <v>6.0457000000000001</v>
      </c>
      <c r="C151" s="2">
        <v>5.3</v>
      </c>
      <c r="D151" s="2">
        <v>1.4704999999999999</v>
      </c>
      <c r="E151" s="2">
        <v>0</v>
      </c>
      <c r="F151" s="2">
        <v>3.45</v>
      </c>
      <c r="G151" s="2">
        <v>1.5E-3</v>
      </c>
      <c r="H151" s="2">
        <v>3.8100000000000002E-2</v>
      </c>
      <c r="I151" s="2">
        <v>3.8800000000000001E-2</v>
      </c>
      <c r="J151" s="2">
        <v>2.75E-2</v>
      </c>
      <c r="K151" s="2">
        <v>229</v>
      </c>
      <c r="L151" s="2">
        <v>4.7199999999999999E-2</v>
      </c>
    </row>
    <row r="152" spans="1:12" x14ac:dyDescent="0.25">
      <c r="A152" s="2" t="s">
        <v>72</v>
      </c>
      <c r="B152" s="2">
        <v>6.0457000000000001</v>
      </c>
      <c r="C152" s="2">
        <v>4</v>
      </c>
      <c r="D152" s="2">
        <v>1.1060000000000001</v>
      </c>
      <c r="E152" s="2">
        <v>3.2</v>
      </c>
      <c r="F152" s="2">
        <v>2.7</v>
      </c>
      <c r="G152" s="2">
        <v>3.7000000000000002E-3</v>
      </c>
      <c r="H152" s="2">
        <v>4.1599999999999998E-2</v>
      </c>
      <c r="I152" s="2">
        <v>4.2299999999999997E-2</v>
      </c>
      <c r="J152" s="2">
        <v>3.1199999999999999E-2</v>
      </c>
      <c r="K152" s="2">
        <v>262</v>
      </c>
      <c r="L152" s="2">
        <v>6.6199999999999995E-2</v>
      </c>
    </row>
    <row r="153" spans="1:12" x14ac:dyDescent="0.25">
      <c r="A153" s="2" t="s">
        <v>73</v>
      </c>
      <c r="H153" s="2">
        <v>47.566600000000001</v>
      </c>
      <c r="I153" s="2">
        <v>48.374600000000001</v>
      </c>
      <c r="J153" s="2">
        <v>60.142400000000002</v>
      </c>
    </row>
    <row r="154" spans="1:12" x14ac:dyDescent="0.25">
      <c r="A154" s="2" t="s">
        <v>74</v>
      </c>
      <c r="H154" s="2">
        <v>12</v>
      </c>
      <c r="I154" s="2">
        <v>12</v>
      </c>
      <c r="J154" s="2">
        <v>20.211500000000001</v>
      </c>
    </row>
    <row r="155" spans="1:12" x14ac:dyDescent="0.25">
      <c r="A155" s="2" t="s">
        <v>15</v>
      </c>
      <c r="H155" s="2">
        <v>98.530199999999994</v>
      </c>
      <c r="I155" s="2">
        <v>100</v>
      </c>
      <c r="J155" s="2">
        <v>100</v>
      </c>
    </row>
    <row r="156" spans="1:12" x14ac:dyDescent="0.25">
      <c r="A156" s="2" t="s">
        <v>88</v>
      </c>
      <c r="B156" s="2" t="s">
        <v>0</v>
      </c>
    </row>
    <row r="157" spans="1:12" x14ac:dyDescent="0.25">
      <c r="A157" s="2" t="s">
        <v>1</v>
      </c>
      <c r="B157" s="2">
        <v>0.36230000000000001</v>
      </c>
    </row>
    <row r="158" spans="1:12" x14ac:dyDescent="0.25">
      <c r="A158" s="2" t="s">
        <v>2</v>
      </c>
      <c r="B158" s="2">
        <v>0</v>
      </c>
    </row>
    <row r="159" spans="1:12" x14ac:dyDescent="0.25">
      <c r="A159" s="2" t="s">
        <v>3</v>
      </c>
      <c r="B159" s="2">
        <v>53.1738</v>
      </c>
    </row>
    <row r="160" spans="1:12" x14ac:dyDescent="0.25">
      <c r="A160" s="2" t="s">
        <v>4</v>
      </c>
      <c r="B160" s="2">
        <v>1.52E-2</v>
      </c>
    </row>
    <row r="161" spans="1:12" x14ac:dyDescent="0.25">
      <c r="A161" s="2" t="s">
        <v>5</v>
      </c>
      <c r="B161" s="2">
        <v>6.6699999999999995E-2</v>
      </c>
    </row>
    <row r="162" spans="1:12" x14ac:dyDescent="0.25">
      <c r="A162" s="2" t="s">
        <v>6</v>
      </c>
      <c r="B162" s="2">
        <v>1.0999999999999999E-2</v>
      </c>
    </row>
    <row r="163" spans="1:12" x14ac:dyDescent="0.25">
      <c r="A163" s="2" t="s">
        <v>7</v>
      </c>
      <c r="B163" s="2">
        <v>2.81E-2</v>
      </c>
    </row>
    <row r="164" spans="1:12" x14ac:dyDescent="0.25">
      <c r="A164" s="2" t="s">
        <v>8</v>
      </c>
      <c r="B164" s="2">
        <v>0.37819999999999998</v>
      </c>
    </row>
    <row r="165" spans="1:12" x14ac:dyDescent="0.25">
      <c r="A165" s="2" t="s">
        <v>9</v>
      </c>
      <c r="B165" s="2">
        <v>0.10009999999999999</v>
      </c>
    </row>
    <row r="166" spans="1:12" x14ac:dyDescent="0.25">
      <c r="A166" s="2" t="s">
        <v>10</v>
      </c>
      <c r="B166" s="2">
        <v>0.26419999999999999</v>
      </c>
    </row>
    <row r="167" spans="1:12" x14ac:dyDescent="0.25">
      <c r="A167" s="2" t="s">
        <v>11</v>
      </c>
      <c r="B167" s="2">
        <v>0</v>
      </c>
    </row>
    <row r="168" spans="1:12" x14ac:dyDescent="0.25">
      <c r="A168" s="2" t="s">
        <v>12</v>
      </c>
      <c r="B168" s="2">
        <v>8.1600000000000006E-2</v>
      </c>
    </row>
    <row r="169" spans="1:12" x14ac:dyDescent="0.25">
      <c r="A169" s="2" t="s">
        <v>13</v>
      </c>
      <c r="B169" s="2">
        <v>7.85E-2</v>
      </c>
    </row>
    <row r="170" spans="1:12" x14ac:dyDescent="0.25">
      <c r="A170" s="2" t="s">
        <v>14</v>
      </c>
      <c r="B170" s="2">
        <v>43.970599999999997</v>
      </c>
    </row>
    <row r="171" spans="1:12" x14ac:dyDescent="0.25">
      <c r="A171" s="2" t="s">
        <v>15</v>
      </c>
      <c r="B171" s="2">
        <v>98.530199999999994</v>
      </c>
    </row>
    <row r="172" spans="1:12" x14ac:dyDescent="0.25">
      <c r="A172" s="2" t="s">
        <v>87</v>
      </c>
    </row>
    <row r="173" spans="1:12" x14ac:dyDescent="0.25">
      <c r="A173" s="2" t="s">
        <v>87</v>
      </c>
      <c r="B173" s="2" t="s">
        <v>94</v>
      </c>
    </row>
    <row r="174" spans="1:12" x14ac:dyDescent="0.25">
      <c r="A174" s="2" t="s">
        <v>60</v>
      </c>
      <c r="B174" s="2">
        <v>6.1204000000000001</v>
      </c>
      <c r="C174" s="2">
        <v>9.3001000000000005</v>
      </c>
      <c r="D174" s="2">
        <v>5.8501000000000003</v>
      </c>
      <c r="E174" s="2">
        <v>0</v>
      </c>
      <c r="F174" s="2">
        <v>3</v>
      </c>
      <c r="G174" s="2">
        <v>5.0000000000000001E-3</v>
      </c>
      <c r="H174" s="2">
        <v>0.39439999999999997</v>
      </c>
      <c r="I174" s="2">
        <v>0.39600000000000002</v>
      </c>
      <c r="J174" s="2">
        <v>0.32290000000000002</v>
      </c>
      <c r="K174" s="2">
        <v>638</v>
      </c>
      <c r="L174" s="2">
        <v>0.16159999999999999</v>
      </c>
    </row>
    <row r="175" spans="1:12" x14ac:dyDescent="0.25">
      <c r="A175" s="2" t="s">
        <v>61</v>
      </c>
      <c r="B175" s="2">
        <v>6.1204000000000001</v>
      </c>
      <c r="C175" s="2">
        <v>1</v>
      </c>
      <c r="D175" s="2">
        <v>0.16800000000000001</v>
      </c>
      <c r="E175" s="2">
        <v>0</v>
      </c>
      <c r="F175" s="2">
        <v>0.8</v>
      </c>
      <c r="G175" s="2">
        <v>2.8999999999999998E-3</v>
      </c>
      <c r="H175" s="2">
        <v>3.2000000000000001E-2</v>
      </c>
      <c r="I175" s="2">
        <v>3.2099999999999997E-2</v>
      </c>
      <c r="J175" s="2">
        <v>2.7699999999999999E-2</v>
      </c>
      <c r="K175" s="2">
        <v>1003</v>
      </c>
      <c r="L175" s="2">
        <v>0.19980000000000001</v>
      </c>
    </row>
    <row r="176" spans="1:12" x14ac:dyDescent="0.25">
      <c r="A176" s="2" t="s">
        <v>62</v>
      </c>
      <c r="B176" s="2">
        <v>6.1204000000000001</v>
      </c>
      <c r="C176" s="2">
        <v>5644.0609999999997</v>
      </c>
      <c r="D176" s="2">
        <v>5628.06</v>
      </c>
      <c r="E176" s="2">
        <v>18.400400000000001</v>
      </c>
      <c r="F176" s="2">
        <v>12.8002</v>
      </c>
      <c r="G176" s="2">
        <v>2.0646</v>
      </c>
      <c r="H176" s="2">
        <v>36.977200000000003</v>
      </c>
      <c r="I176" s="2">
        <v>37.1312</v>
      </c>
      <c r="J176" s="2">
        <v>18.3612</v>
      </c>
      <c r="K176" s="2">
        <v>128</v>
      </c>
      <c r="L176" s="2">
        <v>0.46029999999999999</v>
      </c>
    </row>
    <row r="177" spans="1:12" x14ac:dyDescent="0.25">
      <c r="A177" s="2" t="s">
        <v>63</v>
      </c>
      <c r="B177" s="2">
        <v>6.1204000000000001</v>
      </c>
      <c r="C177" s="2">
        <v>2.5333999999999999</v>
      </c>
      <c r="D177" s="2">
        <v>0.2298</v>
      </c>
      <c r="E177" s="2">
        <v>2.5499999999999998</v>
      </c>
      <c r="F177" s="2">
        <v>2.0499999999999998</v>
      </c>
      <c r="G177" s="2">
        <v>2.9999999999999997E-4</v>
      </c>
      <c r="H177" s="2">
        <v>3.8E-3</v>
      </c>
      <c r="I177" s="2">
        <v>3.8E-3</v>
      </c>
      <c r="J177" s="2">
        <v>2.3999999999999998E-3</v>
      </c>
      <c r="K177" s="2">
        <v>140</v>
      </c>
      <c r="L177" s="2">
        <v>1.89E-2</v>
      </c>
    </row>
    <row r="178" spans="1:12" x14ac:dyDescent="0.25">
      <c r="A178" s="2" t="s">
        <v>64</v>
      </c>
      <c r="B178" s="2">
        <v>6.1204000000000001</v>
      </c>
      <c r="C178" s="2">
        <v>2.15</v>
      </c>
      <c r="D178" s="2">
        <v>0.58720000000000006</v>
      </c>
      <c r="E178" s="2">
        <v>1.8</v>
      </c>
      <c r="F178" s="2">
        <v>1.4</v>
      </c>
      <c r="G178" s="2">
        <v>6.9999999999999999E-4</v>
      </c>
      <c r="H178" s="2">
        <v>1.4E-2</v>
      </c>
      <c r="I178" s="2">
        <v>1.41E-2</v>
      </c>
      <c r="J178" s="2">
        <v>8.9999999999999993E-3</v>
      </c>
      <c r="K178" s="2">
        <v>130</v>
      </c>
      <c r="L178" s="2">
        <v>3.09E-2</v>
      </c>
    </row>
    <row r="179" spans="1:12" x14ac:dyDescent="0.25">
      <c r="A179" s="2" t="s">
        <v>65</v>
      </c>
      <c r="B179" s="2">
        <v>6.1204000000000001</v>
      </c>
      <c r="C179" s="2">
        <v>18.484500000000001</v>
      </c>
      <c r="D179" s="2">
        <v>0.87849999999999995</v>
      </c>
      <c r="E179" s="2">
        <v>0</v>
      </c>
      <c r="F179" s="2">
        <v>16.767600000000002</v>
      </c>
      <c r="G179" s="2">
        <v>2.0000000000000001E-4</v>
      </c>
      <c r="H179" s="2">
        <v>1.4E-2</v>
      </c>
      <c r="I179" s="2">
        <v>1.41E-2</v>
      </c>
      <c r="J179" s="2">
        <v>2E-3</v>
      </c>
      <c r="K179" s="2">
        <v>149</v>
      </c>
      <c r="L179" s="2">
        <v>4.53E-2</v>
      </c>
    </row>
    <row r="180" spans="1:12" x14ac:dyDescent="0.25">
      <c r="A180" s="2" t="s">
        <v>66</v>
      </c>
      <c r="B180" s="2">
        <v>6.1204000000000001</v>
      </c>
      <c r="C180" s="2">
        <v>26.6023</v>
      </c>
      <c r="D180" s="2">
        <v>18.792200000000001</v>
      </c>
      <c r="E180" s="2">
        <v>0</v>
      </c>
      <c r="F180" s="2">
        <v>7.1002000000000001</v>
      </c>
      <c r="G180" s="2">
        <v>1.26E-2</v>
      </c>
      <c r="H180" s="2">
        <v>0.13120000000000001</v>
      </c>
      <c r="I180" s="2">
        <v>0.1318</v>
      </c>
      <c r="J180" s="2">
        <v>6.6799999999999998E-2</v>
      </c>
      <c r="K180" s="2">
        <v>108</v>
      </c>
      <c r="L180" s="2">
        <v>3.0499999999999999E-2</v>
      </c>
    </row>
    <row r="181" spans="1:12" x14ac:dyDescent="0.25">
      <c r="A181" s="2" t="s">
        <v>67</v>
      </c>
      <c r="B181" s="2">
        <v>6.1204000000000001</v>
      </c>
      <c r="C181" s="2">
        <v>6.3750999999999998</v>
      </c>
      <c r="D181" s="2">
        <v>2.3563999999999998</v>
      </c>
      <c r="E181" s="2">
        <v>4.5667</v>
      </c>
      <c r="F181" s="2">
        <v>0</v>
      </c>
      <c r="G181" s="2">
        <v>3.0000000000000001E-3</v>
      </c>
      <c r="H181" s="2">
        <v>0.10680000000000001</v>
      </c>
      <c r="I181" s="2">
        <v>0.1072</v>
      </c>
      <c r="J181" s="2">
        <v>3.8699999999999998E-2</v>
      </c>
      <c r="K181" s="2">
        <v>342</v>
      </c>
      <c r="L181" s="2">
        <v>7.3700000000000002E-2</v>
      </c>
    </row>
    <row r="182" spans="1:12" x14ac:dyDescent="0.25">
      <c r="A182" s="2" t="s">
        <v>68</v>
      </c>
      <c r="B182" s="2">
        <v>6.1204000000000001</v>
      </c>
      <c r="C182" s="2">
        <v>8.3501999999999992</v>
      </c>
      <c r="D182" s="2">
        <v>3.1061999999999999</v>
      </c>
      <c r="E182" s="2">
        <v>0</v>
      </c>
      <c r="F182" s="2">
        <v>4.6001000000000003</v>
      </c>
      <c r="G182" s="2">
        <v>1.8E-3</v>
      </c>
      <c r="H182" s="2">
        <v>0.1424</v>
      </c>
      <c r="I182" s="2">
        <v>0.1429</v>
      </c>
      <c r="J182" s="2">
        <v>5.0700000000000002E-2</v>
      </c>
      <c r="K182" s="2">
        <v>372</v>
      </c>
      <c r="L182" s="2">
        <v>8.5199999999999998E-2</v>
      </c>
    </row>
    <row r="183" spans="1:12" x14ac:dyDescent="0.25">
      <c r="A183" s="2" t="s">
        <v>69</v>
      </c>
      <c r="B183" s="2">
        <v>6.1204000000000001</v>
      </c>
      <c r="C183" s="2">
        <v>5.5250000000000004</v>
      </c>
      <c r="D183" s="2">
        <v>0.1105</v>
      </c>
      <c r="E183" s="2">
        <v>0</v>
      </c>
      <c r="F183" s="2">
        <v>4.55</v>
      </c>
      <c r="G183" s="2">
        <v>1E-4</v>
      </c>
      <c r="H183" s="2">
        <v>7.7999999999999996E-3</v>
      </c>
      <c r="I183" s="2">
        <v>7.7999999999999996E-3</v>
      </c>
      <c r="J183" s="2">
        <v>1.8E-3</v>
      </c>
      <c r="K183" s="2">
        <v>474</v>
      </c>
      <c r="L183" s="2">
        <v>0.1348</v>
      </c>
    </row>
    <row r="184" spans="1:12" x14ac:dyDescent="0.25">
      <c r="A184" s="2" t="s">
        <v>70</v>
      </c>
      <c r="B184" s="2">
        <v>6.1204000000000001</v>
      </c>
      <c r="C184" s="2">
        <v>2.5</v>
      </c>
      <c r="D184" s="2">
        <v>0.33</v>
      </c>
      <c r="E184" s="2">
        <v>0</v>
      </c>
      <c r="F184" s="2">
        <v>2.0667</v>
      </c>
      <c r="G184" s="2">
        <v>5.9999999999999995E-4</v>
      </c>
      <c r="H184" s="2">
        <v>4.6600000000000003E-2</v>
      </c>
      <c r="I184" s="2">
        <v>4.6800000000000001E-2</v>
      </c>
      <c r="J184" s="2">
        <v>6.6E-3</v>
      </c>
      <c r="K184" s="2">
        <v>695</v>
      </c>
      <c r="L184" s="2">
        <v>0.1555</v>
      </c>
    </row>
    <row r="185" spans="1:12" x14ac:dyDescent="0.25">
      <c r="A185" s="2" t="s">
        <v>71</v>
      </c>
      <c r="B185" s="2">
        <v>6.1204000000000001</v>
      </c>
      <c r="C185" s="2">
        <v>34.234900000000003</v>
      </c>
      <c r="D185" s="2">
        <v>30.349799999999998</v>
      </c>
      <c r="E185" s="2">
        <v>0</v>
      </c>
      <c r="F185" s="2">
        <v>3.5</v>
      </c>
      <c r="G185" s="2">
        <v>3.04E-2</v>
      </c>
      <c r="H185" s="2">
        <v>0.78069999999999995</v>
      </c>
      <c r="I185" s="2">
        <v>0.78400000000000003</v>
      </c>
      <c r="J185" s="2">
        <v>0.55320000000000003</v>
      </c>
      <c r="K185" s="2">
        <v>227</v>
      </c>
      <c r="L185" s="2">
        <v>9.0300000000000005E-2</v>
      </c>
    </row>
    <row r="186" spans="1:12" x14ac:dyDescent="0.25">
      <c r="A186" s="2" t="s">
        <v>72</v>
      </c>
      <c r="B186" s="2">
        <v>6.1204000000000001</v>
      </c>
      <c r="C186" s="2">
        <v>16.0503</v>
      </c>
      <c r="D186" s="2">
        <v>13.674200000000001</v>
      </c>
      <c r="E186" s="2">
        <v>3.6</v>
      </c>
      <c r="F186" s="2">
        <v>1.6</v>
      </c>
      <c r="G186" s="2">
        <v>4.5499999999999999E-2</v>
      </c>
      <c r="H186" s="2">
        <v>0.50719999999999998</v>
      </c>
      <c r="I186" s="2">
        <v>0.50929999999999997</v>
      </c>
      <c r="J186" s="2">
        <v>0.37409999999999999</v>
      </c>
      <c r="K186" s="2">
        <v>235</v>
      </c>
      <c r="L186" s="2">
        <v>0.108</v>
      </c>
    </row>
    <row r="187" spans="1:12" x14ac:dyDescent="0.25">
      <c r="A187" s="2" t="s">
        <v>73</v>
      </c>
      <c r="H187" s="2">
        <v>48.476900000000001</v>
      </c>
      <c r="I187" s="2">
        <v>48.678800000000003</v>
      </c>
      <c r="J187" s="2">
        <v>60.299199999999999</v>
      </c>
    </row>
    <row r="188" spans="1:12" x14ac:dyDescent="0.25">
      <c r="A188" s="2" t="s">
        <v>74</v>
      </c>
      <c r="H188" s="2">
        <v>12</v>
      </c>
      <c r="I188" s="2">
        <v>12</v>
      </c>
      <c r="J188" s="2">
        <v>19.883700000000001</v>
      </c>
    </row>
    <row r="189" spans="1:12" x14ac:dyDescent="0.25">
      <c r="A189" s="2" t="s">
        <v>15</v>
      </c>
      <c r="H189" s="2">
        <v>99.634900000000002</v>
      </c>
      <c r="I189" s="2">
        <v>100</v>
      </c>
      <c r="J189" s="2">
        <v>100</v>
      </c>
    </row>
    <row r="190" spans="1:12" x14ac:dyDescent="0.25">
      <c r="A190" s="2" t="s">
        <v>88</v>
      </c>
      <c r="B190" s="2" t="s">
        <v>0</v>
      </c>
    </row>
    <row r="191" spans="1:12" x14ac:dyDescent="0.25">
      <c r="A191" s="2" t="s">
        <v>1</v>
      </c>
      <c r="B191" s="2">
        <v>0.65400000000000003</v>
      </c>
    </row>
    <row r="192" spans="1:12" x14ac:dyDescent="0.25">
      <c r="A192" s="2" t="s">
        <v>2</v>
      </c>
      <c r="B192" s="2">
        <v>4.3099999999999999E-2</v>
      </c>
    </row>
    <row r="193" spans="1:12" x14ac:dyDescent="0.25">
      <c r="A193" s="2" t="s">
        <v>3</v>
      </c>
      <c r="B193" s="2">
        <v>51.738500000000002</v>
      </c>
    </row>
    <row r="194" spans="1:12" x14ac:dyDescent="0.25">
      <c r="A194" s="2" t="s">
        <v>4</v>
      </c>
      <c r="B194" s="2">
        <v>9.5999999999999992E-3</v>
      </c>
    </row>
    <row r="195" spans="1:12" x14ac:dyDescent="0.25">
      <c r="A195" s="2" t="s">
        <v>5</v>
      </c>
      <c r="B195" s="2">
        <v>3.2199999999999999E-2</v>
      </c>
    </row>
    <row r="196" spans="1:12" x14ac:dyDescent="0.25">
      <c r="A196" s="2" t="s">
        <v>6</v>
      </c>
      <c r="B196" s="2">
        <v>1.5699999999999999E-2</v>
      </c>
    </row>
    <row r="197" spans="1:12" x14ac:dyDescent="0.25">
      <c r="A197" s="2" t="s">
        <v>7</v>
      </c>
      <c r="B197" s="2">
        <v>0.15809999999999999</v>
      </c>
    </row>
    <row r="198" spans="1:12" x14ac:dyDescent="0.25">
      <c r="A198" s="2" t="s">
        <v>8</v>
      </c>
      <c r="B198" s="2">
        <v>0.13789999999999999</v>
      </c>
    </row>
    <row r="199" spans="1:12" x14ac:dyDescent="0.25">
      <c r="A199" s="2" t="s">
        <v>9</v>
      </c>
      <c r="B199" s="2">
        <v>0.18310000000000001</v>
      </c>
    </row>
    <row r="200" spans="1:12" x14ac:dyDescent="0.25">
      <c r="A200" s="2" t="s">
        <v>10</v>
      </c>
      <c r="B200" s="2">
        <v>9.1999999999999998E-3</v>
      </c>
    </row>
    <row r="201" spans="1:12" x14ac:dyDescent="0.25">
      <c r="A201" s="2" t="s">
        <v>11</v>
      </c>
      <c r="B201" s="2">
        <v>5.4600000000000003E-2</v>
      </c>
    </row>
    <row r="202" spans="1:12" x14ac:dyDescent="0.25">
      <c r="A202" s="2" t="s">
        <v>12</v>
      </c>
      <c r="B202" s="2">
        <v>1.6701999999999999</v>
      </c>
    </row>
    <row r="203" spans="1:12" x14ac:dyDescent="0.25">
      <c r="A203" s="2" t="s">
        <v>13</v>
      </c>
      <c r="B203" s="2">
        <v>0.95830000000000004</v>
      </c>
    </row>
    <row r="204" spans="1:12" x14ac:dyDescent="0.25">
      <c r="A204" s="2" t="s">
        <v>14</v>
      </c>
      <c r="B204" s="2">
        <v>43.970599999999997</v>
      </c>
    </row>
    <row r="205" spans="1:12" x14ac:dyDescent="0.25">
      <c r="A205" s="2" t="s">
        <v>15</v>
      </c>
      <c r="B205" s="2">
        <v>99.634900000000002</v>
      </c>
    </row>
    <row r="206" spans="1:12" x14ac:dyDescent="0.25">
      <c r="A206" s="2" t="s">
        <v>87</v>
      </c>
    </row>
    <row r="207" spans="1:12" x14ac:dyDescent="0.25">
      <c r="A207" s="2" t="s">
        <v>87</v>
      </c>
      <c r="B207" s="2" t="s">
        <v>95</v>
      </c>
    </row>
    <row r="208" spans="1:12" x14ac:dyDescent="0.25">
      <c r="A208" s="2" t="s">
        <v>60</v>
      </c>
      <c r="B208" s="2">
        <v>6.1265000000000001</v>
      </c>
      <c r="C208" s="2">
        <v>8.0000999999999998</v>
      </c>
      <c r="D208" s="2">
        <v>5.5850999999999997</v>
      </c>
      <c r="E208" s="2">
        <v>0</v>
      </c>
      <c r="F208" s="2">
        <v>2.1</v>
      </c>
      <c r="G208" s="2">
        <v>4.7000000000000002E-3</v>
      </c>
      <c r="H208" s="2">
        <v>0.3765</v>
      </c>
      <c r="I208" s="2">
        <v>0.376</v>
      </c>
      <c r="J208" s="2">
        <v>0.30690000000000001</v>
      </c>
      <c r="K208" s="2">
        <v>531</v>
      </c>
      <c r="L208" s="2">
        <v>0.14610000000000001</v>
      </c>
    </row>
    <row r="209" spans="1:12" x14ac:dyDescent="0.25">
      <c r="A209" s="2" t="s">
        <v>61</v>
      </c>
      <c r="B209" s="2">
        <v>6.1265000000000001</v>
      </c>
      <c r="C209" s="2">
        <v>1.8</v>
      </c>
      <c r="D209" s="2">
        <v>1.1067</v>
      </c>
      <c r="E209" s="2">
        <v>0</v>
      </c>
      <c r="F209" s="2">
        <v>0.66669999999999996</v>
      </c>
      <c r="G209" s="2">
        <v>1.8800000000000001E-2</v>
      </c>
      <c r="H209" s="2">
        <v>0.2104</v>
      </c>
      <c r="I209" s="2">
        <v>0.21010000000000001</v>
      </c>
      <c r="J209" s="2">
        <v>0.18129999999999999</v>
      </c>
      <c r="K209" s="2">
        <v>915</v>
      </c>
      <c r="L209" s="2">
        <v>0.2329</v>
      </c>
    </row>
    <row r="210" spans="1:12" x14ac:dyDescent="0.25">
      <c r="A210" s="2" t="s">
        <v>62</v>
      </c>
      <c r="B210" s="2">
        <v>6.1265000000000001</v>
      </c>
      <c r="C210" s="2">
        <v>5651.0619999999999</v>
      </c>
      <c r="D210" s="2">
        <v>5637.8760000000002</v>
      </c>
      <c r="E210" s="2">
        <v>14.600300000000001</v>
      </c>
      <c r="F210" s="2">
        <v>11.3002</v>
      </c>
      <c r="G210" s="2">
        <v>2.0661999999999998</v>
      </c>
      <c r="H210" s="2">
        <v>37.000599999999999</v>
      </c>
      <c r="I210" s="2">
        <v>36.947000000000003</v>
      </c>
      <c r="J210" s="2">
        <v>18.290299999999998</v>
      </c>
      <c r="K210" s="2">
        <v>116</v>
      </c>
      <c r="L210" s="2">
        <v>0.46029999999999999</v>
      </c>
    </row>
    <row r="211" spans="1:12" x14ac:dyDescent="0.25">
      <c r="A211" s="2" t="s">
        <v>63</v>
      </c>
      <c r="B211" s="2">
        <v>6.1265000000000001</v>
      </c>
      <c r="C211" s="2">
        <v>2.9</v>
      </c>
      <c r="D211" s="2">
        <v>0.69279999999999997</v>
      </c>
      <c r="E211" s="2">
        <v>2.7</v>
      </c>
      <c r="F211" s="2">
        <v>1.7</v>
      </c>
      <c r="G211" s="2">
        <v>8.0000000000000004E-4</v>
      </c>
      <c r="H211" s="2">
        <v>1.1599999999999999E-2</v>
      </c>
      <c r="I211" s="2">
        <v>1.15E-2</v>
      </c>
      <c r="J211" s="2">
        <v>7.1000000000000004E-3</v>
      </c>
      <c r="K211" s="2">
        <v>136</v>
      </c>
      <c r="L211" s="2">
        <v>1.95E-2</v>
      </c>
    </row>
    <row r="212" spans="1:12" x14ac:dyDescent="0.25">
      <c r="A212" s="2" t="s">
        <v>64</v>
      </c>
      <c r="B212" s="2">
        <v>6.1265000000000001</v>
      </c>
      <c r="C212" s="2">
        <v>3.15</v>
      </c>
      <c r="D212" s="2">
        <v>1.7907</v>
      </c>
      <c r="E212" s="2">
        <v>1.3</v>
      </c>
      <c r="F212" s="2">
        <v>1.4</v>
      </c>
      <c r="G212" s="2">
        <v>2.2000000000000001E-3</v>
      </c>
      <c r="H212" s="2">
        <v>4.2799999999999998E-2</v>
      </c>
      <c r="I212" s="2">
        <v>4.2799999999999998E-2</v>
      </c>
      <c r="J212" s="2">
        <v>2.7400000000000001E-2</v>
      </c>
      <c r="K212" s="2">
        <v>121</v>
      </c>
      <c r="L212" s="2">
        <v>3.4099999999999998E-2</v>
      </c>
    </row>
    <row r="213" spans="1:12" x14ac:dyDescent="0.25">
      <c r="A213" s="2" t="s">
        <v>65</v>
      </c>
      <c r="B213" s="2">
        <v>6.1265000000000001</v>
      </c>
      <c r="C213" s="2">
        <v>17.567699999999999</v>
      </c>
      <c r="D213" s="2">
        <v>0.69679999999999997</v>
      </c>
      <c r="E213" s="2">
        <v>0</v>
      </c>
      <c r="F213" s="2">
        <v>16.067499999999999</v>
      </c>
      <c r="G213" s="2">
        <v>2.0000000000000001E-4</v>
      </c>
      <c r="H213" s="2">
        <v>1.11E-2</v>
      </c>
      <c r="I213" s="2">
        <v>1.11E-2</v>
      </c>
      <c r="J213" s="2">
        <v>1.6000000000000001E-3</v>
      </c>
      <c r="K213" s="2">
        <v>146</v>
      </c>
      <c r="L213" s="2">
        <v>4.4299999999999999E-2</v>
      </c>
    </row>
    <row r="214" spans="1:12" x14ac:dyDescent="0.25">
      <c r="A214" s="2" t="s">
        <v>66</v>
      </c>
      <c r="B214" s="2">
        <v>6.1265000000000001</v>
      </c>
      <c r="C214" s="2">
        <v>33.153599999999997</v>
      </c>
      <c r="D214" s="2">
        <v>24.903400000000001</v>
      </c>
      <c r="E214" s="2">
        <v>0</v>
      </c>
      <c r="F214" s="2">
        <v>7.5002000000000004</v>
      </c>
      <c r="G214" s="2">
        <v>1.66E-2</v>
      </c>
      <c r="H214" s="2">
        <v>0.1739</v>
      </c>
      <c r="I214" s="2">
        <v>0.17369999999999999</v>
      </c>
      <c r="J214" s="2">
        <v>8.8099999999999998E-2</v>
      </c>
      <c r="K214" s="2">
        <v>111</v>
      </c>
      <c r="L214" s="2">
        <v>3.3099999999999997E-2</v>
      </c>
    </row>
    <row r="215" spans="1:12" x14ac:dyDescent="0.25">
      <c r="A215" s="2" t="s">
        <v>67</v>
      </c>
      <c r="B215" s="2">
        <v>6.1265000000000001</v>
      </c>
      <c r="C215" s="2">
        <v>6.1501000000000001</v>
      </c>
      <c r="D215" s="2">
        <v>1.31</v>
      </c>
      <c r="E215" s="2">
        <v>5.5000999999999998</v>
      </c>
      <c r="F215" s="2">
        <v>0</v>
      </c>
      <c r="G215" s="2">
        <v>1.6999999999999999E-3</v>
      </c>
      <c r="H215" s="2">
        <v>5.9299999999999999E-2</v>
      </c>
      <c r="I215" s="2">
        <v>5.9200000000000003E-2</v>
      </c>
      <c r="J215" s="2">
        <v>2.1399999999999999E-2</v>
      </c>
      <c r="K215" s="2">
        <v>376</v>
      </c>
      <c r="L215" s="2">
        <v>7.6200000000000004E-2</v>
      </c>
    </row>
    <row r="216" spans="1:12" x14ac:dyDescent="0.25">
      <c r="A216" s="2" t="s">
        <v>68</v>
      </c>
      <c r="B216" s="2">
        <v>6.1265000000000001</v>
      </c>
      <c r="C216" s="2">
        <v>9.5252999999999997</v>
      </c>
      <c r="D216" s="2">
        <v>5.1932</v>
      </c>
      <c r="E216" s="2">
        <v>0</v>
      </c>
      <c r="F216" s="2">
        <v>3.8</v>
      </c>
      <c r="G216" s="2">
        <v>2.8999999999999998E-3</v>
      </c>
      <c r="H216" s="2">
        <v>0.23769999999999999</v>
      </c>
      <c r="I216" s="2">
        <v>0.2374</v>
      </c>
      <c r="J216" s="2">
        <v>8.43E-2</v>
      </c>
      <c r="K216" s="2">
        <v>337</v>
      </c>
      <c r="L216" s="2">
        <v>8.5000000000000006E-2</v>
      </c>
    </row>
    <row r="217" spans="1:12" x14ac:dyDescent="0.25">
      <c r="A217" s="2" t="s">
        <v>69</v>
      </c>
      <c r="B217" s="2">
        <v>6.1265000000000001</v>
      </c>
      <c r="C217" s="2">
        <v>5.2249999999999996</v>
      </c>
      <c r="D217" s="2">
        <v>-7.0499999999999993E-2</v>
      </c>
      <c r="E217" s="2">
        <v>0</v>
      </c>
      <c r="F217" s="2">
        <v>4.45</v>
      </c>
      <c r="G217" s="2">
        <v>-1E-4</v>
      </c>
      <c r="H217" s="2">
        <v>0</v>
      </c>
      <c r="I217" s="2">
        <v>0</v>
      </c>
      <c r="J217" s="2">
        <v>0</v>
      </c>
      <c r="K217" s="2">
        <v>467</v>
      </c>
      <c r="L217" s="2">
        <v>-2.9999999999999997E-4</v>
      </c>
    </row>
    <row r="218" spans="1:12" x14ac:dyDescent="0.25">
      <c r="A218" s="2" t="s">
        <v>70</v>
      </c>
      <c r="B218" s="2">
        <v>6.1265000000000001</v>
      </c>
      <c r="C218" s="2">
        <v>2.0750000000000002</v>
      </c>
      <c r="D218" s="2">
        <v>0.185</v>
      </c>
      <c r="E218" s="2">
        <v>0</v>
      </c>
      <c r="F218" s="2">
        <v>1.8</v>
      </c>
      <c r="G218" s="2">
        <v>4.0000000000000002E-4</v>
      </c>
      <c r="H218" s="2">
        <v>2.6100000000000002E-2</v>
      </c>
      <c r="I218" s="2">
        <v>2.5999999999999999E-2</v>
      </c>
      <c r="J218" s="2">
        <v>3.7000000000000002E-3</v>
      </c>
      <c r="K218" s="2">
        <v>645</v>
      </c>
      <c r="L218" s="2">
        <v>0.14330000000000001</v>
      </c>
    </row>
    <row r="219" spans="1:12" x14ac:dyDescent="0.25">
      <c r="A219" s="2" t="s">
        <v>71</v>
      </c>
      <c r="B219" s="2">
        <v>6.1265000000000001</v>
      </c>
      <c r="C219" s="2">
        <v>35.935000000000002</v>
      </c>
      <c r="D219" s="2">
        <v>31.939</v>
      </c>
      <c r="E219" s="2">
        <v>0</v>
      </c>
      <c r="F219" s="2">
        <v>3.6</v>
      </c>
      <c r="G219" s="2">
        <v>3.1899999999999998E-2</v>
      </c>
      <c r="H219" s="2">
        <v>0.82099999999999995</v>
      </c>
      <c r="I219" s="2">
        <v>0.81979999999999997</v>
      </c>
      <c r="J219" s="2">
        <v>0.57920000000000005</v>
      </c>
      <c r="K219" s="2">
        <v>230</v>
      </c>
      <c r="L219" s="2">
        <v>9.2299999999999993E-2</v>
      </c>
    </row>
    <row r="220" spans="1:12" x14ac:dyDescent="0.25">
      <c r="A220" s="2" t="s">
        <v>72</v>
      </c>
      <c r="B220" s="2">
        <v>6.1265000000000001</v>
      </c>
      <c r="C220" s="2">
        <v>16.700399999999998</v>
      </c>
      <c r="D220" s="2">
        <v>13.7004</v>
      </c>
      <c r="E220" s="2">
        <v>3</v>
      </c>
      <c r="F220" s="2">
        <v>3</v>
      </c>
      <c r="G220" s="2">
        <v>4.5499999999999999E-2</v>
      </c>
      <c r="H220" s="2">
        <v>0.50790000000000002</v>
      </c>
      <c r="I220" s="2">
        <v>0.5071</v>
      </c>
      <c r="J220" s="2">
        <v>0.37290000000000001</v>
      </c>
      <c r="K220" s="2">
        <v>268</v>
      </c>
      <c r="L220" s="2">
        <v>0.1115</v>
      </c>
    </row>
    <row r="221" spans="1:12" x14ac:dyDescent="0.25">
      <c r="A221" s="2" t="s">
        <v>73</v>
      </c>
      <c r="H221" s="2">
        <v>48.648800000000001</v>
      </c>
      <c r="I221" s="2">
        <v>48.578299999999999</v>
      </c>
      <c r="J221" s="2">
        <v>60.241300000000003</v>
      </c>
    </row>
    <row r="222" spans="1:12" x14ac:dyDescent="0.25">
      <c r="A222" s="2" t="s">
        <v>74</v>
      </c>
      <c r="H222" s="2">
        <v>12</v>
      </c>
      <c r="I222" s="2">
        <v>12</v>
      </c>
      <c r="J222" s="2">
        <v>19.7944</v>
      </c>
    </row>
    <row r="223" spans="1:12" x14ac:dyDescent="0.25">
      <c r="A223" s="2" t="s">
        <v>15</v>
      </c>
      <c r="H223" s="2">
        <v>100.12779999999999</v>
      </c>
      <c r="I223" s="2">
        <v>100</v>
      </c>
      <c r="J223" s="2">
        <v>100</v>
      </c>
    </row>
    <row r="224" spans="1:12" x14ac:dyDescent="0.25">
      <c r="A224" s="2" t="s">
        <v>88</v>
      </c>
      <c r="B224" s="2" t="s">
        <v>0</v>
      </c>
    </row>
    <row r="225" spans="1:2" x14ac:dyDescent="0.25">
      <c r="A225" s="2" t="s">
        <v>1</v>
      </c>
      <c r="B225" s="2">
        <v>0.62439999999999996</v>
      </c>
    </row>
    <row r="226" spans="1:2" x14ac:dyDescent="0.25">
      <c r="A226" s="2" t="s">
        <v>2</v>
      </c>
      <c r="B226" s="2">
        <v>0.28360000000000002</v>
      </c>
    </row>
    <row r="227" spans="1:2" x14ac:dyDescent="0.25">
      <c r="A227" s="2" t="s">
        <v>3</v>
      </c>
      <c r="B227" s="2">
        <v>51.771299999999997</v>
      </c>
    </row>
    <row r="228" spans="1:2" x14ac:dyDescent="0.25">
      <c r="A228" s="2" t="s">
        <v>4</v>
      </c>
      <c r="B228" s="2">
        <v>2.8899999999999999E-2</v>
      </c>
    </row>
    <row r="229" spans="1:2" x14ac:dyDescent="0.25">
      <c r="A229" s="2" t="s">
        <v>5</v>
      </c>
      <c r="B229" s="2">
        <v>9.8100000000000007E-2</v>
      </c>
    </row>
    <row r="230" spans="1:2" x14ac:dyDescent="0.25">
      <c r="A230" s="2" t="s">
        <v>6</v>
      </c>
      <c r="B230" s="2">
        <v>1.24E-2</v>
      </c>
    </row>
    <row r="231" spans="1:2" x14ac:dyDescent="0.25">
      <c r="A231" s="2" t="s">
        <v>7</v>
      </c>
      <c r="B231" s="2">
        <v>0.20949999999999999</v>
      </c>
    </row>
    <row r="232" spans="1:2" x14ac:dyDescent="0.25">
      <c r="A232" s="2" t="s">
        <v>8</v>
      </c>
      <c r="B232" s="2">
        <v>7.6600000000000001E-2</v>
      </c>
    </row>
    <row r="233" spans="1:2" x14ac:dyDescent="0.25">
      <c r="A233" s="2" t="s">
        <v>9</v>
      </c>
      <c r="B233" s="2">
        <v>0.30580000000000002</v>
      </c>
    </row>
    <row r="234" spans="1:2" x14ac:dyDescent="0.25">
      <c r="A234" s="2" t="s">
        <v>10</v>
      </c>
      <c r="B234" s="2">
        <v>0</v>
      </c>
    </row>
    <row r="235" spans="1:2" x14ac:dyDescent="0.25">
      <c r="A235" s="2" t="s">
        <v>11</v>
      </c>
      <c r="B235" s="2">
        <v>3.0499999999999999E-2</v>
      </c>
    </row>
    <row r="236" spans="1:2" x14ac:dyDescent="0.25">
      <c r="A236" s="2" t="s">
        <v>12</v>
      </c>
      <c r="B236" s="2">
        <v>1.7565</v>
      </c>
    </row>
    <row r="237" spans="1:2" x14ac:dyDescent="0.25">
      <c r="A237" s="2" t="s">
        <v>13</v>
      </c>
      <c r="B237" s="2">
        <v>0.95960000000000001</v>
      </c>
    </row>
    <row r="238" spans="1:2" x14ac:dyDescent="0.25">
      <c r="A238" s="2" t="s">
        <v>14</v>
      </c>
      <c r="B238" s="2">
        <v>43.970599999999997</v>
      </c>
    </row>
    <row r="239" spans="1:2" x14ac:dyDescent="0.25">
      <c r="A239" s="2" t="s">
        <v>15</v>
      </c>
      <c r="B239" s="2">
        <v>100.12779999999999</v>
      </c>
    </row>
    <row r="240" spans="1:2" x14ac:dyDescent="0.25">
      <c r="A240" s="2" t="s">
        <v>87</v>
      </c>
    </row>
    <row r="241" spans="1:12" x14ac:dyDescent="0.25">
      <c r="A241" s="2" t="s">
        <v>87</v>
      </c>
      <c r="B241" s="2" t="s">
        <v>96</v>
      </c>
    </row>
    <row r="242" spans="1:12" x14ac:dyDescent="0.25">
      <c r="A242" s="2" t="s">
        <v>60</v>
      </c>
      <c r="B242" s="2">
        <v>6.1509999999999998</v>
      </c>
      <c r="C242" s="2">
        <v>7.6501000000000001</v>
      </c>
      <c r="D242" s="2">
        <v>5.2351000000000001</v>
      </c>
      <c r="E242" s="2">
        <v>0</v>
      </c>
      <c r="F242" s="2">
        <v>2.1</v>
      </c>
      <c r="G242" s="2">
        <v>4.4000000000000003E-3</v>
      </c>
      <c r="H242" s="2">
        <v>0.35199999999999998</v>
      </c>
      <c r="I242" s="2">
        <v>0.35389999999999999</v>
      </c>
      <c r="J242" s="2">
        <v>0.28920000000000001</v>
      </c>
      <c r="K242" s="2">
        <v>529</v>
      </c>
      <c r="L242" s="2">
        <v>0.14319999999999999</v>
      </c>
    </row>
    <row r="243" spans="1:12" x14ac:dyDescent="0.25">
      <c r="A243" s="2" t="s">
        <v>61</v>
      </c>
      <c r="B243" s="2">
        <v>6.1509999999999998</v>
      </c>
      <c r="C243" s="2">
        <v>1.3332999999999999</v>
      </c>
      <c r="D243" s="2">
        <v>0.432</v>
      </c>
      <c r="E243" s="2">
        <v>0</v>
      </c>
      <c r="F243" s="2">
        <v>0.86670000000000003</v>
      </c>
      <c r="G243" s="2">
        <v>7.3000000000000001E-3</v>
      </c>
      <c r="H243" s="2">
        <v>8.2100000000000006E-2</v>
      </c>
      <c r="I243" s="2">
        <v>8.2600000000000007E-2</v>
      </c>
      <c r="J243" s="2">
        <v>7.1300000000000002E-2</v>
      </c>
      <c r="K243" s="2">
        <v>1039</v>
      </c>
      <c r="L243" s="2">
        <v>0.22009999999999999</v>
      </c>
    </row>
    <row r="244" spans="1:12" x14ac:dyDescent="0.25">
      <c r="A244" s="2" t="s">
        <v>62</v>
      </c>
      <c r="B244" s="2">
        <v>6.1509999999999998</v>
      </c>
      <c r="C244" s="2">
        <v>5710.9870000000001</v>
      </c>
      <c r="D244" s="2">
        <v>5695.973</v>
      </c>
      <c r="E244" s="2">
        <v>14.500299999999999</v>
      </c>
      <c r="F244" s="2">
        <v>15.7003</v>
      </c>
      <c r="G244" s="2">
        <v>2.0790999999999999</v>
      </c>
      <c r="H244" s="2">
        <v>37.205399999999997</v>
      </c>
      <c r="I244" s="2">
        <v>37.4099</v>
      </c>
      <c r="J244" s="2">
        <v>18.5381</v>
      </c>
      <c r="K244" s="2">
        <v>123</v>
      </c>
      <c r="L244" s="2">
        <v>0.4617</v>
      </c>
    </row>
    <row r="245" spans="1:12" x14ac:dyDescent="0.25">
      <c r="A245" s="2" t="s">
        <v>63</v>
      </c>
      <c r="B245" s="2">
        <v>6.1509999999999998</v>
      </c>
      <c r="C245" s="2">
        <v>2.3666999999999998</v>
      </c>
      <c r="D245" s="2">
        <v>0.26600000000000001</v>
      </c>
      <c r="E245" s="2">
        <v>2.15</v>
      </c>
      <c r="F245" s="2">
        <v>2.0499999999999998</v>
      </c>
      <c r="G245" s="2">
        <v>2.9999999999999997E-4</v>
      </c>
      <c r="H245" s="2">
        <v>4.4000000000000003E-3</v>
      </c>
      <c r="I245" s="2">
        <v>4.4000000000000003E-3</v>
      </c>
      <c r="J245" s="2">
        <v>2.7000000000000001E-3</v>
      </c>
      <c r="K245" s="2">
        <v>133</v>
      </c>
      <c r="L245" s="2">
        <v>1.7999999999999999E-2</v>
      </c>
    </row>
    <row r="246" spans="1:12" x14ac:dyDescent="0.25">
      <c r="A246" s="2" t="s">
        <v>64</v>
      </c>
      <c r="B246" s="2">
        <v>6.1509999999999998</v>
      </c>
      <c r="C246" s="2">
        <v>2.25</v>
      </c>
      <c r="D246" s="2">
        <v>9.0700000000000003E-2</v>
      </c>
      <c r="E246" s="2">
        <v>2.1</v>
      </c>
      <c r="F246" s="2">
        <v>2.2000000000000002</v>
      </c>
      <c r="G246" s="2">
        <v>1E-4</v>
      </c>
      <c r="H246" s="2">
        <v>2.2000000000000001E-3</v>
      </c>
      <c r="I246" s="2">
        <v>2.2000000000000001E-3</v>
      </c>
      <c r="J246" s="2">
        <v>1.4E-3</v>
      </c>
      <c r="K246" s="2">
        <v>153</v>
      </c>
      <c r="L246" s="2">
        <v>3.3500000000000002E-2</v>
      </c>
    </row>
    <row r="247" spans="1:12" x14ac:dyDescent="0.25">
      <c r="A247" s="2" t="s">
        <v>65</v>
      </c>
      <c r="B247" s="2">
        <v>6.1509999999999998</v>
      </c>
      <c r="C247" s="2">
        <v>18.7012</v>
      </c>
      <c r="D247" s="2">
        <v>1.1652</v>
      </c>
      <c r="E247" s="2">
        <v>0</v>
      </c>
      <c r="F247" s="2">
        <v>16.700900000000001</v>
      </c>
      <c r="G247" s="2">
        <v>2.9999999999999997E-4</v>
      </c>
      <c r="H247" s="2">
        <v>1.8499999999999999E-2</v>
      </c>
      <c r="I247" s="2">
        <v>1.8599999999999998E-2</v>
      </c>
      <c r="J247" s="2">
        <v>2.7000000000000001E-3</v>
      </c>
      <c r="K247" s="2">
        <v>148</v>
      </c>
      <c r="L247" s="2">
        <v>4.5100000000000001E-2</v>
      </c>
    </row>
    <row r="248" spans="1:12" x14ac:dyDescent="0.25">
      <c r="A248" s="2" t="s">
        <v>66</v>
      </c>
      <c r="B248" s="2">
        <v>6.1509999999999998</v>
      </c>
      <c r="C248" s="2">
        <v>22.451699999999999</v>
      </c>
      <c r="D248" s="2">
        <v>13.8714</v>
      </c>
      <c r="E248" s="2">
        <v>0</v>
      </c>
      <c r="F248" s="2">
        <v>7.8002000000000002</v>
      </c>
      <c r="G248" s="2">
        <v>9.1999999999999998E-3</v>
      </c>
      <c r="H248" s="2">
        <v>9.6199999999999994E-2</v>
      </c>
      <c r="I248" s="2">
        <v>9.6699999999999994E-2</v>
      </c>
      <c r="J248" s="2">
        <v>4.9099999999999998E-2</v>
      </c>
      <c r="K248" s="2">
        <v>112</v>
      </c>
      <c r="L248" s="2">
        <v>2.93E-2</v>
      </c>
    </row>
    <row r="249" spans="1:12" x14ac:dyDescent="0.25">
      <c r="A249" s="2" t="s">
        <v>67</v>
      </c>
      <c r="B249" s="2">
        <v>6.1509999999999998</v>
      </c>
      <c r="C249" s="2">
        <v>7.6501999999999999</v>
      </c>
      <c r="D249" s="2">
        <v>4.2767999999999997</v>
      </c>
      <c r="E249" s="2">
        <v>3.8334000000000001</v>
      </c>
      <c r="F249" s="2">
        <v>0</v>
      </c>
      <c r="G249" s="2">
        <v>5.4000000000000003E-3</v>
      </c>
      <c r="H249" s="2">
        <v>0.1928</v>
      </c>
      <c r="I249" s="2">
        <v>0.1938</v>
      </c>
      <c r="J249" s="2">
        <v>7.0099999999999996E-2</v>
      </c>
      <c r="K249" s="2">
        <v>313</v>
      </c>
      <c r="L249" s="2">
        <v>7.46E-2</v>
      </c>
    </row>
    <row r="250" spans="1:12" x14ac:dyDescent="0.25">
      <c r="A250" s="2" t="s">
        <v>68</v>
      </c>
      <c r="B250" s="2">
        <v>6.1509999999999998</v>
      </c>
      <c r="C250" s="2">
        <v>10.8504</v>
      </c>
      <c r="D250" s="2">
        <v>5.8342999999999998</v>
      </c>
      <c r="E250" s="2">
        <v>0</v>
      </c>
      <c r="F250" s="2">
        <v>4.4001000000000001</v>
      </c>
      <c r="G250" s="2">
        <v>3.3E-3</v>
      </c>
      <c r="H250" s="2">
        <v>0.26590000000000003</v>
      </c>
      <c r="I250" s="2">
        <v>0.26740000000000003</v>
      </c>
      <c r="J250" s="2">
        <v>9.5100000000000004E-2</v>
      </c>
      <c r="K250" s="2">
        <v>362</v>
      </c>
      <c r="L250" s="2">
        <v>9.06E-2</v>
      </c>
    </row>
    <row r="251" spans="1:12" x14ac:dyDescent="0.25">
      <c r="A251" s="2" t="s">
        <v>69</v>
      </c>
      <c r="B251" s="2">
        <v>6.1509999999999998</v>
      </c>
      <c r="C251" s="2">
        <v>6.0750000000000002</v>
      </c>
      <c r="D251" s="2">
        <v>1.3149999999999999</v>
      </c>
      <c r="E251" s="2">
        <v>0</v>
      </c>
      <c r="F251" s="2">
        <v>4</v>
      </c>
      <c r="G251" s="2">
        <v>1.6999999999999999E-3</v>
      </c>
      <c r="H251" s="2">
        <v>9.1800000000000007E-2</v>
      </c>
      <c r="I251" s="2">
        <v>9.2299999999999993E-2</v>
      </c>
      <c r="J251" s="2">
        <v>2.0899999999999998E-2</v>
      </c>
      <c r="K251" s="2">
        <v>442</v>
      </c>
      <c r="L251" s="2">
        <v>0.1308</v>
      </c>
    </row>
    <row r="252" spans="1:12" x14ac:dyDescent="0.25">
      <c r="A252" s="2" t="s">
        <v>70</v>
      </c>
      <c r="B252" s="2">
        <v>6.1509999999999998</v>
      </c>
      <c r="C252" s="2">
        <v>2.4249999999999998</v>
      </c>
      <c r="D252" s="2">
        <v>0.115</v>
      </c>
      <c r="E252" s="2">
        <v>0</v>
      </c>
      <c r="F252" s="2">
        <v>2.2000000000000002</v>
      </c>
      <c r="G252" s="2">
        <v>2.0000000000000001E-4</v>
      </c>
      <c r="H252" s="2">
        <v>1.61E-2</v>
      </c>
      <c r="I252" s="2">
        <v>1.6199999999999999E-2</v>
      </c>
      <c r="J252" s="2">
        <v>2.3E-3</v>
      </c>
      <c r="K252" s="2">
        <v>713</v>
      </c>
      <c r="L252" s="2">
        <v>0.15620000000000001</v>
      </c>
    </row>
    <row r="253" spans="1:12" x14ac:dyDescent="0.25">
      <c r="A253" s="2" t="s">
        <v>71</v>
      </c>
      <c r="B253" s="2">
        <v>6.1509999999999998</v>
      </c>
      <c r="C253" s="2">
        <v>28.567699999999999</v>
      </c>
      <c r="D253" s="2">
        <v>24.460699999999999</v>
      </c>
      <c r="E253" s="2">
        <v>0</v>
      </c>
      <c r="F253" s="2">
        <v>3.7</v>
      </c>
      <c r="G253" s="2">
        <v>2.4400000000000002E-2</v>
      </c>
      <c r="H253" s="2">
        <v>0.62539999999999996</v>
      </c>
      <c r="I253" s="2">
        <v>0.62880000000000003</v>
      </c>
      <c r="J253" s="2">
        <v>0.44469999999999998</v>
      </c>
      <c r="K253" s="2">
        <v>233</v>
      </c>
      <c r="L253" s="2">
        <v>8.3299999999999999E-2</v>
      </c>
    </row>
    <row r="254" spans="1:12" x14ac:dyDescent="0.25">
      <c r="A254" s="2" t="s">
        <v>72</v>
      </c>
      <c r="B254" s="2">
        <v>6.1509999999999998</v>
      </c>
      <c r="C254" s="2">
        <v>10.950200000000001</v>
      </c>
      <c r="D254" s="2">
        <v>8.4113000000000007</v>
      </c>
      <c r="E254" s="2">
        <v>2.6</v>
      </c>
      <c r="F254" s="2">
        <v>2.5</v>
      </c>
      <c r="G254" s="2">
        <v>2.7799999999999998E-2</v>
      </c>
      <c r="H254" s="2">
        <v>0.31080000000000002</v>
      </c>
      <c r="I254" s="2">
        <v>0.3125</v>
      </c>
      <c r="J254" s="2">
        <v>0.23</v>
      </c>
      <c r="K254" s="2">
        <v>244</v>
      </c>
      <c r="L254" s="2">
        <v>9.1499999999999998E-2</v>
      </c>
    </row>
    <row r="255" spans="1:12" x14ac:dyDescent="0.25">
      <c r="A255" s="2" t="s">
        <v>73</v>
      </c>
      <c r="H255" s="2">
        <v>48.255299999999998</v>
      </c>
      <c r="I255" s="2">
        <v>48.520600000000002</v>
      </c>
      <c r="J255" s="2">
        <v>60.230200000000004</v>
      </c>
    </row>
    <row r="256" spans="1:12" x14ac:dyDescent="0.25">
      <c r="A256" s="2" t="s">
        <v>74</v>
      </c>
      <c r="H256" s="2">
        <v>12</v>
      </c>
      <c r="I256" s="2">
        <v>12</v>
      </c>
      <c r="J256" s="2">
        <v>19.952100000000002</v>
      </c>
    </row>
    <row r="257" spans="1:10" x14ac:dyDescent="0.25">
      <c r="A257" s="2" t="s">
        <v>15</v>
      </c>
      <c r="H257" s="2">
        <v>99.518799999999999</v>
      </c>
      <c r="I257" s="2">
        <v>100</v>
      </c>
      <c r="J257" s="2">
        <v>100</v>
      </c>
    </row>
    <row r="258" spans="1:10" x14ac:dyDescent="0.25">
      <c r="A258" s="2" t="s">
        <v>88</v>
      </c>
      <c r="B258" s="2" t="s">
        <v>0</v>
      </c>
    </row>
    <row r="259" spans="1:10" x14ac:dyDescent="0.25">
      <c r="A259" s="2" t="s">
        <v>1</v>
      </c>
      <c r="B259" s="2">
        <v>0.5837</v>
      </c>
    </row>
    <row r="260" spans="1:10" x14ac:dyDescent="0.25">
      <c r="A260" s="2" t="s">
        <v>2</v>
      </c>
      <c r="B260" s="2">
        <v>0.11070000000000001</v>
      </c>
    </row>
    <row r="261" spans="1:10" x14ac:dyDescent="0.25">
      <c r="A261" s="2" t="s">
        <v>3</v>
      </c>
      <c r="B261" s="2">
        <v>52.057699999999997</v>
      </c>
    </row>
    <row r="262" spans="1:10" x14ac:dyDescent="0.25">
      <c r="A262" s="2" t="s">
        <v>4</v>
      </c>
      <c r="B262" s="2">
        <v>1.0999999999999999E-2</v>
      </c>
    </row>
    <row r="263" spans="1:10" x14ac:dyDescent="0.25">
      <c r="A263" s="2" t="s">
        <v>5</v>
      </c>
      <c r="B263" s="2">
        <v>4.8999999999999998E-3</v>
      </c>
    </row>
    <row r="264" spans="1:10" x14ac:dyDescent="0.25">
      <c r="A264" s="2" t="s">
        <v>6</v>
      </c>
      <c r="B264" s="2">
        <v>2.07E-2</v>
      </c>
    </row>
    <row r="265" spans="1:10" x14ac:dyDescent="0.25">
      <c r="A265" s="2" t="s">
        <v>7</v>
      </c>
      <c r="B265" s="2">
        <v>0.1159</v>
      </c>
    </row>
    <row r="266" spans="1:10" x14ac:dyDescent="0.25">
      <c r="A266" s="2" t="s">
        <v>8</v>
      </c>
      <c r="B266" s="2">
        <v>0.24890000000000001</v>
      </c>
    </row>
    <row r="267" spans="1:10" x14ac:dyDescent="0.25">
      <c r="A267" s="2" t="s">
        <v>9</v>
      </c>
      <c r="B267" s="2">
        <v>0.34210000000000002</v>
      </c>
    </row>
    <row r="268" spans="1:10" x14ac:dyDescent="0.25">
      <c r="A268" s="2" t="s">
        <v>10</v>
      </c>
      <c r="B268" s="2">
        <v>0.1086</v>
      </c>
    </row>
    <row r="269" spans="1:10" x14ac:dyDescent="0.25">
      <c r="A269" s="2" t="s">
        <v>11</v>
      </c>
      <c r="B269" s="2">
        <v>1.89E-2</v>
      </c>
    </row>
    <row r="270" spans="1:10" x14ac:dyDescent="0.25">
      <c r="A270" s="2" t="s">
        <v>12</v>
      </c>
      <c r="B270" s="2">
        <v>1.3380000000000001</v>
      </c>
    </row>
    <row r="271" spans="1:10" x14ac:dyDescent="0.25">
      <c r="A271" s="2" t="s">
        <v>13</v>
      </c>
      <c r="B271" s="2">
        <v>0.58720000000000006</v>
      </c>
    </row>
    <row r="272" spans="1:10" x14ac:dyDescent="0.25">
      <c r="A272" s="2" t="s">
        <v>14</v>
      </c>
      <c r="B272" s="2">
        <v>43.970599999999997</v>
      </c>
    </row>
    <row r="273" spans="1:12" x14ac:dyDescent="0.25">
      <c r="A273" s="2" t="s">
        <v>15</v>
      </c>
      <c r="B273" s="2">
        <v>99.518799999999999</v>
      </c>
    </row>
    <row r="274" spans="1:12" x14ac:dyDescent="0.25">
      <c r="A274" s="2" t="s">
        <v>87</v>
      </c>
    </row>
    <row r="275" spans="1:12" x14ac:dyDescent="0.25">
      <c r="A275" s="2" t="s">
        <v>87</v>
      </c>
      <c r="B275" s="2" t="s">
        <v>97</v>
      </c>
    </row>
    <row r="276" spans="1:12" x14ac:dyDescent="0.25">
      <c r="A276" s="2" t="s">
        <v>60</v>
      </c>
      <c r="B276" s="2">
        <v>6.1326000000000001</v>
      </c>
      <c r="C276" s="2">
        <v>8.0501000000000005</v>
      </c>
      <c r="D276" s="2">
        <v>4.4276</v>
      </c>
      <c r="E276" s="2">
        <v>0</v>
      </c>
      <c r="F276" s="2">
        <v>3.15</v>
      </c>
      <c r="G276" s="2">
        <v>3.8E-3</v>
      </c>
      <c r="H276" s="2">
        <v>0.29580000000000001</v>
      </c>
      <c r="I276" s="2">
        <v>0.29249999999999998</v>
      </c>
      <c r="J276" s="2">
        <v>0.2374</v>
      </c>
      <c r="K276" s="2">
        <v>650</v>
      </c>
      <c r="L276" s="2">
        <v>0.1532</v>
      </c>
    </row>
    <row r="277" spans="1:12" x14ac:dyDescent="0.25">
      <c r="A277" s="2" t="s">
        <v>61</v>
      </c>
      <c r="B277" s="2">
        <v>6.1326000000000001</v>
      </c>
      <c r="C277" s="2">
        <v>0.93330000000000002</v>
      </c>
      <c r="D277" s="2">
        <v>-0.24529999999999999</v>
      </c>
      <c r="E277" s="2">
        <v>0</v>
      </c>
      <c r="F277" s="2">
        <v>1.1333</v>
      </c>
      <c r="G277" s="2">
        <v>-4.1999999999999997E-3</v>
      </c>
      <c r="H277" s="2">
        <v>0</v>
      </c>
      <c r="I277" s="2">
        <v>0</v>
      </c>
      <c r="J277" s="2">
        <v>0</v>
      </c>
      <c r="K277" s="2">
        <v>1191</v>
      </c>
      <c r="L277" s="2">
        <v>0</v>
      </c>
    </row>
    <row r="278" spans="1:12" x14ac:dyDescent="0.25">
      <c r="A278" s="2" t="s">
        <v>62</v>
      </c>
      <c r="B278" s="2">
        <v>6.1326000000000001</v>
      </c>
      <c r="C278" s="2">
        <v>5324.2489999999998</v>
      </c>
      <c r="D278" s="2">
        <v>5310.9480000000003</v>
      </c>
      <c r="E278" s="2">
        <v>15.100300000000001</v>
      </c>
      <c r="F278" s="2">
        <v>10.9002</v>
      </c>
      <c r="G278" s="2">
        <v>1.9443999999999999</v>
      </c>
      <c r="H278" s="2">
        <v>34.939700000000002</v>
      </c>
      <c r="I278" s="2">
        <v>34.5443</v>
      </c>
      <c r="J278" s="2">
        <v>17.002300000000002</v>
      </c>
      <c r="K278" s="2">
        <v>116</v>
      </c>
      <c r="L278" s="2">
        <v>0.4415</v>
      </c>
    </row>
    <row r="279" spans="1:12" x14ac:dyDescent="0.25">
      <c r="A279" s="2" t="s">
        <v>63</v>
      </c>
      <c r="B279" s="2">
        <v>6.1326000000000001</v>
      </c>
      <c r="C279" s="2">
        <v>2.4666999999999999</v>
      </c>
      <c r="D279" s="2">
        <v>0.4899</v>
      </c>
      <c r="E279" s="2">
        <v>2.1</v>
      </c>
      <c r="F279" s="2">
        <v>1.85</v>
      </c>
      <c r="G279" s="2">
        <v>5.9999999999999995E-4</v>
      </c>
      <c r="H279" s="2">
        <v>8.2000000000000007E-3</v>
      </c>
      <c r="I279" s="2">
        <v>8.2000000000000007E-3</v>
      </c>
      <c r="J279" s="2">
        <v>5.0000000000000001E-3</v>
      </c>
      <c r="K279" s="2">
        <v>128</v>
      </c>
      <c r="L279" s="2">
        <v>1.83E-2</v>
      </c>
    </row>
    <row r="280" spans="1:12" x14ac:dyDescent="0.25">
      <c r="A280" s="2" t="s">
        <v>64</v>
      </c>
      <c r="B280" s="2">
        <v>6.1326000000000001</v>
      </c>
      <c r="C280" s="2">
        <v>2.7</v>
      </c>
      <c r="D280" s="2">
        <v>0.65569999999999995</v>
      </c>
      <c r="E280" s="2">
        <v>2.4</v>
      </c>
      <c r="F280" s="2">
        <v>1.8</v>
      </c>
      <c r="G280" s="2">
        <v>8.0000000000000004E-4</v>
      </c>
      <c r="H280" s="2">
        <v>1.5900000000000001E-2</v>
      </c>
      <c r="I280" s="2">
        <v>1.5699999999999999E-2</v>
      </c>
      <c r="J280" s="2">
        <v>0.01</v>
      </c>
      <c r="K280" s="2">
        <v>150</v>
      </c>
      <c r="L280" s="2">
        <v>3.5299999999999998E-2</v>
      </c>
    </row>
    <row r="281" spans="1:12" x14ac:dyDescent="0.25">
      <c r="A281" s="2" t="s">
        <v>65</v>
      </c>
      <c r="B281" s="2">
        <v>6.1326000000000001</v>
      </c>
      <c r="C281" s="2">
        <v>18.884499999999999</v>
      </c>
      <c r="D281" s="2">
        <v>1.6636</v>
      </c>
      <c r="E281" s="2">
        <v>0</v>
      </c>
      <c r="F281" s="2">
        <v>16.4009</v>
      </c>
      <c r="G281" s="2">
        <v>4.0000000000000002E-4</v>
      </c>
      <c r="H281" s="2">
        <v>2.6499999999999999E-2</v>
      </c>
      <c r="I281" s="2">
        <v>2.6200000000000001E-2</v>
      </c>
      <c r="J281" s="2">
        <v>3.8E-3</v>
      </c>
      <c r="K281" s="2">
        <v>147</v>
      </c>
      <c r="L281" s="2">
        <v>4.4999999999999998E-2</v>
      </c>
    </row>
    <row r="282" spans="1:12" x14ac:dyDescent="0.25">
      <c r="A282" s="2" t="s">
        <v>66</v>
      </c>
      <c r="B282" s="2">
        <v>6.1326000000000001</v>
      </c>
      <c r="C282" s="2">
        <v>52.909199999999998</v>
      </c>
      <c r="D282" s="2">
        <v>43.779000000000003</v>
      </c>
      <c r="E282" s="2">
        <v>0</v>
      </c>
      <c r="F282" s="2">
        <v>8.3002000000000002</v>
      </c>
      <c r="G282" s="2">
        <v>2.92E-2</v>
      </c>
      <c r="H282" s="2">
        <v>0.31009999999999999</v>
      </c>
      <c r="I282" s="2">
        <v>0.30659999999999998</v>
      </c>
      <c r="J282" s="2">
        <v>0.1547</v>
      </c>
      <c r="K282" s="2">
        <v>116</v>
      </c>
      <c r="L282" s="2">
        <v>4.0399999999999998E-2</v>
      </c>
    </row>
    <row r="283" spans="1:12" x14ac:dyDescent="0.25">
      <c r="A283" s="2" t="s">
        <v>67</v>
      </c>
      <c r="B283" s="2">
        <v>6.1326000000000001</v>
      </c>
      <c r="C283" s="2">
        <v>6.3750999999999998</v>
      </c>
      <c r="D283" s="2">
        <v>2.2976999999999999</v>
      </c>
      <c r="E283" s="2">
        <v>4.6334</v>
      </c>
      <c r="F283" s="2">
        <v>0</v>
      </c>
      <c r="G283" s="2">
        <v>2.8999999999999998E-3</v>
      </c>
      <c r="H283" s="2">
        <v>0.104</v>
      </c>
      <c r="I283" s="2">
        <v>0.1028</v>
      </c>
      <c r="J283" s="2">
        <v>3.6900000000000002E-2</v>
      </c>
      <c r="K283" s="2">
        <v>345</v>
      </c>
      <c r="L283" s="2">
        <v>7.3800000000000004E-2</v>
      </c>
    </row>
    <row r="284" spans="1:12" x14ac:dyDescent="0.25">
      <c r="A284" s="2" t="s">
        <v>68</v>
      </c>
      <c r="B284" s="2">
        <v>6.1326000000000001</v>
      </c>
      <c r="C284" s="2">
        <v>10.0503</v>
      </c>
      <c r="D284" s="2">
        <v>4.8822999999999999</v>
      </c>
      <c r="E284" s="2">
        <v>0</v>
      </c>
      <c r="F284" s="2">
        <v>4.5334000000000003</v>
      </c>
      <c r="G284" s="2">
        <v>2.8E-3</v>
      </c>
      <c r="H284" s="2">
        <v>0.22339999999999999</v>
      </c>
      <c r="I284" s="2">
        <v>0.22090000000000001</v>
      </c>
      <c r="J284" s="2">
        <v>7.8E-2</v>
      </c>
      <c r="K284" s="2">
        <v>369</v>
      </c>
      <c r="L284" s="2">
        <v>8.9399999999999993E-2</v>
      </c>
    </row>
    <row r="285" spans="1:12" x14ac:dyDescent="0.25">
      <c r="A285" s="2" t="s">
        <v>69</v>
      </c>
      <c r="B285" s="2">
        <v>6.1326000000000001</v>
      </c>
      <c r="C285" s="2">
        <v>5.6749999999999998</v>
      </c>
      <c r="D285" s="2">
        <v>0.55800000000000005</v>
      </c>
      <c r="E285" s="2">
        <v>0</v>
      </c>
      <c r="F285" s="2">
        <v>4.3</v>
      </c>
      <c r="G285" s="2">
        <v>6.9999999999999999E-4</v>
      </c>
      <c r="H285" s="2">
        <v>3.9199999999999999E-2</v>
      </c>
      <c r="I285" s="2">
        <v>3.8699999999999998E-2</v>
      </c>
      <c r="J285" s="2">
        <v>8.6999999999999994E-3</v>
      </c>
      <c r="K285" s="2">
        <v>460</v>
      </c>
      <c r="L285" s="2">
        <v>0.1328</v>
      </c>
    </row>
    <row r="286" spans="1:12" x14ac:dyDescent="0.25">
      <c r="A286" s="2" t="s">
        <v>70</v>
      </c>
      <c r="B286" s="2">
        <v>6.1326000000000001</v>
      </c>
      <c r="C286" s="2">
        <v>1.7749999999999999</v>
      </c>
      <c r="D286" s="2">
        <v>-0.15</v>
      </c>
      <c r="E286" s="2">
        <v>0</v>
      </c>
      <c r="F286" s="2">
        <v>1.8332999999999999</v>
      </c>
      <c r="G286" s="2">
        <v>-2.9999999999999997E-4</v>
      </c>
      <c r="H286" s="2">
        <v>0</v>
      </c>
      <c r="I286" s="2">
        <v>0</v>
      </c>
      <c r="J286" s="2">
        <v>0</v>
      </c>
      <c r="K286" s="2">
        <v>650</v>
      </c>
      <c r="L286" s="2">
        <v>-1E-4</v>
      </c>
    </row>
    <row r="287" spans="1:12" x14ac:dyDescent="0.25">
      <c r="A287" s="2" t="s">
        <v>71</v>
      </c>
      <c r="B287" s="2">
        <v>6.1326000000000001</v>
      </c>
      <c r="C287" s="2">
        <v>91.510900000000007</v>
      </c>
      <c r="D287" s="2">
        <v>88.125399999999999</v>
      </c>
      <c r="E287" s="2">
        <v>0</v>
      </c>
      <c r="F287" s="2">
        <v>3.05</v>
      </c>
      <c r="G287" s="2">
        <v>8.7999999999999995E-2</v>
      </c>
      <c r="H287" s="2">
        <v>2.2644000000000002</v>
      </c>
      <c r="I287" s="2">
        <v>2.2387999999999999</v>
      </c>
      <c r="J287" s="2">
        <v>1.5725</v>
      </c>
      <c r="K287" s="2">
        <v>212</v>
      </c>
      <c r="L287" s="2">
        <v>0.14410000000000001</v>
      </c>
    </row>
    <row r="288" spans="1:12" x14ac:dyDescent="0.25">
      <c r="A288" s="2" t="s">
        <v>72</v>
      </c>
      <c r="B288" s="2">
        <v>6.1326000000000001</v>
      </c>
      <c r="C288" s="2">
        <v>29.601099999999999</v>
      </c>
      <c r="D288" s="2">
        <v>27.1235</v>
      </c>
      <c r="E288" s="2">
        <v>2.6</v>
      </c>
      <c r="F288" s="2">
        <v>2.4</v>
      </c>
      <c r="G288" s="2">
        <v>0.09</v>
      </c>
      <c r="H288" s="2">
        <v>0.99809999999999999</v>
      </c>
      <c r="I288" s="2">
        <v>0.98680000000000001</v>
      </c>
      <c r="J288" s="2">
        <v>0.72150000000000003</v>
      </c>
      <c r="K288" s="2">
        <v>240</v>
      </c>
      <c r="L288" s="2">
        <v>0.14330000000000001</v>
      </c>
    </row>
    <row r="289" spans="1:10" x14ac:dyDescent="0.25">
      <c r="A289" s="2" t="s">
        <v>73</v>
      </c>
      <c r="H289" s="2">
        <v>49.7819</v>
      </c>
      <c r="I289" s="2">
        <v>49.218499999999999</v>
      </c>
      <c r="J289" s="2">
        <v>60.683300000000003</v>
      </c>
    </row>
    <row r="290" spans="1:10" x14ac:dyDescent="0.25">
      <c r="A290" s="2" t="s">
        <v>74</v>
      </c>
      <c r="H290" s="2">
        <v>12</v>
      </c>
      <c r="I290" s="2">
        <v>12</v>
      </c>
      <c r="J290" s="2">
        <v>19.485800000000001</v>
      </c>
    </row>
    <row r="291" spans="1:10" x14ac:dyDescent="0.25">
      <c r="A291" s="2" t="s">
        <v>15</v>
      </c>
      <c r="H291" s="2">
        <v>101.0073</v>
      </c>
      <c r="I291" s="2">
        <v>100</v>
      </c>
      <c r="J291" s="2">
        <v>100</v>
      </c>
    </row>
    <row r="292" spans="1:10" x14ac:dyDescent="0.25">
      <c r="A292" s="2" t="s">
        <v>88</v>
      </c>
      <c r="B292" s="2" t="s">
        <v>0</v>
      </c>
    </row>
    <row r="293" spans="1:10" x14ac:dyDescent="0.25">
      <c r="A293" s="2" t="s">
        <v>1</v>
      </c>
      <c r="B293" s="2">
        <v>0.49059999999999998</v>
      </c>
    </row>
    <row r="294" spans="1:10" x14ac:dyDescent="0.25">
      <c r="A294" s="2" t="s">
        <v>2</v>
      </c>
      <c r="B294" s="2">
        <v>0</v>
      </c>
    </row>
    <row r="295" spans="1:10" x14ac:dyDescent="0.25">
      <c r="A295" s="2" t="s">
        <v>3</v>
      </c>
      <c r="B295" s="2">
        <v>48.887700000000002</v>
      </c>
    </row>
    <row r="296" spans="1:10" x14ac:dyDescent="0.25">
      <c r="A296" s="2" t="s">
        <v>4</v>
      </c>
      <c r="B296" s="2">
        <v>2.06E-2</v>
      </c>
    </row>
    <row r="297" spans="1:10" x14ac:dyDescent="0.25">
      <c r="A297" s="2" t="s">
        <v>5</v>
      </c>
      <c r="B297" s="2">
        <v>3.6299999999999999E-2</v>
      </c>
    </row>
    <row r="298" spans="1:10" x14ac:dyDescent="0.25">
      <c r="A298" s="2" t="s">
        <v>6</v>
      </c>
      <c r="B298" s="2">
        <v>2.9600000000000001E-2</v>
      </c>
    </row>
    <row r="299" spans="1:10" x14ac:dyDescent="0.25">
      <c r="A299" s="2" t="s">
        <v>7</v>
      </c>
      <c r="B299" s="2">
        <v>0.37359999999999999</v>
      </c>
    </row>
    <row r="300" spans="1:10" x14ac:dyDescent="0.25">
      <c r="A300" s="2" t="s">
        <v>8</v>
      </c>
      <c r="B300" s="2">
        <v>0.13420000000000001</v>
      </c>
    </row>
    <row r="301" spans="1:10" x14ac:dyDescent="0.25">
      <c r="A301" s="2" t="s">
        <v>9</v>
      </c>
      <c r="B301" s="2">
        <v>0.28739999999999999</v>
      </c>
    </row>
    <row r="302" spans="1:10" x14ac:dyDescent="0.25">
      <c r="A302" s="2" t="s">
        <v>10</v>
      </c>
      <c r="B302" s="2">
        <v>4.6300000000000001E-2</v>
      </c>
    </row>
    <row r="303" spans="1:10" x14ac:dyDescent="0.25">
      <c r="A303" s="2" t="s">
        <v>11</v>
      </c>
      <c r="B303" s="2">
        <v>0</v>
      </c>
    </row>
    <row r="304" spans="1:10" x14ac:dyDescent="0.25">
      <c r="A304" s="2" t="s">
        <v>12</v>
      </c>
      <c r="B304" s="2">
        <v>4.8444000000000003</v>
      </c>
    </row>
    <row r="305" spans="1:12" x14ac:dyDescent="0.25">
      <c r="A305" s="2" t="s">
        <v>13</v>
      </c>
      <c r="B305" s="2">
        <v>1.8859999999999999</v>
      </c>
    </row>
    <row r="306" spans="1:12" x14ac:dyDescent="0.25">
      <c r="A306" s="2" t="s">
        <v>14</v>
      </c>
      <c r="B306" s="2">
        <v>43.970599999999997</v>
      </c>
    </row>
    <row r="307" spans="1:12" x14ac:dyDescent="0.25">
      <c r="A307" s="2" t="s">
        <v>15</v>
      </c>
      <c r="B307" s="2">
        <v>101.0073</v>
      </c>
    </row>
    <row r="308" spans="1:12" x14ac:dyDescent="0.25">
      <c r="A308" s="2" t="s">
        <v>87</v>
      </c>
    </row>
    <row r="309" spans="1:12" x14ac:dyDescent="0.25">
      <c r="A309" s="2" t="s">
        <v>87</v>
      </c>
      <c r="B309" s="2" t="s">
        <v>98</v>
      </c>
    </row>
    <row r="310" spans="1:12" x14ac:dyDescent="0.25">
      <c r="A310" s="2" t="s">
        <v>60</v>
      </c>
      <c r="B310" s="2">
        <v>6.0533000000000001</v>
      </c>
      <c r="C310" s="2">
        <v>10.700200000000001</v>
      </c>
      <c r="D310" s="2">
        <v>8.0550999999999995</v>
      </c>
      <c r="E310" s="2">
        <v>0</v>
      </c>
      <c r="F310" s="2">
        <v>2.2999999999999998</v>
      </c>
      <c r="G310" s="2">
        <v>6.8999999999999999E-3</v>
      </c>
      <c r="H310" s="2">
        <v>0.54920000000000002</v>
      </c>
      <c r="I310" s="2">
        <v>0.54920000000000002</v>
      </c>
      <c r="J310" s="2">
        <v>0.44950000000000001</v>
      </c>
      <c r="K310" s="2">
        <v>560</v>
      </c>
      <c r="L310" s="2">
        <v>0.1673</v>
      </c>
    </row>
    <row r="311" spans="1:12" x14ac:dyDescent="0.25">
      <c r="A311" s="2" t="s">
        <v>61</v>
      </c>
      <c r="B311" s="2">
        <v>6.0533000000000001</v>
      </c>
      <c r="C311" s="2">
        <v>1.2666999999999999</v>
      </c>
      <c r="D311" s="2">
        <v>-5.0700000000000002E-2</v>
      </c>
      <c r="E311" s="2">
        <v>0</v>
      </c>
      <c r="F311" s="2">
        <v>1.2666999999999999</v>
      </c>
      <c r="G311" s="2">
        <v>-8.9999999999999998E-4</v>
      </c>
      <c r="H311" s="2">
        <v>0</v>
      </c>
      <c r="I311" s="2">
        <v>0</v>
      </c>
      <c r="J311" s="2">
        <v>0</v>
      </c>
      <c r="K311" s="2">
        <v>1276</v>
      </c>
      <c r="L311" s="2">
        <v>-2.0000000000000001E-4</v>
      </c>
    </row>
    <row r="312" spans="1:12" x14ac:dyDescent="0.25">
      <c r="A312" s="2" t="s">
        <v>62</v>
      </c>
      <c r="B312" s="2">
        <v>6.0533000000000001</v>
      </c>
      <c r="C312" s="2">
        <v>5579.2250000000004</v>
      </c>
      <c r="D312" s="2">
        <v>5565.0389999999998</v>
      </c>
      <c r="E312" s="2">
        <v>15.600300000000001</v>
      </c>
      <c r="F312" s="2">
        <v>12.3002</v>
      </c>
      <c r="G312" s="2">
        <v>2.0640999999999998</v>
      </c>
      <c r="H312" s="2">
        <v>36.935600000000001</v>
      </c>
      <c r="I312" s="2">
        <v>36.936900000000001</v>
      </c>
      <c r="J312" s="2">
        <v>18.332699999999999</v>
      </c>
      <c r="K312" s="2">
        <v>121</v>
      </c>
      <c r="L312" s="2">
        <v>0.46110000000000001</v>
      </c>
    </row>
    <row r="313" spans="1:12" x14ac:dyDescent="0.25">
      <c r="A313" s="2" t="s">
        <v>63</v>
      </c>
      <c r="B313" s="2">
        <v>6.0533000000000001</v>
      </c>
      <c r="C313" s="2">
        <v>2.5333999999999999</v>
      </c>
      <c r="D313" s="2">
        <v>0.13189999999999999</v>
      </c>
      <c r="E313" s="2">
        <v>2.5</v>
      </c>
      <c r="F313" s="2">
        <v>2.2999999999999998</v>
      </c>
      <c r="G313" s="2">
        <v>2.0000000000000001E-4</v>
      </c>
      <c r="H313" s="2">
        <v>2.2000000000000001E-3</v>
      </c>
      <c r="I313" s="2">
        <v>2.2000000000000001E-3</v>
      </c>
      <c r="J313" s="2">
        <v>1.4E-3</v>
      </c>
      <c r="K313" s="2">
        <v>144</v>
      </c>
      <c r="L313" s="2">
        <v>1.9300000000000001E-2</v>
      </c>
    </row>
    <row r="314" spans="1:12" x14ac:dyDescent="0.25">
      <c r="A314" s="2" t="s">
        <v>64</v>
      </c>
      <c r="B314" s="2">
        <v>6.0533000000000001</v>
      </c>
      <c r="C314" s="2">
        <v>2.8</v>
      </c>
      <c r="D314" s="2">
        <v>1.0443</v>
      </c>
      <c r="E314" s="2">
        <v>1.4</v>
      </c>
      <c r="F314" s="2">
        <v>2</v>
      </c>
      <c r="G314" s="2">
        <v>1.2999999999999999E-3</v>
      </c>
      <c r="H314" s="2">
        <v>2.53E-2</v>
      </c>
      <c r="I314" s="2">
        <v>2.53E-2</v>
      </c>
      <c r="J314" s="2">
        <v>1.6199999999999999E-2</v>
      </c>
      <c r="K314" s="2">
        <v>140</v>
      </c>
      <c r="L314" s="2">
        <v>3.4700000000000002E-2</v>
      </c>
    </row>
    <row r="315" spans="1:12" x14ac:dyDescent="0.25">
      <c r="A315" s="2" t="s">
        <v>65</v>
      </c>
      <c r="B315" s="2">
        <v>6.0533000000000001</v>
      </c>
      <c r="C315" s="2">
        <v>17.784400000000002</v>
      </c>
      <c r="D315" s="2">
        <v>-0.1366</v>
      </c>
      <c r="E315" s="2">
        <v>0</v>
      </c>
      <c r="F315" s="2">
        <v>17.067599999999999</v>
      </c>
      <c r="G315" s="2">
        <v>0</v>
      </c>
      <c r="H315" s="2">
        <v>0</v>
      </c>
      <c r="I315" s="2">
        <v>0</v>
      </c>
      <c r="J315" s="2">
        <v>0</v>
      </c>
      <c r="K315" s="2">
        <v>152</v>
      </c>
      <c r="L315" s="2">
        <v>-2.0000000000000001E-4</v>
      </c>
    </row>
    <row r="316" spans="1:12" x14ac:dyDescent="0.25">
      <c r="A316" s="2" t="s">
        <v>66</v>
      </c>
      <c r="B316" s="2">
        <v>6.0533000000000001</v>
      </c>
      <c r="C316" s="2">
        <v>20.5014</v>
      </c>
      <c r="D316" s="2">
        <v>12.251200000000001</v>
      </c>
      <c r="E316" s="2">
        <v>0</v>
      </c>
      <c r="F316" s="2">
        <v>7.5002000000000004</v>
      </c>
      <c r="G316" s="2">
        <v>8.3000000000000001E-3</v>
      </c>
      <c r="H316" s="2">
        <v>8.6599999999999996E-2</v>
      </c>
      <c r="I316" s="2">
        <v>8.6599999999999996E-2</v>
      </c>
      <c r="J316" s="2">
        <v>4.41E-2</v>
      </c>
      <c r="K316" s="2">
        <v>112</v>
      </c>
      <c r="L316" s="2">
        <v>2.8899999999999999E-2</v>
      </c>
    </row>
    <row r="317" spans="1:12" x14ac:dyDescent="0.25">
      <c r="A317" s="2" t="s">
        <v>67</v>
      </c>
      <c r="B317" s="2">
        <v>6.0533000000000001</v>
      </c>
      <c r="C317" s="2">
        <v>13.2256</v>
      </c>
      <c r="D317" s="2">
        <v>9.7934999999999999</v>
      </c>
      <c r="E317" s="2">
        <v>3.9001000000000001</v>
      </c>
      <c r="F317" s="2">
        <v>0</v>
      </c>
      <c r="G317" s="2">
        <v>1.2500000000000001E-2</v>
      </c>
      <c r="H317" s="2">
        <v>0.44829999999999998</v>
      </c>
      <c r="I317" s="2">
        <v>0.44829999999999998</v>
      </c>
      <c r="J317" s="2">
        <v>0.1623</v>
      </c>
      <c r="K317" s="2">
        <v>319</v>
      </c>
      <c r="L317" s="2">
        <v>9.1800000000000007E-2</v>
      </c>
    </row>
    <row r="318" spans="1:12" x14ac:dyDescent="0.25">
      <c r="A318" s="2" t="s">
        <v>68</v>
      </c>
      <c r="B318" s="2">
        <v>6.0533000000000001</v>
      </c>
      <c r="C318" s="2">
        <v>8.6251999999999995</v>
      </c>
      <c r="D318" s="2">
        <v>4.1032000000000002</v>
      </c>
      <c r="E318" s="2">
        <v>0</v>
      </c>
      <c r="F318" s="2">
        <v>3.9666999999999999</v>
      </c>
      <c r="G318" s="2">
        <v>2.3E-3</v>
      </c>
      <c r="H318" s="2">
        <v>0.18990000000000001</v>
      </c>
      <c r="I318" s="2">
        <v>0.18990000000000001</v>
      </c>
      <c r="J318" s="2">
        <v>6.7699999999999996E-2</v>
      </c>
      <c r="K318" s="2">
        <v>349</v>
      </c>
      <c r="L318" s="2">
        <v>8.4099999999999994E-2</v>
      </c>
    </row>
    <row r="319" spans="1:12" x14ac:dyDescent="0.25">
      <c r="A319" s="2" t="s">
        <v>69</v>
      </c>
      <c r="B319" s="2">
        <v>6.0533000000000001</v>
      </c>
      <c r="C319" s="2">
        <v>8.5501000000000005</v>
      </c>
      <c r="D319" s="2">
        <v>3.8496000000000001</v>
      </c>
      <c r="E319" s="2">
        <v>0</v>
      </c>
      <c r="F319" s="2">
        <v>3.95</v>
      </c>
      <c r="G319" s="2">
        <v>5.0000000000000001E-3</v>
      </c>
      <c r="H319" s="2">
        <v>0.2732</v>
      </c>
      <c r="I319" s="2">
        <v>0.2732</v>
      </c>
      <c r="J319" s="2">
        <v>6.2E-2</v>
      </c>
      <c r="K319" s="2">
        <v>447</v>
      </c>
      <c r="L319" s="2">
        <v>0.14269999999999999</v>
      </c>
    </row>
    <row r="320" spans="1:12" x14ac:dyDescent="0.25">
      <c r="A320" s="2" t="s">
        <v>70</v>
      </c>
      <c r="B320" s="2">
        <v>6.0533000000000001</v>
      </c>
      <c r="C320" s="2">
        <v>2.0750000000000002</v>
      </c>
      <c r="D320" s="2">
        <v>-0.23499999999999999</v>
      </c>
      <c r="E320" s="2">
        <v>0</v>
      </c>
      <c r="F320" s="2">
        <v>2.2000000000000002</v>
      </c>
      <c r="G320" s="2">
        <v>-5.0000000000000001E-4</v>
      </c>
      <c r="H320" s="2">
        <v>0</v>
      </c>
      <c r="I320" s="2">
        <v>0</v>
      </c>
      <c r="J320" s="2">
        <v>0</v>
      </c>
      <c r="K320" s="2">
        <v>724</v>
      </c>
      <c r="L320" s="2">
        <v>0</v>
      </c>
    </row>
    <row r="321" spans="1:12" x14ac:dyDescent="0.25">
      <c r="A321" s="2" t="s">
        <v>71</v>
      </c>
      <c r="B321" s="2">
        <v>6.0533000000000001</v>
      </c>
      <c r="C321" s="2">
        <v>33.834800000000001</v>
      </c>
      <c r="D321" s="2">
        <v>28.8398</v>
      </c>
      <c r="E321" s="2">
        <v>0</v>
      </c>
      <c r="F321" s="2">
        <v>4.5</v>
      </c>
      <c r="G321" s="2">
        <v>2.92E-2</v>
      </c>
      <c r="H321" s="2">
        <v>0.74919999999999998</v>
      </c>
      <c r="I321" s="2">
        <v>0.74929999999999997</v>
      </c>
      <c r="J321" s="2">
        <v>0.53069999999999995</v>
      </c>
      <c r="K321" s="2">
        <v>261</v>
      </c>
      <c r="L321" s="2">
        <v>9.2399999999999996E-2</v>
      </c>
    </row>
    <row r="322" spans="1:12" x14ac:dyDescent="0.25">
      <c r="A322" s="2" t="s">
        <v>72</v>
      </c>
      <c r="B322" s="2">
        <v>6.0533000000000001</v>
      </c>
      <c r="C322" s="2">
        <v>10.3001</v>
      </c>
      <c r="D322" s="2">
        <v>7.3015999999999996</v>
      </c>
      <c r="E322" s="2">
        <v>4.0999999999999996</v>
      </c>
      <c r="F322" s="2">
        <v>2.2999999999999998</v>
      </c>
      <c r="G322" s="2">
        <v>2.46E-2</v>
      </c>
      <c r="H322" s="2">
        <v>0.2742</v>
      </c>
      <c r="I322" s="2">
        <v>0.2742</v>
      </c>
      <c r="J322" s="2">
        <v>0.20219999999999999</v>
      </c>
      <c r="K322" s="2">
        <v>267</v>
      </c>
      <c r="L322" s="2">
        <v>9.2299999999999993E-2</v>
      </c>
    </row>
    <row r="323" spans="1:12" x14ac:dyDescent="0.25">
      <c r="A323" s="2" t="s">
        <v>73</v>
      </c>
      <c r="H323" s="2">
        <v>48.463000000000001</v>
      </c>
      <c r="I323" s="2">
        <v>48.464700000000001</v>
      </c>
      <c r="J323" s="2">
        <v>60.256</v>
      </c>
    </row>
    <row r="324" spans="1:12" x14ac:dyDescent="0.25">
      <c r="A324" s="2" t="s">
        <v>74</v>
      </c>
      <c r="H324" s="2">
        <v>12</v>
      </c>
      <c r="I324" s="2">
        <v>12</v>
      </c>
      <c r="J324" s="2">
        <v>19.8752</v>
      </c>
    </row>
    <row r="325" spans="1:12" x14ac:dyDescent="0.25">
      <c r="A325" s="2" t="s">
        <v>15</v>
      </c>
      <c r="H325" s="2">
        <v>99.996799999999993</v>
      </c>
      <c r="I325" s="2">
        <v>100</v>
      </c>
      <c r="J325" s="2">
        <v>100</v>
      </c>
    </row>
    <row r="326" spans="1:12" x14ac:dyDescent="0.25">
      <c r="A326" s="2" t="s">
        <v>88</v>
      </c>
      <c r="B326" s="2" t="s">
        <v>0</v>
      </c>
    </row>
    <row r="327" spans="1:12" x14ac:dyDescent="0.25">
      <c r="A327" s="2" t="s">
        <v>1</v>
      </c>
      <c r="B327" s="2">
        <v>0.91080000000000005</v>
      </c>
    </row>
    <row r="328" spans="1:12" x14ac:dyDescent="0.25">
      <c r="A328" s="2" t="s">
        <v>2</v>
      </c>
      <c r="B328" s="2">
        <v>0</v>
      </c>
    </row>
    <row r="329" spans="1:12" x14ac:dyDescent="0.25">
      <c r="A329" s="2" t="s">
        <v>3</v>
      </c>
      <c r="B329" s="2">
        <v>51.680199999999999</v>
      </c>
    </row>
    <row r="330" spans="1:12" x14ac:dyDescent="0.25">
      <c r="A330" s="2" t="s">
        <v>4</v>
      </c>
      <c r="B330" s="2">
        <v>5.5999999999999999E-3</v>
      </c>
    </row>
    <row r="331" spans="1:12" x14ac:dyDescent="0.25">
      <c r="A331" s="2" t="s">
        <v>5</v>
      </c>
      <c r="B331" s="2">
        <v>5.8000000000000003E-2</v>
      </c>
    </row>
    <row r="332" spans="1:12" x14ac:dyDescent="0.25">
      <c r="A332" s="2" t="s">
        <v>6</v>
      </c>
      <c r="B332" s="2">
        <v>0</v>
      </c>
    </row>
    <row r="333" spans="1:12" x14ac:dyDescent="0.25">
      <c r="A333" s="2" t="s">
        <v>7</v>
      </c>
      <c r="B333" s="2">
        <v>0.1043</v>
      </c>
    </row>
    <row r="334" spans="1:12" x14ac:dyDescent="0.25">
      <c r="A334" s="2" t="s">
        <v>8</v>
      </c>
      <c r="B334" s="2">
        <v>0.57889999999999997</v>
      </c>
    </row>
    <row r="335" spans="1:12" x14ac:dyDescent="0.25">
      <c r="A335" s="2" t="s">
        <v>9</v>
      </c>
      <c r="B335" s="2">
        <v>0.24429999999999999</v>
      </c>
    </row>
    <row r="336" spans="1:12" x14ac:dyDescent="0.25">
      <c r="A336" s="2" t="s">
        <v>10</v>
      </c>
      <c r="B336" s="2">
        <v>0.3231</v>
      </c>
    </row>
    <row r="337" spans="1:12" x14ac:dyDescent="0.25">
      <c r="A337" s="2" t="s">
        <v>11</v>
      </c>
      <c r="B337" s="2">
        <v>0</v>
      </c>
    </row>
    <row r="338" spans="1:12" x14ac:dyDescent="0.25">
      <c r="A338" s="2" t="s">
        <v>12</v>
      </c>
      <c r="B338" s="2">
        <v>1.6029</v>
      </c>
    </row>
    <row r="339" spans="1:12" x14ac:dyDescent="0.25">
      <c r="A339" s="2" t="s">
        <v>13</v>
      </c>
      <c r="B339" s="2">
        <v>0.5181</v>
      </c>
    </row>
    <row r="340" spans="1:12" x14ac:dyDescent="0.25">
      <c r="A340" s="2" t="s">
        <v>14</v>
      </c>
      <c r="B340" s="2">
        <v>43.970599999999997</v>
      </c>
    </row>
    <row r="341" spans="1:12" x14ac:dyDescent="0.25">
      <c r="A341" s="2" t="s">
        <v>15</v>
      </c>
      <c r="B341" s="2">
        <v>99.996799999999993</v>
      </c>
    </row>
    <row r="342" spans="1:12" x14ac:dyDescent="0.25">
      <c r="A342" s="2" t="s">
        <v>87</v>
      </c>
    </row>
    <row r="343" spans="1:12" x14ac:dyDescent="0.25">
      <c r="A343" s="2" t="s">
        <v>87</v>
      </c>
      <c r="B343" s="2" t="s">
        <v>99</v>
      </c>
    </row>
    <row r="344" spans="1:12" x14ac:dyDescent="0.25">
      <c r="A344" s="2" t="s">
        <v>60</v>
      </c>
      <c r="B344" s="2">
        <v>6.0899000000000001</v>
      </c>
      <c r="C344" s="2">
        <v>11.8002</v>
      </c>
      <c r="D344" s="2">
        <v>9.6727000000000007</v>
      </c>
      <c r="E344" s="2">
        <v>0</v>
      </c>
      <c r="F344" s="2">
        <v>1.85</v>
      </c>
      <c r="G344" s="2">
        <v>8.3000000000000001E-3</v>
      </c>
      <c r="H344" s="2">
        <v>0.65669999999999995</v>
      </c>
      <c r="I344" s="2">
        <v>0.65969999999999995</v>
      </c>
      <c r="J344" s="2">
        <v>0.5403</v>
      </c>
      <c r="K344" s="2">
        <v>500</v>
      </c>
      <c r="L344" s="2">
        <v>0.17019999999999999</v>
      </c>
    </row>
    <row r="345" spans="1:12" x14ac:dyDescent="0.25">
      <c r="A345" s="2" t="s">
        <v>61</v>
      </c>
      <c r="B345" s="2">
        <v>6.0899000000000001</v>
      </c>
      <c r="C345" s="2">
        <v>0.8</v>
      </c>
      <c r="D345" s="2">
        <v>-0.17069999999999999</v>
      </c>
      <c r="E345" s="2">
        <v>0</v>
      </c>
      <c r="F345" s="2">
        <v>0.93330000000000002</v>
      </c>
      <c r="G345" s="2">
        <v>-2.8999999999999998E-3</v>
      </c>
      <c r="H345" s="2">
        <v>0</v>
      </c>
      <c r="I345" s="2">
        <v>0</v>
      </c>
      <c r="J345" s="2">
        <v>0</v>
      </c>
      <c r="K345" s="2">
        <v>1089</v>
      </c>
      <c r="L345" s="2">
        <v>-1E-4</v>
      </c>
    </row>
    <row r="346" spans="1:12" x14ac:dyDescent="0.25">
      <c r="A346" s="2" t="s">
        <v>62</v>
      </c>
      <c r="B346" s="2">
        <v>6.0899000000000001</v>
      </c>
      <c r="C346" s="2">
        <v>5637.82</v>
      </c>
      <c r="D346" s="2">
        <v>5623.348</v>
      </c>
      <c r="E346" s="2">
        <v>15.8003</v>
      </c>
      <c r="F346" s="2">
        <v>12.700200000000001</v>
      </c>
      <c r="G346" s="2">
        <v>2.0731999999999999</v>
      </c>
      <c r="H346" s="2">
        <v>37.071399999999997</v>
      </c>
      <c r="I346" s="2">
        <v>37.2425</v>
      </c>
      <c r="J346" s="2">
        <v>18.495799999999999</v>
      </c>
      <c r="K346" s="2">
        <v>122</v>
      </c>
      <c r="L346" s="2">
        <v>0.46150000000000002</v>
      </c>
    </row>
    <row r="347" spans="1:12" x14ac:dyDescent="0.25">
      <c r="A347" s="2" t="s">
        <v>63</v>
      </c>
      <c r="B347" s="2">
        <v>6.0899000000000001</v>
      </c>
      <c r="C347" s="2">
        <v>2.3334000000000001</v>
      </c>
      <c r="D347" s="2">
        <v>0.60580000000000001</v>
      </c>
      <c r="E347" s="2">
        <v>1.9</v>
      </c>
      <c r="F347" s="2">
        <v>1.55</v>
      </c>
      <c r="G347" s="2">
        <v>6.9999999999999999E-4</v>
      </c>
      <c r="H347" s="2">
        <v>1.01E-2</v>
      </c>
      <c r="I347" s="2">
        <v>1.0200000000000001E-2</v>
      </c>
      <c r="J347" s="2">
        <v>6.3E-3</v>
      </c>
      <c r="K347" s="2">
        <v>121</v>
      </c>
      <c r="L347" s="2">
        <v>1.7500000000000002E-2</v>
      </c>
    </row>
    <row r="348" spans="1:12" x14ac:dyDescent="0.25">
      <c r="A348" s="2" t="s">
        <v>64</v>
      </c>
      <c r="B348" s="2">
        <v>6.0899000000000001</v>
      </c>
      <c r="C348" s="2">
        <v>2.65</v>
      </c>
      <c r="D348" s="2">
        <v>0.77210000000000001</v>
      </c>
      <c r="E348" s="2">
        <v>1.7</v>
      </c>
      <c r="F348" s="2">
        <v>2</v>
      </c>
      <c r="G348" s="2">
        <v>1E-3</v>
      </c>
      <c r="H348" s="2">
        <v>1.8499999999999999E-2</v>
      </c>
      <c r="I348" s="2">
        <v>1.8599999999999998E-2</v>
      </c>
      <c r="J348" s="2">
        <v>1.2E-2</v>
      </c>
      <c r="K348" s="2">
        <v>143</v>
      </c>
      <c r="L348" s="2">
        <v>3.4299999999999997E-2</v>
      </c>
    </row>
    <row r="349" spans="1:12" x14ac:dyDescent="0.25">
      <c r="A349" s="2" t="s">
        <v>65</v>
      </c>
      <c r="B349" s="2">
        <v>6.0899000000000001</v>
      </c>
      <c r="C349" s="2">
        <v>18.9679</v>
      </c>
      <c r="D349" s="2">
        <v>6.6699999999999995E-2</v>
      </c>
      <c r="E349" s="2">
        <v>0</v>
      </c>
      <c r="F349" s="2">
        <v>18.001100000000001</v>
      </c>
      <c r="G349" s="2">
        <v>0</v>
      </c>
      <c r="H349" s="2">
        <v>1.1000000000000001E-3</v>
      </c>
      <c r="I349" s="2">
        <v>1.1000000000000001E-3</v>
      </c>
      <c r="J349" s="2">
        <v>2.0000000000000001E-4</v>
      </c>
      <c r="K349" s="2">
        <v>155</v>
      </c>
      <c r="L349" s="2">
        <v>4.6800000000000001E-2</v>
      </c>
    </row>
    <row r="350" spans="1:12" x14ac:dyDescent="0.25">
      <c r="A350" s="2" t="s">
        <v>66</v>
      </c>
      <c r="B350" s="2">
        <v>6.0899000000000001</v>
      </c>
      <c r="C350" s="2">
        <v>14.700699999999999</v>
      </c>
      <c r="D350" s="2">
        <v>6.7805</v>
      </c>
      <c r="E350" s="2">
        <v>0</v>
      </c>
      <c r="F350" s="2">
        <v>7.2001999999999997</v>
      </c>
      <c r="G350" s="2">
        <v>4.5999999999999999E-3</v>
      </c>
      <c r="H350" s="2">
        <v>4.7500000000000001E-2</v>
      </c>
      <c r="I350" s="2">
        <v>4.7699999999999999E-2</v>
      </c>
      <c r="J350" s="2">
        <v>2.4299999999999999E-2</v>
      </c>
      <c r="K350" s="2">
        <v>109</v>
      </c>
      <c r="L350" s="2">
        <v>2.5999999999999999E-2</v>
      </c>
    </row>
    <row r="351" spans="1:12" x14ac:dyDescent="0.25">
      <c r="A351" s="2" t="s">
        <v>67</v>
      </c>
      <c r="B351" s="2">
        <v>6.0899000000000001</v>
      </c>
      <c r="C351" s="2">
        <v>17.225999999999999</v>
      </c>
      <c r="D351" s="2">
        <v>13.9406</v>
      </c>
      <c r="E351" s="2">
        <v>3.7334000000000001</v>
      </c>
      <c r="F351" s="2">
        <v>0</v>
      </c>
      <c r="G351" s="2">
        <v>1.77E-2</v>
      </c>
      <c r="H351" s="2">
        <v>0.6341</v>
      </c>
      <c r="I351" s="2">
        <v>0.6371</v>
      </c>
      <c r="J351" s="2">
        <v>0.23080000000000001</v>
      </c>
      <c r="K351" s="2">
        <v>311</v>
      </c>
      <c r="L351" s="2">
        <v>0.1007</v>
      </c>
    </row>
    <row r="352" spans="1:12" x14ac:dyDescent="0.25">
      <c r="A352" s="2" t="s">
        <v>68</v>
      </c>
      <c r="B352" s="2">
        <v>6.0899000000000001</v>
      </c>
      <c r="C352" s="2">
        <v>9.4753000000000007</v>
      </c>
      <c r="D352" s="2">
        <v>3.3572000000000002</v>
      </c>
      <c r="E352" s="2">
        <v>0</v>
      </c>
      <c r="F352" s="2">
        <v>5.3667999999999996</v>
      </c>
      <c r="G352" s="2">
        <v>1.9E-3</v>
      </c>
      <c r="H352" s="2">
        <v>0.15440000000000001</v>
      </c>
      <c r="I352" s="2">
        <v>0.15509999999999999</v>
      </c>
      <c r="J352" s="2">
        <v>5.5300000000000002E-2</v>
      </c>
      <c r="K352" s="2">
        <v>404</v>
      </c>
      <c r="L352" s="2">
        <v>9.1600000000000001E-2</v>
      </c>
    </row>
    <row r="353" spans="1:12" x14ac:dyDescent="0.25">
      <c r="A353" s="2" t="s">
        <v>69</v>
      </c>
      <c r="B353" s="2">
        <v>6.0899000000000001</v>
      </c>
      <c r="C353" s="2">
        <v>7.8250999999999999</v>
      </c>
      <c r="D353" s="2">
        <v>3.8386</v>
      </c>
      <c r="E353" s="2">
        <v>0</v>
      </c>
      <c r="F353" s="2">
        <v>3.35</v>
      </c>
      <c r="G353" s="2">
        <v>4.8999999999999998E-3</v>
      </c>
      <c r="H353" s="2">
        <v>0.27100000000000002</v>
      </c>
      <c r="I353" s="2">
        <v>0.2722</v>
      </c>
      <c r="J353" s="2">
        <v>6.1800000000000001E-2</v>
      </c>
      <c r="K353" s="2">
        <v>408</v>
      </c>
      <c r="L353" s="2">
        <v>0.13320000000000001</v>
      </c>
    </row>
    <row r="354" spans="1:12" x14ac:dyDescent="0.25">
      <c r="A354" s="2" t="s">
        <v>70</v>
      </c>
      <c r="B354" s="2">
        <v>6.0899000000000001</v>
      </c>
      <c r="C354" s="2">
        <v>2.125</v>
      </c>
      <c r="D354" s="2">
        <v>-4.4999999999999998E-2</v>
      </c>
      <c r="E354" s="2">
        <v>0</v>
      </c>
      <c r="F354" s="2">
        <v>2.0667</v>
      </c>
      <c r="G354" s="2">
        <v>-1E-4</v>
      </c>
      <c r="H354" s="2">
        <v>0</v>
      </c>
      <c r="I354" s="2">
        <v>0</v>
      </c>
      <c r="J354" s="2">
        <v>0</v>
      </c>
      <c r="K354" s="2">
        <v>699</v>
      </c>
      <c r="L354" s="2">
        <v>-2.0000000000000001E-4</v>
      </c>
    </row>
    <row r="355" spans="1:12" x14ac:dyDescent="0.25">
      <c r="A355" s="2" t="s">
        <v>71</v>
      </c>
      <c r="B355" s="2">
        <v>6.0899000000000001</v>
      </c>
      <c r="C355" s="2">
        <v>17.8338</v>
      </c>
      <c r="D355" s="2">
        <v>14.337199999999999</v>
      </c>
      <c r="E355" s="2">
        <v>0</v>
      </c>
      <c r="F355" s="2">
        <v>3.15</v>
      </c>
      <c r="G355" s="2">
        <v>1.44E-2</v>
      </c>
      <c r="H355" s="2">
        <v>0.37059999999999998</v>
      </c>
      <c r="I355" s="2">
        <v>0.37230000000000002</v>
      </c>
      <c r="J355" s="2">
        <v>0.26390000000000002</v>
      </c>
      <c r="K355" s="2">
        <v>216</v>
      </c>
      <c r="L355" s="2">
        <v>6.83E-2</v>
      </c>
    </row>
    <row r="356" spans="1:12" x14ac:dyDescent="0.25">
      <c r="A356" s="2" t="s">
        <v>72</v>
      </c>
      <c r="B356" s="2">
        <v>6.0899000000000001</v>
      </c>
      <c r="C356" s="2">
        <v>8.1000999999999994</v>
      </c>
      <c r="D356" s="2">
        <v>5.7836999999999996</v>
      </c>
      <c r="E356" s="2">
        <v>2.5</v>
      </c>
      <c r="F356" s="2">
        <v>2.2000000000000002</v>
      </c>
      <c r="G356" s="2">
        <v>1.9300000000000001E-2</v>
      </c>
      <c r="H356" s="2">
        <v>0.21640000000000001</v>
      </c>
      <c r="I356" s="2">
        <v>0.21740000000000001</v>
      </c>
      <c r="J356" s="2">
        <v>0.16039999999999999</v>
      </c>
      <c r="K356" s="2">
        <v>236</v>
      </c>
      <c r="L356" s="2">
        <v>8.1299999999999997E-2</v>
      </c>
    </row>
    <row r="357" spans="1:12" x14ac:dyDescent="0.25">
      <c r="A357" s="2" t="s">
        <v>73</v>
      </c>
      <c r="H357" s="2">
        <v>48.143900000000002</v>
      </c>
      <c r="I357" s="2">
        <v>48.366100000000003</v>
      </c>
      <c r="J357" s="2">
        <v>60.170499999999997</v>
      </c>
    </row>
    <row r="358" spans="1:12" x14ac:dyDescent="0.25">
      <c r="A358" s="2" t="s">
        <v>74</v>
      </c>
      <c r="H358" s="2">
        <v>12</v>
      </c>
      <c r="I358" s="2">
        <v>12</v>
      </c>
      <c r="J358" s="2">
        <v>19.9785</v>
      </c>
    </row>
    <row r="359" spans="1:12" x14ac:dyDescent="0.25">
      <c r="A359" s="2" t="s">
        <v>15</v>
      </c>
      <c r="H359" s="2">
        <v>99.595699999999994</v>
      </c>
      <c r="I359" s="2">
        <v>100</v>
      </c>
      <c r="J359" s="2">
        <v>100</v>
      </c>
    </row>
    <row r="360" spans="1:12" x14ac:dyDescent="0.25">
      <c r="A360" s="2" t="s">
        <v>88</v>
      </c>
      <c r="B360" s="2" t="s">
        <v>0</v>
      </c>
    </row>
    <row r="361" spans="1:12" x14ac:dyDescent="0.25">
      <c r="A361" s="2" t="s">
        <v>1</v>
      </c>
      <c r="B361" s="2">
        <v>1.0889</v>
      </c>
    </row>
    <row r="362" spans="1:12" x14ac:dyDescent="0.25">
      <c r="A362" s="2" t="s">
        <v>2</v>
      </c>
      <c r="B362" s="2">
        <v>0</v>
      </c>
    </row>
    <row r="363" spans="1:12" x14ac:dyDescent="0.25">
      <c r="A363" s="2" t="s">
        <v>3</v>
      </c>
      <c r="B363" s="2">
        <v>51.8703</v>
      </c>
    </row>
    <row r="364" spans="1:12" x14ac:dyDescent="0.25">
      <c r="A364" s="2" t="s">
        <v>4</v>
      </c>
      <c r="B364" s="2">
        <v>2.53E-2</v>
      </c>
    </row>
    <row r="365" spans="1:12" x14ac:dyDescent="0.25">
      <c r="A365" s="2" t="s">
        <v>5</v>
      </c>
      <c r="B365" s="2">
        <v>4.2500000000000003E-2</v>
      </c>
    </row>
    <row r="366" spans="1:12" x14ac:dyDescent="0.25">
      <c r="A366" s="2" t="s">
        <v>6</v>
      </c>
      <c r="B366" s="2">
        <v>1.1999999999999999E-3</v>
      </c>
    </row>
    <row r="367" spans="1:12" x14ac:dyDescent="0.25">
      <c r="A367" s="2" t="s">
        <v>7</v>
      </c>
      <c r="B367" s="2">
        <v>5.7200000000000001E-2</v>
      </c>
    </row>
    <row r="368" spans="1:12" x14ac:dyDescent="0.25">
      <c r="A368" s="2" t="s">
        <v>8</v>
      </c>
      <c r="B368" s="2">
        <v>0.81879999999999997</v>
      </c>
    </row>
    <row r="369" spans="1:12" x14ac:dyDescent="0.25">
      <c r="A369" s="2" t="s">
        <v>9</v>
      </c>
      <c r="B369" s="2">
        <v>0.1986</v>
      </c>
    </row>
    <row r="370" spans="1:12" x14ac:dyDescent="0.25">
      <c r="A370" s="2" t="s">
        <v>10</v>
      </c>
      <c r="B370" s="2">
        <v>0.32050000000000001</v>
      </c>
    </row>
    <row r="371" spans="1:12" x14ac:dyDescent="0.25">
      <c r="A371" s="2" t="s">
        <v>11</v>
      </c>
      <c r="B371" s="2">
        <v>0</v>
      </c>
    </row>
    <row r="372" spans="1:12" x14ac:dyDescent="0.25">
      <c r="A372" s="2" t="s">
        <v>12</v>
      </c>
      <c r="B372" s="2">
        <v>0.79279999999999995</v>
      </c>
    </row>
    <row r="373" spans="1:12" x14ac:dyDescent="0.25">
      <c r="A373" s="2" t="s">
        <v>13</v>
      </c>
      <c r="B373" s="2">
        <v>0.40889999999999999</v>
      </c>
    </row>
    <row r="374" spans="1:12" x14ac:dyDescent="0.25">
      <c r="A374" s="2" t="s">
        <v>14</v>
      </c>
      <c r="B374" s="2">
        <v>43.970599999999997</v>
      </c>
    </row>
    <row r="375" spans="1:12" x14ac:dyDescent="0.25">
      <c r="A375" s="2" t="s">
        <v>15</v>
      </c>
      <c r="B375" s="2">
        <v>99.595699999999994</v>
      </c>
    </row>
    <row r="376" spans="1:12" x14ac:dyDescent="0.25">
      <c r="A376" s="2" t="s">
        <v>87</v>
      </c>
    </row>
    <row r="377" spans="1:12" x14ac:dyDescent="0.25">
      <c r="A377" s="2" t="s">
        <v>87</v>
      </c>
      <c r="B377" s="2" t="s">
        <v>100</v>
      </c>
    </row>
    <row r="378" spans="1:12" x14ac:dyDescent="0.25">
      <c r="A378" s="2" t="s">
        <v>60</v>
      </c>
      <c r="B378" s="2">
        <v>6.0899000000000001</v>
      </c>
      <c r="C378" s="2">
        <v>9.7500999999999998</v>
      </c>
      <c r="D378" s="2">
        <v>7.1051000000000002</v>
      </c>
      <c r="E378" s="2">
        <v>0</v>
      </c>
      <c r="F378" s="2">
        <v>2.2999999999999998</v>
      </c>
      <c r="G378" s="2">
        <v>6.1000000000000004E-3</v>
      </c>
      <c r="H378" s="2">
        <v>0.48209999999999997</v>
      </c>
      <c r="I378" s="2">
        <v>0.48720000000000002</v>
      </c>
      <c r="J378" s="2">
        <v>0.39810000000000001</v>
      </c>
      <c r="K378" s="2">
        <v>556</v>
      </c>
      <c r="L378" s="2">
        <v>0.16039999999999999</v>
      </c>
    </row>
    <row r="379" spans="1:12" x14ac:dyDescent="0.25">
      <c r="A379" s="2" t="s">
        <v>61</v>
      </c>
      <c r="B379" s="2">
        <v>6.0899000000000001</v>
      </c>
      <c r="C379" s="2">
        <v>0.86670000000000003</v>
      </c>
      <c r="D379" s="2">
        <v>-0.38129999999999997</v>
      </c>
      <c r="E379" s="2">
        <v>0</v>
      </c>
      <c r="F379" s="2">
        <v>1.2</v>
      </c>
      <c r="G379" s="2">
        <v>-6.4999999999999997E-3</v>
      </c>
      <c r="H379" s="2">
        <v>0</v>
      </c>
      <c r="I379" s="2">
        <v>0</v>
      </c>
      <c r="J379" s="2">
        <v>0</v>
      </c>
      <c r="K379" s="2">
        <v>1235</v>
      </c>
      <c r="L379" s="2">
        <v>0</v>
      </c>
    </row>
    <row r="380" spans="1:12" x14ac:dyDescent="0.25">
      <c r="A380" s="2" t="s">
        <v>62</v>
      </c>
      <c r="B380" s="2">
        <v>6.0899000000000001</v>
      </c>
      <c r="C380" s="2">
        <v>5595.61</v>
      </c>
      <c r="D380" s="2">
        <v>5581.4530000000004</v>
      </c>
      <c r="E380" s="2">
        <v>15.7003</v>
      </c>
      <c r="F380" s="2">
        <v>12.100199999999999</v>
      </c>
      <c r="G380" s="2">
        <v>2.0577999999999999</v>
      </c>
      <c r="H380" s="2">
        <v>36.826099999999997</v>
      </c>
      <c r="I380" s="2">
        <v>37.216999999999999</v>
      </c>
      <c r="J380" s="2">
        <v>18.440899999999999</v>
      </c>
      <c r="K380" s="2">
        <v>121</v>
      </c>
      <c r="L380" s="2">
        <v>0.45929999999999999</v>
      </c>
    </row>
    <row r="381" spans="1:12" x14ac:dyDescent="0.25">
      <c r="A381" s="2" t="s">
        <v>63</v>
      </c>
      <c r="B381" s="2">
        <v>6.0899000000000001</v>
      </c>
      <c r="C381" s="2">
        <v>2.4333999999999998</v>
      </c>
      <c r="D381" s="2">
        <v>-0.27600000000000002</v>
      </c>
      <c r="E381" s="2">
        <v>3.35</v>
      </c>
      <c r="F381" s="2">
        <v>2.0499999999999998</v>
      </c>
      <c r="G381" s="2">
        <v>-2.9999999999999997E-4</v>
      </c>
      <c r="H381" s="2">
        <v>0</v>
      </c>
      <c r="I381" s="2">
        <v>0</v>
      </c>
      <c r="J381" s="2">
        <v>0</v>
      </c>
      <c r="K381" s="2">
        <v>152</v>
      </c>
      <c r="L381" s="2">
        <v>0</v>
      </c>
    </row>
    <row r="382" spans="1:12" x14ac:dyDescent="0.25">
      <c r="A382" s="2" t="s">
        <v>64</v>
      </c>
      <c r="B382" s="2">
        <v>6.0899000000000001</v>
      </c>
      <c r="C382" s="2">
        <v>2.5499999999999998</v>
      </c>
      <c r="D382" s="2">
        <v>1.4314</v>
      </c>
      <c r="E382" s="2">
        <v>1</v>
      </c>
      <c r="F382" s="2">
        <v>1.2</v>
      </c>
      <c r="G382" s="2">
        <v>1.8E-3</v>
      </c>
      <c r="H382" s="2">
        <v>3.44E-2</v>
      </c>
      <c r="I382" s="2">
        <v>3.4799999999999998E-2</v>
      </c>
      <c r="J382" s="2">
        <v>2.23E-2</v>
      </c>
      <c r="K382" s="2">
        <v>112</v>
      </c>
      <c r="L382" s="2">
        <v>3.09E-2</v>
      </c>
    </row>
    <row r="383" spans="1:12" x14ac:dyDescent="0.25">
      <c r="A383" s="2" t="s">
        <v>65</v>
      </c>
      <c r="B383" s="2">
        <v>6.0899000000000001</v>
      </c>
      <c r="C383" s="2">
        <v>18.984500000000001</v>
      </c>
      <c r="D383" s="2">
        <v>0.18840000000000001</v>
      </c>
      <c r="E383" s="2">
        <v>0</v>
      </c>
      <c r="F383" s="2">
        <v>17.9011</v>
      </c>
      <c r="G383" s="2">
        <v>0</v>
      </c>
      <c r="H383" s="2">
        <v>3.0000000000000001E-3</v>
      </c>
      <c r="I383" s="2">
        <v>3.0999999999999999E-3</v>
      </c>
      <c r="J383" s="2">
        <v>4.0000000000000002E-4</v>
      </c>
      <c r="K383" s="2">
        <v>155</v>
      </c>
      <c r="L383" s="2">
        <v>4.6699999999999998E-2</v>
      </c>
    </row>
    <row r="384" spans="1:12" x14ac:dyDescent="0.25">
      <c r="A384" s="2" t="s">
        <v>66</v>
      </c>
      <c r="B384" s="2">
        <v>6.0899000000000001</v>
      </c>
      <c r="C384" s="2">
        <v>18.051100000000002</v>
      </c>
      <c r="D384" s="2">
        <v>9.4709000000000003</v>
      </c>
      <c r="E384" s="2">
        <v>0</v>
      </c>
      <c r="F384" s="2">
        <v>7.8002000000000002</v>
      </c>
      <c r="G384" s="2">
        <v>6.4000000000000003E-3</v>
      </c>
      <c r="H384" s="2">
        <v>6.6400000000000001E-2</v>
      </c>
      <c r="I384" s="2">
        <v>6.7100000000000007E-2</v>
      </c>
      <c r="J384" s="2">
        <v>3.4099999999999998E-2</v>
      </c>
      <c r="K384" s="2">
        <v>113</v>
      </c>
      <c r="L384" s="2">
        <v>2.7900000000000001E-2</v>
      </c>
    </row>
    <row r="385" spans="1:12" x14ac:dyDescent="0.25">
      <c r="A385" s="2" t="s">
        <v>67</v>
      </c>
      <c r="B385" s="2">
        <v>6.0899000000000001</v>
      </c>
      <c r="C385" s="2">
        <v>13.7506</v>
      </c>
      <c r="D385" s="2">
        <v>9.8786000000000005</v>
      </c>
      <c r="E385" s="2">
        <v>4.4001000000000001</v>
      </c>
      <c r="F385" s="2">
        <v>0</v>
      </c>
      <c r="G385" s="2">
        <v>1.26E-2</v>
      </c>
      <c r="H385" s="2">
        <v>0.44950000000000001</v>
      </c>
      <c r="I385" s="2">
        <v>0.45429999999999998</v>
      </c>
      <c r="J385" s="2">
        <v>0.16420000000000001</v>
      </c>
      <c r="K385" s="2">
        <v>338</v>
      </c>
      <c r="L385" s="2">
        <v>9.4100000000000003E-2</v>
      </c>
    </row>
    <row r="386" spans="1:12" x14ac:dyDescent="0.25">
      <c r="A386" s="2" t="s">
        <v>68</v>
      </c>
      <c r="B386" s="2">
        <v>6.0899000000000001</v>
      </c>
      <c r="C386" s="2">
        <v>8.5251999999999999</v>
      </c>
      <c r="D386" s="2">
        <v>3.3572000000000002</v>
      </c>
      <c r="E386" s="2">
        <v>0</v>
      </c>
      <c r="F386" s="2">
        <v>4.5334000000000003</v>
      </c>
      <c r="G386" s="2">
        <v>1.9E-3</v>
      </c>
      <c r="H386" s="2">
        <v>0.1545</v>
      </c>
      <c r="I386" s="2">
        <v>0.15609999999999999</v>
      </c>
      <c r="J386" s="2">
        <v>5.5500000000000001E-2</v>
      </c>
      <c r="K386" s="2">
        <v>371</v>
      </c>
      <c r="L386" s="2">
        <v>8.5699999999999998E-2</v>
      </c>
    </row>
    <row r="387" spans="1:12" x14ac:dyDescent="0.25">
      <c r="A387" s="2" t="s">
        <v>69</v>
      </c>
      <c r="B387" s="2">
        <v>6.0899000000000001</v>
      </c>
      <c r="C387" s="2">
        <v>8.8750999999999998</v>
      </c>
      <c r="D387" s="2">
        <v>4.5911</v>
      </c>
      <c r="E387" s="2">
        <v>0</v>
      </c>
      <c r="F387" s="2">
        <v>3.6</v>
      </c>
      <c r="G387" s="2">
        <v>5.8999999999999999E-3</v>
      </c>
      <c r="H387" s="2">
        <v>0.32390000000000002</v>
      </c>
      <c r="I387" s="2">
        <v>0.32729999999999998</v>
      </c>
      <c r="J387" s="2">
        <v>7.4200000000000002E-2</v>
      </c>
      <c r="K387" s="2">
        <v>423</v>
      </c>
      <c r="L387" s="2">
        <v>0.13980000000000001</v>
      </c>
    </row>
    <row r="388" spans="1:12" x14ac:dyDescent="0.25">
      <c r="A388" s="2" t="s">
        <v>70</v>
      </c>
      <c r="B388" s="2">
        <v>6.0899000000000001</v>
      </c>
      <c r="C388" s="2">
        <v>1.875</v>
      </c>
      <c r="D388" s="2">
        <v>-0.12</v>
      </c>
      <c r="E388" s="2">
        <v>0</v>
      </c>
      <c r="F388" s="2">
        <v>1.9</v>
      </c>
      <c r="G388" s="2">
        <v>-2.0000000000000001E-4</v>
      </c>
      <c r="H388" s="2">
        <v>0</v>
      </c>
      <c r="I388" s="2">
        <v>0</v>
      </c>
      <c r="J388" s="2">
        <v>0</v>
      </c>
      <c r="K388" s="2">
        <v>666</v>
      </c>
      <c r="L388" s="2">
        <v>-1E-4</v>
      </c>
    </row>
    <row r="389" spans="1:12" x14ac:dyDescent="0.25">
      <c r="A389" s="2" t="s">
        <v>71</v>
      </c>
      <c r="B389" s="2">
        <v>6.0899000000000001</v>
      </c>
      <c r="C389" s="2">
        <v>21.3339</v>
      </c>
      <c r="D389" s="2">
        <v>17.004899999999999</v>
      </c>
      <c r="E389" s="2">
        <v>0</v>
      </c>
      <c r="F389" s="2">
        <v>3.9</v>
      </c>
      <c r="G389" s="2">
        <v>1.7100000000000001E-2</v>
      </c>
      <c r="H389" s="2">
        <v>0.43909999999999999</v>
      </c>
      <c r="I389" s="2">
        <v>0.44379999999999997</v>
      </c>
      <c r="J389" s="2">
        <v>0.31380000000000002</v>
      </c>
      <c r="K389" s="2">
        <v>241</v>
      </c>
      <c r="L389" s="2">
        <v>7.4999999999999997E-2</v>
      </c>
    </row>
    <row r="390" spans="1:12" x14ac:dyDescent="0.25">
      <c r="A390" s="2" t="s">
        <v>72</v>
      </c>
      <c r="B390" s="2">
        <v>6.0899000000000001</v>
      </c>
      <c r="C390" s="2">
        <v>10.100099999999999</v>
      </c>
      <c r="D390" s="2">
        <v>7.2956000000000003</v>
      </c>
      <c r="E390" s="2">
        <v>3.6</v>
      </c>
      <c r="F390" s="2">
        <v>2.2999999999999998</v>
      </c>
      <c r="G390" s="2">
        <v>2.4400000000000002E-2</v>
      </c>
      <c r="H390" s="2">
        <v>0.27239999999999998</v>
      </c>
      <c r="I390" s="2">
        <v>0.27529999999999999</v>
      </c>
      <c r="J390" s="2">
        <v>0.2026</v>
      </c>
      <c r="K390" s="2">
        <v>261</v>
      </c>
      <c r="L390" s="2">
        <v>9.0399999999999994E-2</v>
      </c>
    </row>
    <row r="391" spans="1:12" x14ac:dyDescent="0.25">
      <c r="A391" s="2" t="s">
        <v>73</v>
      </c>
      <c r="H391" s="2">
        <v>48.0242</v>
      </c>
      <c r="I391" s="2">
        <v>48.534100000000002</v>
      </c>
      <c r="J391" s="2">
        <v>60.241799999999998</v>
      </c>
    </row>
    <row r="392" spans="1:12" x14ac:dyDescent="0.25">
      <c r="A392" s="2" t="s">
        <v>74</v>
      </c>
      <c r="H392" s="2">
        <v>12</v>
      </c>
      <c r="I392" s="2">
        <v>12</v>
      </c>
      <c r="J392" s="2">
        <v>20.052</v>
      </c>
    </row>
    <row r="393" spans="1:12" x14ac:dyDescent="0.25">
      <c r="A393" s="2" t="s">
        <v>15</v>
      </c>
      <c r="H393" s="2">
        <v>99.075599999999994</v>
      </c>
      <c r="I393" s="2">
        <v>100</v>
      </c>
      <c r="J393" s="2">
        <v>100</v>
      </c>
    </row>
    <row r="394" spans="1:12" x14ac:dyDescent="0.25">
      <c r="A394" s="2" t="s">
        <v>88</v>
      </c>
      <c r="B394" s="2" t="s">
        <v>0</v>
      </c>
    </row>
    <row r="395" spans="1:12" x14ac:dyDescent="0.25">
      <c r="A395" s="2" t="s">
        <v>1</v>
      </c>
      <c r="B395" s="2">
        <v>0.79949999999999999</v>
      </c>
    </row>
    <row r="396" spans="1:12" x14ac:dyDescent="0.25">
      <c r="A396" s="2" t="s">
        <v>2</v>
      </c>
      <c r="B396" s="2">
        <v>0</v>
      </c>
    </row>
    <row r="397" spans="1:12" x14ac:dyDescent="0.25">
      <c r="A397" s="2" t="s">
        <v>3</v>
      </c>
      <c r="B397" s="2">
        <v>51.527000000000001</v>
      </c>
    </row>
    <row r="398" spans="1:12" x14ac:dyDescent="0.25">
      <c r="A398" s="2" t="s">
        <v>4</v>
      </c>
      <c r="B398" s="2">
        <v>0</v>
      </c>
    </row>
    <row r="399" spans="1:12" x14ac:dyDescent="0.25">
      <c r="A399" s="2" t="s">
        <v>5</v>
      </c>
      <c r="B399" s="2">
        <v>7.8799999999999995E-2</v>
      </c>
    </row>
    <row r="400" spans="1:12" x14ac:dyDescent="0.25">
      <c r="A400" s="2" t="s">
        <v>6</v>
      </c>
      <c r="B400" s="2">
        <v>3.3999999999999998E-3</v>
      </c>
    </row>
    <row r="401" spans="1:12" x14ac:dyDescent="0.25">
      <c r="A401" s="2" t="s">
        <v>7</v>
      </c>
      <c r="B401" s="2">
        <v>0.08</v>
      </c>
    </row>
    <row r="402" spans="1:12" x14ac:dyDescent="0.25">
      <c r="A402" s="2" t="s">
        <v>8</v>
      </c>
      <c r="B402" s="2">
        <v>0.58040000000000003</v>
      </c>
    </row>
    <row r="403" spans="1:12" x14ac:dyDescent="0.25">
      <c r="A403" s="2" t="s">
        <v>9</v>
      </c>
      <c r="B403" s="2">
        <v>0.19869999999999999</v>
      </c>
    </row>
    <row r="404" spans="1:12" x14ac:dyDescent="0.25">
      <c r="A404" s="2" t="s">
        <v>10</v>
      </c>
      <c r="B404" s="2">
        <v>0.38300000000000001</v>
      </c>
    </row>
    <row r="405" spans="1:12" x14ac:dyDescent="0.25">
      <c r="A405" s="2" t="s">
        <v>11</v>
      </c>
      <c r="B405" s="2">
        <v>0</v>
      </c>
    </row>
    <row r="406" spans="1:12" x14ac:dyDescent="0.25">
      <c r="A406" s="2" t="s">
        <v>12</v>
      </c>
      <c r="B406" s="2">
        <v>0.9395</v>
      </c>
    </row>
    <row r="407" spans="1:12" x14ac:dyDescent="0.25">
      <c r="A407" s="2" t="s">
        <v>13</v>
      </c>
      <c r="B407" s="2">
        <v>0.51470000000000005</v>
      </c>
    </row>
    <row r="408" spans="1:12" x14ac:dyDescent="0.25">
      <c r="A408" s="2" t="s">
        <v>14</v>
      </c>
      <c r="B408" s="2">
        <v>43.970599999999997</v>
      </c>
    </row>
    <row r="409" spans="1:12" x14ac:dyDescent="0.25">
      <c r="A409" s="2" t="s">
        <v>15</v>
      </c>
      <c r="B409" s="2">
        <v>99.075699999999998</v>
      </c>
    </row>
    <row r="410" spans="1:12" x14ac:dyDescent="0.25">
      <c r="A410" s="2" t="s">
        <v>87</v>
      </c>
    </row>
    <row r="411" spans="1:12" x14ac:dyDescent="0.25">
      <c r="A411" s="2" t="s">
        <v>87</v>
      </c>
      <c r="B411" s="2" t="s">
        <v>101</v>
      </c>
    </row>
    <row r="412" spans="1:12" x14ac:dyDescent="0.25">
      <c r="A412" s="2" t="s">
        <v>60</v>
      </c>
      <c r="B412" s="2">
        <v>6.1234999999999999</v>
      </c>
      <c r="C412" s="2">
        <v>9.1501000000000001</v>
      </c>
      <c r="D412" s="2">
        <v>6.3901000000000003</v>
      </c>
      <c r="E412" s="2">
        <v>0</v>
      </c>
      <c r="F412" s="2">
        <v>2.4</v>
      </c>
      <c r="G412" s="2">
        <v>5.4000000000000003E-3</v>
      </c>
      <c r="H412" s="2">
        <v>0.432</v>
      </c>
      <c r="I412" s="2">
        <v>0.43540000000000001</v>
      </c>
      <c r="J412" s="2">
        <v>0.35580000000000001</v>
      </c>
      <c r="K412" s="2">
        <v>569</v>
      </c>
      <c r="L412" s="2">
        <v>0.15670000000000001</v>
      </c>
    </row>
    <row r="413" spans="1:12" x14ac:dyDescent="0.25">
      <c r="A413" s="2" t="s">
        <v>61</v>
      </c>
      <c r="B413" s="2">
        <v>6.1234999999999999</v>
      </c>
      <c r="C413" s="2">
        <v>1.3332999999999999</v>
      </c>
      <c r="D413" s="2">
        <v>0.432</v>
      </c>
      <c r="E413" s="2">
        <v>0</v>
      </c>
      <c r="F413" s="2">
        <v>0.86670000000000003</v>
      </c>
      <c r="G413" s="2">
        <v>7.3000000000000001E-3</v>
      </c>
      <c r="H413" s="2">
        <v>8.2600000000000007E-2</v>
      </c>
      <c r="I413" s="2">
        <v>8.3199999999999996E-2</v>
      </c>
      <c r="J413" s="2">
        <v>7.1900000000000006E-2</v>
      </c>
      <c r="K413" s="2">
        <v>1043</v>
      </c>
      <c r="L413" s="2">
        <v>0.2215</v>
      </c>
    </row>
    <row r="414" spans="1:12" x14ac:dyDescent="0.25">
      <c r="A414" s="2" t="s">
        <v>62</v>
      </c>
      <c r="B414" s="2">
        <v>6.1234999999999999</v>
      </c>
      <c r="C414" s="2">
        <v>5673.3869999999997</v>
      </c>
      <c r="D414" s="2">
        <v>5658.63</v>
      </c>
      <c r="E414" s="2">
        <v>15.100300000000001</v>
      </c>
      <c r="F414" s="2">
        <v>14.3003</v>
      </c>
      <c r="G414" s="2">
        <v>2.0748000000000002</v>
      </c>
      <c r="H414" s="2">
        <v>37.109400000000001</v>
      </c>
      <c r="I414" s="2">
        <v>37.395699999999998</v>
      </c>
      <c r="J414" s="2">
        <v>18.532399999999999</v>
      </c>
      <c r="K414" s="2">
        <v>123</v>
      </c>
      <c r="L414" s="2">
        <v>0.4612</v>
      </c>
    </row>
    <row r="415" spans="1:12" x14ac:dyDescent="0.25">
      <c r="A415" s="2" t="s">
        <v>63</v>
      </c>
      <c r="B415" s="2">
        <v>6.1234999999999999</v>
      </c>
      <c r="C415" s="2">
        <v>2.9333999999999998</v>
      </c>
      <c r="D415" s="2">
        <v>1.3037000000000001</v>
      </c>
      <c r="E415" s="2">
        <v>1.95</v>
      </c>
      <c r="F415" s="2">
        <v>1.3</v>
      </c>
      <c r="G415" s="2">
        <v>1.5E-3</v>
      </c>
      <c r="H415" s="2">
        <v>2.1700000000000001E-2</v>
      </c>
      <c r="I415" s="2">
        <v>2.1899999999999999E-2</v>
      </c>
      <c r="J415" s="2">
        <v>1.35E-2</v>
      </c>
      <c r="K415" s="2">
        <v>116</v>
      </c>
      <c r="L415" s="2">
        <v>1.8599999999999998E-2</v>
      </c>
    </row>
    <row r="416" spans="1:12" x14ac:dyDescent="0.25">
      <c r="A416" s="2" t="s">
        <v>64</v>
      </c>
      <c r="B416" s="2">
        <v>6.1234999999999999</v>
      </c>
      <c r="C416" s="2">
        <v>2.5499999999999998</v>
      </c>
      <c r="D416" s="2">
        <v>1.3129</v>
      </c>
      <c r="E416" s="2">
        <v>1</v>
      </c>
      <c r="F416" s="2">
        <v>1.4</v>
      </c>
      <c r="G416" s="2">
        <v>1.6000000000000001E-3</v>
      </c>
      <c r="H416" s="2">
        <v>3.1300000000000001E-2</v>
      </c>
      <c r="I416" s="2">
        <v>3.15E-2</v>
      </c>
      <c r="J416" s="2">
        <v>2.0199999999999999E-2</v>
      </c>
      <c r="K416" s="2">
        <v>116</v>
      </c>
      <c r="L416" s="2">
        <v>3.1099999999999999E-2</v>
      </c>
    </row>
    <row r="417" spans="1:12" x14ac:dyDescent="0.25">
      <c r="A417" s="2" t="s">
        <v>65</v>
      </c>
      <c r="B417" s="2">
        <v>6.1234999999999999</v>
      </c>
      <c r="C417" s="2">
        <v>19.101199999999999</v>
      </c>
      <c r="D417" s="2">
        <v>0.34010000000000001</v>
      </c>
      <c r="E417" s="2">
        <v>0</v>
      </c>
      <c r="F417" s="2">
        <v>17.867699999999999</v>
      </c>
      <c r="G417" s="2">
        <v>1E-4</v>
      </c>
      <c r="H417" s="2">
        <v>5.4000000000000003E-3</v>
      </c>
      <c r="I417" s="2">
        <v>5.4999999999999997E-3</v>
      </c>
      <c r="J417" s="2">
        <v>8.0000000000000004E-4</v>
      </c>
      <c r="K417" s="2">
        <v>154</v>
      </c>
      <c r="L417" s="2">
        <v>4.65E-2</v>
      </c>
    </row>
    <row r="418" spans="1:12" x14ac:dyDescent="0.25">
      <c r="A418" s="2" t="s">
        <v>66</v>
      </c>
      <c r="B418" s="2">
        <v>6.1234999999999999</v>
      </c>
      <c r="C418" s="2">
        <v>19.401199999999999</v>
      </c>
      <c r="D418" s="2">
        <v>11.3711</v>
      </c>
      <c r="E418" s="2">
        <v>0</v>
      </c>
      <c r="F418" s="2">
        <v>7.3002000000000002</v>
      </c>
      <c r="G418" s="2">
        <v>7.6E-3</v>
      </c>
      <c r="H418" s="2">
        <v>7.9100000000000004E-2</v>
      </c>
      <c r="I418" s="2">
        <v>7.9699999999999993E-2</v>
      </c>
      <c r="J418" s="2">
        <v>4.0500000000000001E-2</v>
      </c>
      <c r="K418" s="2">
        <v>109</v>
      </c>
      <c r="L418" s="2">
        <v>2.7799999999999998E-2</v>
      </c>
    </row>
    <row r="419" spans="1:12" x14ac:dyDescent="0.25">
      <c r="A419" s="2" t="s">
        <v>67</v>
      </c>
      <c r="B419" s="2">
        <v>6.1234999999999999</v>
      </c>
      <c r="C419" s="2">
        <v>16.250900000000001</v>
      </c>
      <c r="D419" s="2">
        <v>12.8188</v>
      </c>
      <c r="E419" s="2">
        <v>3.9001000000000001</v>
      </c>
      <c r="F419" s="2">
        <v>0</v>
      </c>
      <c r="G419" s="2">
        <v>1.6199999999999999E-2</v>
      </c>
      <c r="H419" s="2">
        <v>0.58020000000000005</v>
      </c>
      <c r="I419" s="2">
        <v>0.5847</v>
      </c>
      <c r="J419" s="2">
        <v>0.2114</v>
      </c>
      <c r="K419" s="2">
        <v>316</v>
      </c>
      <c r="L419" s="2">
        <v>9.8299999999999998E-2</v>
      </c>
    </row>
    <row r="420" spans="1:12" x14ac:dyDescent="0.25">
      <c r="A420" s="2" t="s">
        <v>68</v>
      </c>
      <c r="B420" s="2">
        <v>6.1234999999999999</v>
      </c>
      <c r="C420" s="2">
        <v>7.2502000000000004</v>
      </c>
      <c r="D420" s="2">
        <v>2.2721</v>
      </c>
      <c r="E420" s="2">
        <v>0</v>
      </c>
      <c r="F420" s="2">
        <v>4.3666999999999998</v>
      </c>
      <c r="G420" s="2">
        <v>1.2999999999999999E-3</v>
      </c>
      <c r="H420" s="2">
        <v>0.104</v>
      </c>
      <c r="I420" s="2">
        <v>0.1048</v>
      </c>
      <c r="J420" s="2">
        <v>3.73E-2</v>
      </c>
      <c r="K420" s="2">
        <v>362</v>
      </c>
      <c r="L420" s="2">
        <v>8.09E-2</v>
      </c>
    </row>
    <row r="421" spans="1:12" x14ac:dyDescent="0.25">
      <c r="A421" s="2" t="s">
        <v>69</v>
      </c>
      <c r="B421" s="2">
        <v>6.1234999999999999</v>
      </c>
      <c r="C421" s="2">
        <v>7.2000999999999999</v>
      </c>
      <c r="D421" s="2">
        <v>0.89300000000000002</v>
      </c>
      <c r="E421" s="2">
        <v>0</v>
      </c>
      <c r="F421" s="2">
        <v>5.3</v>
      </c>
      <c r="G421" s="2">
        <v>1.1000000000000001E-3</v>
      </c>
      <c r="H421" s="2">
        <v>6.2700000000000006E-2</v>
      </c>
      <c r="I421" s="2">
        <v>6.3200000000000006E-2</v>
      </c>
      <c r="J421" s="2">
        <v>1.43E-2</v>
      </c>
      <c r="K421" s="2">
        <v>512</v>
      </c>
      <c r="L421" s="2">
        <v>0.1482</v>
      </c>
    </row>
    <row r="422" spans="1:12" x14ac:dyDescent="0.25">
      <c r="A422" s="2" t="s">
        <v>70</v>
      </c>
      <c r="B422" s="2">
        <v>6.1234999999999999</v>
      </c>
      <c r="C422" s="2">
        <v>2.2999999999999998</v>
      </c>
      <c r="D422" s="2">
        <v>-0.36</v>
      </c>
      <c r="E422" s="2">
        <v>0</v>
      </c>
      <c r="F422" s="2">
        <v>2.5333000000000001</v>
      </c>
      <c r="G422" s="2">
        <v>-6.9999999999999999E-4</v>
      </c>
      <c r="H422" s="2">
        <v>0</v>
      </c>
      <c r="I422" s="2">
        <v>0</v>
      </c>
      <c r="J422" s="2">
        <v>0</v>
      </c>
      <c r="K422" s="2">
        <v>766</v>
      </c>
      <c r="L422" s="2">
        <v>0</v>
      </c>
    </row>
    <row r="423" spans="1:12" x14ac:dyDescent="0.25">
      <c r="A423" s="2" t="s">
        <v>71</v>
      </c>
      <c r="B423" s="2">
        <v>6.1234999999999999</v>
      </c>
      <c r="C423" s="2">
        <v>20.133900000000001</v>
      </c>
      <c r="D423" s="2">
        <v>16.193300000000001</v>
      </c>
      <c r="E423" s="2">
        <v>0</v>
      </c>
      <c r="F423" s="2">
        <v>3.55</v>
      </c>
      <c r="G423" s="2">
        <v>1.6199999999999999E-2</v>
      </c>
      <c r="H423" s="2">
        <v>0.41610000000000003</v>
      </c>
      <c r="I423" s="2">
        <v>0.4194</v>
      </c>
      <c r="J423" s="2">
        <v>0.29659999999999997</v>
      </c>
      <c r="K423" s="2">
        <v>229</v>
      </c>
      <c r="L423" s="2">
        <v>7.22E-2</v>
      </c>
    </row>
    <row r="424" spans="1:12" x14ac:dyDescent="0.25">
      <c r="A424" s="2" t="s">
        <v>72</v>
      </c>
      <c r="B424" s="2">
        <v>6.1234999999999999</v>
      </c>
      <c r="C424" s="2">
        <v>10.5001</v>
      </c>
      <c r="D424" s="2">
        <v>7.5449000000000002</v>
      </c>
      <c r="E424" s="2">
        <v>3.2</v>
      </c>
      <c r="F424" s="2">
        <v>2.8</v>
      </c>
      <c r="G424" s="2">
        <v>2.5100000000000001E-2</v>
      </c>
      <c r="H424" s="2">
        <v>0.28039999999999998</v>
      </c>
      <c r="I424" s="2">
        <v>0.28260000000000002</v>
      </c>
      <c r="J424" s="2">
        <v>0.20799999999999999</v>
      </c>
      <c r="K424" s="2">
        <v>264</v>
      </c>
      <c r="L424" s="2">
        <v>9.1899999999999996E-2</v>
      </c>
    </row>
    <row r="425" spans="1:12" x14ac:dyDescent="0.25">
      <c r="A425" s="2" t="s">
        <v>73</v>
      </c>
      <c r="H425" s="2">
        <v>48.121299999999998</v>
      </c>
      <c r="I425" s="2">
        <v>48.492600000000003</v>
      </c>
      <c r="J425" s="2">
        <v>60.1997</v>
      </c>
    </row>
    <row r="426" spans="1:12" x14ac:dyDescent="0.25">
      <c r="A426" s="2" t="s">
        <v>74</v>
      </c>
      <c r="H426" s="2">
        <v>12</v>
      </c>
      <c r="I426" s="2">
        <v>12</v>
      </c>
      <c r="J426" s="2">
        <v>19.997599999999998</v>
      </c>
    </row>
    <row r="427" spans="1:12" x14ac:dyDescent="0.25">
      <c r="A427" s="2" t="s">
        <v>15</v>
      </c>
      <c r="H427" s="2">
        <v>99.326300000000003</v>
      </c>
      <c r="I427" s="2">
        <v>100</v>
      </c>
      <c r="J427" s="2">
        <v>100</v>
      </c>
    </row>
    <row r="428" spans="1:12" x14ac:dyDescent="0.25">
      <c r="A428" s="2" t="s">
        <v>88</v>
      </c>
      <c r="B428" s="2" t="s">
        <v>0</v>
      </c>
    </row>
    <row r="429" spans="1:12" x14ac:dyDescent="0.25">
      <c r="A429" s="2" t="s">
        <v>1</v>
      </c>
      <c r="B429" s="2">
        <v>0.71640000000000004</v>
      </c>
    </row>
    <row r="430" spans="1:12" x14ac:dyDescent="0.25">
      <c r="A430" s="2" t="s">
        <v>2</v>
      </c>
      <c r="B430" s="2">
        <v>0.1113</v>
      </c>
    </row>
    <row r="431" spans="1:12" x14ac:dyDescent="0.25">
      <c r="A431" s="2" t="s">
        <v>3</v>
      </c>
      <c r="B431" s="2">
        <v>51.923400000000001</v>
      </c>
    </row>
    <row r="432" spans="1:12" x14ac:dyDescent="0.25">
      <c r="A432" s="2" t="s">
        <v>4</v>
      </c>
      <c r="B432" s="2">
        <v>5.4199999999999998E-2</v>
      </c>
    </row>
    <row r="433" spans="1:12" x14ac:dyDescent="0.25">
      <c r="A433" s="2" t="s">
        <v>5</v>
      </c>
      <c r="B433" s="2">
        <v>7.17E-2</v>
      </c>
    </row>
    <row r="434" spans="1:12" x14ac:dyDescent="0.25">
      <c r="A434" s="2" t="s">
        <v>6</v>
      </c>
      <c r="B434" s="2">
        <v>6.1000000000000004E-3</v>
      </c>
    </row>
    <row r="435" spans="1:12" x14ac:dyDescent="0.25">
      <c r="A435" s="2" t="s">
        <v>7</v>
      </c>
      <c r="B435" s="2">
        <v>9.5299999999999996E-2</v>
      </c>
    </row>
    <row r="436" spans="1:12" x14ac:dyDescent="0.25">
      <c r="A436" s="2" t="s">
        <v>8</v>
      </c>
      <c r="B436" s="2">
        <v>0.74919999999999998</v>
      </c>
    </row>
    <row r="437" spans="1:12" x14ac:dyDescent="0.25">
      <c r="A437" s="2" t="s">
        <v>9</v>
      </c>
      <c r="B437" s="2">
        <v>0.1338</v>
      </c>
    </row>
    <row r="438" spans="1:12" x14ac:dyDescent="0.25">
      <c r="A438" s="2" t="s">
        <v>10</v>
      </c>
      <c r="B438" s="2">
        <v>7.4099999999999999E-2</v>
      </c>
    </row>
    <row r="439" spans="1:12" x14ac:dyDescent="0.25">
      <c r="A439" s="2" t="s">
        <v>11</v>
      </c>
      <c r="B439" s="2">
        <v>0</v>
      </c>
    </row>
    <row r="440" spans="1:12" x14ac:dyDescent="0.25">
      <c r="A440" s="2" t="s">
        <v>12</v>
      </c>
      <c r="B440" s="2">
        <v>0.89029999999999998</v>
      </c>
    </row>
    <row r="441" spans="1:12" x14ac:dyDescent="0.25">
      <c r="A441" s="2" t="s">
        <v>13</v>
      </c>
      <c r="B441" s="2">
        <v>0.52980000000000005</v>
      </c>
    </row>
    <row r="442" spans="1:12" x14ac:dyDescent="0.25">
      <c r="A442" s="2" t="s">
        <v>14</v>
      </c>
      <c r="B442" s="2">
        <v>43.970599999999997</v>
      </c>
    </row>
    <row r="443" spans="1:12" x14ac:dyDescent="0.25">
      <c r="A443" s="2" t="s">
        <v>15</v>
      </c>
      <c r="B443" s="2">
        <v>99.326300000000003</v>
      </c>
    </row>
    <row r="444" spans="1:12" x14ac:dyDescent="0.25">
      <c r="A444" s="2" t="s">
        <v>87</v>
      </c>
    </row>
    <row r="445" spans="1:12" x14ac:dyDescent="0.25">
      <c r="A445" s="2" t="s">
        <v>87</v>
      </c>
      <c r="B445" s="2" t="s">
        <v>102</v>
      </c>
    </row>
    <row r="446" spans="1:12" x14ac:dyDescent="0.25">
      <c r="A446" s="2" t="s">
        <v>60</v>
      </c>
      <c r="B446" s="2">
        <v>6.1646999999999998</v>
      </c>
      <c r="C446" s="2">
        <v>10.200100000000001</v>
      </c>
      <c r="D446" s="2">
        <v>6.9801000000000002</v>
      </c>
      <c r="E446" s="2">
        <v>0</v>
      </c>
      <c r="F446" s="2">
        <v>2.8</v>
      </c>
      <c r="G446" s="2">
        <v>5.8999999999999999E-3</v>
      </c>
      <c r="H446" s="2">
        <v>0.46879999999999999</v>
      </c>
      <c r="I446" s="2">
        <v>0.47310000000000002</v>
      </c>
      <c r="J446" s="2">
        <v>0.38679999999999998</v>
      </c>
      <c r="K446" s="2">
        <v>610</v>
      </c>
      <c r="L446" s="2">
        <v>0.16520000000000001</v>
      </c>
    </row>
    <row r="447" spans="1:12" x14ac:dyDescent="0.25">
      <c r="A447" s="2" t="s">
        <v>61</v>
      </c>
      <c r="B447" s="2">
        <v>6.1646999999999998</v>
      </c>
      <c r="C447" s="2">
        <v>1.7333000000000001</v>
      </c>
      <c r="D447" s="2">
        <v>0.69330000000000003</v>
      </c>
      <c r="E447" s="2">
        <v>0</v>
      </c>
      <c r="F447" s="2">
        <v>1</v>
      </c>
      <c r="G447" s="2">
        <v>1.17E-2</v>
      </c>
      <c r="H447" s="2">
        <v>0.13159999999999999</v>
      </c>
      <c r="I447" s="2">
        <v>0.1328</v>
      </c>
      <c r="J447" s="2">
        <v>0.1148</v>
      </c>
      <c r="K447" s="2">
        <v>1113</v>
      </c>
      <c r="L447" s="2">
        <v>0.24490000000000001</v>
      </c>
    </row>
    <row r="448" spans="1:12" x14ac:dyDescent="0.25">
      <c r="A448" s="2" t="s">
        <v>62</v>
      </c>
      <c r="B448" s="2">
        <v>6.1646999999999998</v>
      </c>
      <c r="C448" s="2">
        <v>5657.81</v>
      </c>
      <c r="D448" s="2">
        <v>5643.8379999999997</v>
      </c>
      <c r="E448" s="2">
        <v>14.7003</v>
      </c>
      <c r="F448" s="2">
        <v>13.0002</v>
      </c>
      <c r="G448" s="2">
        <v>2.0554999999999999</v>
      </c>
      <c r="H448" s="2">
        <v>36.769300000000001</v>
      </c>
      <c r="I448" s="2">
        <v>37.1113</v>
      </c>
      <c r="J448" s="2">
        <v>18.399799999999999</v>
      </c>
      <c r="K448" s="2">
        <v>118</v>
      </c>
      <c r="L448" s="2">
        <v>0.45729999999999998</v>
      </c>
    </row>
    <row r="449" spans="1:12" x14ac:dyDescent="0.25">
      <c r="A449" s="2" t="s">
        <v>63</v>
      </c>
      <c r="B449" s="2">
        <v>6.1646999999999998</v>
      </c>
      <c r="C449" s="2">
        <v>2.8</v>
      </c>
      <c r="D449" s="2">
        <v>0.72609999999999997</v>
      </c>
      <c r="E449" s="2">
        <v>2</v>
      </c>
      <c r="F449" s="2">
        <v>2.15</v>
      </c>
      <c r="G449" s="2">
        <v>8.9999999999999998E-4</v>
      </c>
      <c r="H449" s="2">
        <v>1.2E-2</v>
      </c>
      <c r="I449" s="2">
        <v>1.21E-2</v>
      </c>
      <c r="J449" s="2">
        <v>7.4999999999999997E-3</v>
      </c>
      <c r="K449" s="2">
        <v>131</v>
      </c>
      <c r="L449" s="2">
        <v>1.89E-2</v>
      </c>
    </row>
    <row r="450" spans="1:12" x14ac:dyDescent="0.25">
      <c r="A450" s="2" t="s">
        <v>64</v>
      </c>
      <c r="B450" s="2">
        <v>6.1646999999999998</v>
      </c>
      <c r="C450" s="2">
        <v>2.8</v>
      </c>
      <c r="D450" s="2">
        <v>1.3221000000000001</v>
      </c>
      <c r="E450" s="2">
        <v>1.3</v>
      </c>
      <c r="F450" s="2">
        <v>1.6</v>
      </c>
      <c r="G450" s="2">
        <v>1.6000000000000001E-3</v>
      </c>
      <c r="H450" s="2">
        <v>3.1399999999999997E-2</v>
      </c>
      <c r="I450" s="2">
        <v>3.1699999999999999E-2</v>
      </c>
      <c r="J450" s="2">
        <v>2.0299999999999999E-2</v>
      </c>
      <c r="K450" s="2">
        <v>125</v>
      </c>
      <c r="L450" s="2">
        <v>3.2899999999999999E-2</v>
      </c>
    </row>
    <row r="451" spans="1:12" x14ac:dyDescent="0.25">
      <c r="A451" s="2" t="s">
        <v>65</v>
      </c>
      <c r="B451" s="2">
        <v>6.1646999999999998</v>
      </c>
      <c r="C451" s="2">
        <v>18.334399999999999</v>
      </c>
      <c r="D451" s="2">
        <v>-0.35670000000000002</v>
      </c>
      <c r="E451" s="2">
        <v>0</v>
      </c>
      <c r="F451" s="2">
        <v>17.801100000000002</v>
      </c>
      <c r="G451" s="2">
        <v>-1E-4</v>
      </c>
      <c r="H451" s="2">
        <v>0</v>
      </c>
      <c r="I451" s="2">
        <v>0</v>
      </c>
      <c r="J451" s="2">
        <v>0</v>
      </c>
      <c r="K451" s="2">
        <v>152</v>
      </c>
      <c r="L451" s="2">
        <v>-1E-4</v>
      </c>
    </row>
    <row r="452" spans="1:12" x14ac:dyDescent="0.25">
      <c r="A452" s="2" t="s">
        <v>66</v>
      </c>
      <c r="B452" s="2">
        <v>6.1646999999999998</v>
      </c>
      <c r="C452" s="2">
        <v>15.3508</v>
      </c>
      <c r="D452" s="2">
        <v>8.0906000000000002</v>
      </c>
      <c r="E452" s="2">
        <v>0</v>
      </c>
      <c r="F452" s="2">
        <v>6.6001000000000003</v>
      </c>
      <c r="G452" s="2">
        <v>5.4000000000000003E-3</v>
      </c>
      <c r="H452" s="2">
        <v>5.6000000000000001E-2</v>
      </c>
      <c r="I452" s="2">
        <v>5.6599999999999998E-2</v>
      </c>
      <c r="J452" s="2">
        <v>2.87E-2</v>
      </c>
      <c r="K452" s="2">
        <v>103</v>
      </c>
      <c r="L452" s="2">
        <v>2.5399999999999999E-2</v>
      </c>
    </row>
    <row r="453" spans="1:12" x14ac:dyDescent="0.25">
      <c r="A453" s="2" t="s">
        <v>67</v>
      </c>
      <c r="B453" s="2">
        <v>6.1646999999999998</v>
      </c>
      <c r="C453" s="2">
        <v>18.251100000000001</v>
      </c>
      <c r="D453" s="2">
        <v>14.085699999999999</v>
      </c>
      <c r="E453" s="2">
        <v>4.7333999999999996</v>
      </c>
      <c r="F453" s="2">
        <v>0</v>
      </c>
      <c r="G453" s="2">
        <v>1.77E-2</v>
      </c>
      <c r="H453" s="2">
        <v>0.63300000000000001</v>
      </c>
      <c r="I453" s="2">
        <v>0.63890000000000002</v>
      </c>
      <c r="J453" s="2">
        <v>0.2311</v>
      </c>
      <c r="K453" s="2">
        <v>346</v>
      </c>
      <c r="L453" s="2">
        <v>0.10440000000000001</v>
      </c>
    </row>
    <row r="454" spans="1:12" x14ac:dyDescent="0.25">
      <c r="A454" s="2" t="s">
        <v>68</v>
      </c>
      <c r="B454" s="2">
        <v>6.1646999999999998</v>
      </c>
      <c r="C454" s="2">
        <v>8.0752000000000006</v>
      </c>
      <c r="D454" s="2">
        <v>3.2871000000000001</v>
      </c>
      <c r="E454" s="2">
        <v>0</v>
      </c>
      <c r="F454" s="2">
        <v>4.2000999999999999</v>
      </c>
      <c r="G454" s="2">
        <v>1.8E-3</v>
      </c>
      <c r="H454" s="2">
        <v>0.14940000000000001</v>
      </c>
      <c r="I454" s="2">
        <v>0.1507</v>
      </c>
      <c r="J454" s="2">
        <v>5.3600000000000002E-2</v>
      </c>
      <c r="K454" s="2">
        <v>352</v>
      </c>
      <c r="L454" s="2">
        <v>8.2000000000000003E-2</v>
      </c>
    </row>
    <row r="455" spans="1:12" x14ac:dyDescent="0.25">
      <c r="A455" s="2" t="s">
        <v>69</v>
      </c>
      <c r="B455" s="2">
        <v>6.1646999999999998</v>
      </c>
      <c r="C455" s="2">
        <v>8.5251000000000001</v>
      </c>
      <c r="D455" s="2">
        <v>4.0030999999999999</v>
      </c>
      <c r="E455" s="2">
        <v>0</v>
      </c>
      <c r="F455" s="2">
        <v>3.8</v>
      </c>
      <c r="G455" s="2">
        <v>5.1000000000000004E-3</v>
      </c>
      <c r="H455" s="2">
        <v>0.2792</v>
      </c>
      <c r="I455" s="2">
        <v>0.28179999999999999</v>
      </c>
      <c r="J455" s="2">
        <v>6.3899999999999998E-2</v>
      </c>
      <c r="K455" s="2">
        <v>430</v>
      </c>
      <c r="L455" s="2">
        <v>0.13869999999999999</v>
      </c>
    </row>
    <row r="456" spans="1:12" x14ac:dyDescent="0.25">
      <c r="A456" s="2" t="s">
        <v>70</v>
      </c>
      <c r="B456" s="2">
        <v>6.1646999999999998</v>
      </c>
      <c r="C456" s="2">
        <v>2</v>
      </c>
      <c r="D456" s="2">
        <v>-0.34499999999999997</v>
      </c>
      <c r="E456" s="2">
        <v>0</v>
      </c>
      <c r="F456" s="2">
        <v>2.2332999999999998</v>
      </c>
      <c r="G456" s="2">
        <v>-6.9999999999999999E-4</v>
      </c>
      <c r="H456" s="2">
        <v>0</v>
      </c>
      <c r="I456" s="2">
        <v>0</v>
      </c>
      <c r="J456" s="2">
        <v>0</v>
      </c>
      <c r="K456" s="2">
        <v>716</v>
      </c>
      <c r="L456" s="2">
        <v>0</v>
      </c>
    </row>
    <row r="457" spans="1:12" x14ac:dyDescent="0.25">
      <c r="A457" s="2" t="s">
        <v>71</v>
      </c>
      <c r="B457" s="2">
        <v>6.1646999999999998</v>
      </c>
      <c r="C457" s="2">
        <v>17.467099999999999</v>
      </c>
      <c r="D457" s="2">
        <v>13.5266</v>
      </c>
      <c r="E457" s="2">
        <v>0</v>
      </c>
      <c r="F457" s="2">
        <v>3.55</v>
      </c>
      <c r="G457" s="2">
        <v>1.34E-2</v>
      </c>
      <c r="H457" s="2">
        <v>0.34539999999999998</v>
      </c>
      <c r="I457" s="2">
        <v>0.34870000000000001</v>
      </c>
      <c r="J457" s="2">
        <v>0.2467</v>
      </c>
      <c r="K457" s="2">
        <v>227</v>
      </c>
      <c r="L457" s="2">
        <v>6.7900000000000002E-2</v>
      </c>
    </row>
    <row r="458" spans="1:12" x14ac:dyDescent="0.25">
      <c r="A458" s="2" t="s">
        <v>72</v>
      </c>
      <c r="B458" s="2">
        <v>6.1646999999999998</v>
      </c>
      <c r="C458" s="2">
        <v>11.0502</v>
      </c>
      <c r="D458" s="2">
        <v>8.1396999999999995</v>
      </c>
      <c r="E458" s="2">
        <v>3.4</v>
      </c>
      <c r="F458" s="2">
        <v>2.6</v>
      </c>
      <c r="G458" s="2">
        <v>2.69E-2</v>
      </c>
      <c r="H458" s="2">
        <v>0.30059999999999998</v>
      </c>
      <c r="I458" s="2">
        <v>0.3034</v>
      </c>
      <c r="J458" s="2">
        <v>0.2235</v>
      </c>
      <c r="K458" s="2">
        <v>262</v>
      </c>
      <c r="L458" s="2">
        <v>9.2999999999999999E-2</v>
      </c>
    </row>
    <row r="459" spans="1:12" x14ac:dyDescent="0.25">
      <c r="A459" s="2" t="s">
        <v>73</v>
      </c>
      <c r="H459" s="2">
        <v>48.012300000000003</v>
      </c>
      <c r="I459" s="2">
        <v>48.4589</v>
      </c>
      <c r="J459" s="2">
        <v>60.185099999999998</v>
      </c>
    </row>
    <row r="460" spans="1:12" x14ac:dyDescent="0.25">
      <c r="A460" s="2" t="s">
        <v>74</v>
      </c>
      <c r="H460" s="2">
        <v>12</v>
      </c>
      <c r="I460" s="2">
        <v>12</v>
      </c>
      <c r="J460" s="2">
        <v>20.0381</v>
      </c>
    </row>
    <row r="461" spans="1:12" x14ac:dyDescent="0.25">
      <c r="A461" s="2" t="s">
        <v>15</v>
      </c>
      <c r="H461" s="2">
        <v>99.188999999999993</v>
      </c>
      <c r="I461" s="2">
        <v>100</v>
      </c>
      <c r="J461" s="2">
        <v>100</v>
      </c>
    </row>
    <row r="462" spans="1:12" x14ac:dyDescent="0.25">
      <c r="A462" s="2" t="s">
        <v>88</v>
      </c>
      <c r="B462" s="2" t="s">
        <v>0</v>
      </c>
    </row>
    <row r="463" spans="1:12" x14ac:dyDescent="0.25">
      <c r="A463" s="2" t="s">
        <v>1</v>
      </c>
      <c r="B463" s="2">
        <v>0.77739999999999998</v>
      </c>
    </row>
    <row r="464" spans="1:12" x14ac:dyDescent="0.25">
      <c r="A464" s="2" t="s">
        <v>2</v>
      </c>
      <c r="B464" s="2">
        <v>0.1774</v>
      </c>
    </row>
    <row r="465" spans="1:12" x14ac:dyDescent="0.25">
      <c r="A465" s="2" t="s">
        <v>3</v>
      </c>
      <c r="B465" s="2">
        <v>51.447600000000001</v>
      </c>
    </row>
    <row r="466" spans="1:12" x14ac:dyDescent="0.25">
      <c r="A466" s="2" t="s">
        <v>4</v>
      </c>
      <c r="B466" s="2">
        <v>0.03</v>
      </c>
    </row>
    <row r="467" spans="1:12" x14ac:dyDescent="0.25">
      <c r="A467" s="2" t="s">
        <v>5</v>
      </c>
      <c r="B467" s="2">
        <v>7.1900000000000006E-2</v>
      </c>
    </row>
    <row r="468" spans="1:12" x14ac:dyDescent="0.25">
      <c r="A468" s="2" t="s">
        <v>6</v>
      </c>
      <c r="B468" s="2">
        <v>0</v>
      </c>
    </row>
    <row r="469" spans="1:12" x14ac:dyDescent="0.25">
      <c r="A469" s="2" t="s">
        <v>7</v>
      </c>
      <c r="B469" s="2">
        <v>6.7500000000000004E-2</v>
      </c>
    </row>
    <row r="470" spans="1:12" x14ac:dyDescent="0.25">
      <c r="A470" s="2" t="s">
        <v>8</v>
      </c>
      <c r="B470" s="2">
        <v>0.81730000000000003</v>
      </c>
    </row>
    <row r="471" spans="1:12" x14ac:dyDescent="0.25">
      <c r="A471" s="2" t="s">
        <v>9</v>
      </c>
      <c r="B471" s="2">
        <v>0.19209999999999999</v>
      </c>
    </row>
    <row r="472" spans="1:12" x14ac:dyDescent="0.25">
      <c r="A472" s="2" t="s">
        <v>10</v>
      </c>
      <c r="B472" s="2">
        <v>0.33019999999999999</v>
      </c>
    </row>
    <row r="473" spans="1:12" x14ac:dyDescent="0.25">
      <c r="A473" s="2" t="s">
        <v>11</v>
      </c>
      <c r="B473" s="2">
        <v>0</v>
      </c>
    </row>
    <row r="474" spans="1:12" x14ac:dyDescent="0.25">
      <c r="A474" s="2" t="s">
        <v>12</v>
      </c>
      <c r="B474" s="2">
        <v>0.73899999999999999</v>
      </c>
    </row>
    <row r="475" spans="1:12" x14ac:dyDescent="0.25">
      <c r="A475" s="2" t="s">
        <v>13</v>
      </c>
      <c r="B475" s="2">
        <v>0.56799999999999995</v>
      </c>
    </row>
    <row r="476" spans="1:12" x14ac:dyDescent="0.25">
      <c r="A476" s="2" t="s">
        <v>14</v>
      </c>
      <c r="B476" s="2">
        <v>43.970599999999997</v>
      </c>
    </row>
    <row r="477" spans="1:12" x14ac:dyDescent="0.25">
      <c r="A477" s="2" t="s">
        <v>15</v>
      </c>
      <c r="B477" s="2">
        <v>99.188999999999993</v>
      </c>
    </row>
    <row r="478" spans="1:12" x14ac:dyDescent="0.25">
      <c r="A478" s="2" t="s">
        <v>87</v>
      </c>
    </row>
    <row r="479" spans="1:12" x14ac:dyDescent="0.25">
      <c r="A479" s="2" t="s">
        <v>87</v>
      </c>
      <c r="B479" s="2" t="s">
        <v>103</v>
      </c>
    </row>
    <row r="480" spans="1:12" x14ac:dyDescent="0.25">
      <c r="A480" s="2" t="s">
        <v>60</v>
      </c>
      <c r="B480" s="2">
        <v>6.125</v>
      </c>
      <c r="C480" s="2">
        <v>10.450100000000001</v>
      </c>
      <c r="D480" s="2">
        <v>7.0000999999999998</v>
      </c>
      <c r="E480" s="2">
        <v>0</v>
      </c>
      <c r="F480" s="2">
        <v>3</v>
      </c>
      <c r="G480" s="2">
        <v>5.8999999999999999E-3</v>
      </c>
      <c r="H480" s="2">
        <v>0.4733</v>
      </c>
      <c r="I480" s="2">
        <v>0.48309999999999997</v>
      </c>
      <c r="J480" s="2">
        <v>0.39419999999999999</v>
      </c>
      <c r="K480" s="2">
        <v>637</v>
      </c>
      <c r="L480" s="2">
        <v>0.16930000000000001</v>
      </c>
    </row>
    <row r="481" spans="1:12" x14ac:dyDescent="0.25">
      <c r="A481" s="2" t="s">
        <v>61</v>
      </c>
      <c r="B481" s="2">
        <v>6.125</v>
      </c>
      <c r="C481" s="2">
        <v>0.6</v>
      </c>
      <c r="D481" s="2">
        <v>-1.2027000000000001</v>
      </c>
      <c r="E481" s="2">
        <v>0</v>
      </c>
      <c r="F481" s="2">
        <v>1.7333000000000001</v>
      </c>
      <c r="G481" s="2">
        <v>-2.0400000000000001E-2</v>
      </c>
      <c r="H481" s="2">
        <v>0</v>
      </c>
      <c r="I481" s="2">
        <v>0</v>
      </c>
      <c r="J481" s="2">
        <v>0</v>
      </c>
      <c r="K481" s="2">
        <v>1503</v>
      </c>
      <c r="L481" s="2">
        <v>0</v>
      </c>
    </row>
    <row r="482" spans="1:12" x14ac:dyDescent="0.25">
      <c r="A482" s="2" t="s">
        <v>62</v>
      </c>
      <c r="B482" s="2">
        <v>6.125</v>
      </c>
      <c r="C482" s="2">
        <v>5636.5510000000004</v>
      </c>
      <c r="D482" s="2">
        <v>5621.3649999999998</v>
      </c>
      <c r="E482" s="2">
        <v>16.3003</v>
      </c>
      <c r="F482" s="2">
        <v>13.700200000000001</v>
      </c>
      <c r="G482" s="2">
        <v>2.0606</v>
      </c>
      <c r="H482" s="2">
        <v>36.867899999999999</v>
      </c>
      <c r="I482" s="2">
        <v>37.633499999999998</v>
      </c>
      <c r="J482" s="2">
        <v>18.622</v>
      </c>
      <c r="K482" s="2">
        <v>124</v>
      </c>
      <c r="L482" s="2">
        <v>0.45900000000000002</v>
      </c>
    </row>
    <row r="483" spans="1:12" x14ac:dyDescent="0.25">
      <c r="A483" s="2" t="s">
        <v>63</v>
      </c>
      <c r="B483" s="2">
        <v>6.125</v>
      </c>
      <c r="C483" s="2">
        <v>2.4666999999999999</v>
      </c>
      <c r="D483" s="2">
        <v>0.41089999999999999</v>
      </c>
      <c r="E483" s="2">
        <v>2.4500000000000002</v>
      </c>
      <c r="F483" s="2">
        <v>1.65</v>
      </c>
      <c r="G483" s="2">
        <v>5.0000000000000001E-4</v>
      </c>
      <c r="H483" s="2">
        <v>6.7999999999999996E-3</v>
      </c>
      <c r="I483" s="2">
        <v>7.0000000000000001E-3</v>
      </c>
      <c r="J483" s="2">
        <v>4.3E-3</v>
      </c>
      <c r="K483" s="2">
        <v>132</v>
      </c>
      <c r="L483" s="2">
        <v>1.8200000000000001E-2</v>
      </c>
    </row>
    <row r="484" spans="1:12" x14ac:dyDescent="0.25">
      <c r="A484" s="2" t="s">
        <v>64</v>
      </c>
      <c r="B484" s="2">
        <v>6.125</v>
      </c>
      <c r="C484" s="2">
        <v>2.6</v>
      </c>
      <c r="D484" s="2">
        <v>0.78500000000000003</v>
      </c>
      <c r="E484" s="2">
        <v>1.4</v>
      </c>
      <c r="F484" s="2">
        <v>2.1</v>
      </c>
      <c r="G484" s="2">
        <v>1E-3</v>
      </c>
      <c r="H484" s="2">
        <v>1.8700000000000001E-2</v>
      </c>
      <c r="I484" s="2">
        <v>1.9099999999999999E-2</v>
      </c>
      <c r="J484" s="2">
        <v>1.2200000000000001E-2</v>
      </c>
      <c r="K484" s="2">
        <v>142</v>
      </c>
      <c r="L484" s="2">
        <v>3.3599999999999998E-2</v>
      </c>
    </row>
    <row r="485" spans="1:12" x14ac:dyDescent="0.25">
      <c r="A485" s="2" t="s">
        <v>65</v>
      </c>
      <c r="B485" s="2">
        <v>6.125</v>
      </c>
      <c r="C485" s="2">
        <v>17.9011</v>
      </c>
      <c r="D485" s="2">
        <v>-0.44</v>
      </c>
      <c r="E485" s="2">
        <v>0</v>
      </c>
      <c r="F485" s="2">
        <v>17.467700000000001</v>
      </c>
      <c r="G485" s="2">
        <v>-1E-4</v>
      </c>
      <c r="H485" s="2">
        <v>0</v>
      </c>
      <c r="I485" s="2">
        <v>0</v>
      </c>
      <c r="J485" s="2">
        <v>0</v>
      </c>
      <c r="K485" s="2">
        <v>152</v>
      </c>
      <c r="L485" s="2">
        <v>-1E-4</v>
      </c>
    </row>
    <row r="486" spans="1:12" x14ac:dyDescent="0.25">
      <c r="A486" s="2" t="s">
        <v>66</v>
      </c>
      <c r="B486" s="2">
        <v>6.125</v>
      </c>
      <c r="C486" s="2">
        <v>14.5007</v>
      </c>
      <c r="D486" s="2">
        <v>6.0305</v>
      </c>
      <c r="E486" s="2">
        <v>0</v>
      </c>
      <c r="F486" s="2">
        <v>7.7001999999999997</v>
      </c>
      <c r="G486" s="2">
        <v>4.0000000000000001E-3</v>
      </c>
      <c r="H486" s="2">
        <v>4.19E-2</v>
      </c>
      <c r="I486" s="2">
        <v>4.2799999999999998E-2</v>
      </c>
      <c r="J486" s="2">
        <v>2.1700000000000001E-2</v>
      </c>
      <c r="K486" s="2">
        <v>112</v>
      </c>
      <c r="L486" s="2">
        <v>2.6100000000000002E-2</v>
      </c>
    </row>
    <row r="487" spans="1:12" x14ac:dyDescent="0.25">
      <c r="A487" s="2" t="s">
        <v>67</v>
      </c>
      <c r="B487" s="2">
        <v>6.125</v>
      </c>
      <c r="C487" s="2">
        <v>16.050899999999999</v>
      </c>
      <c r="D487" s="2">
        <v>12.2081</v>
      </c>
      <c r="E487" s="2">
        <v>4.3666999999999998</v>
      </c>
      <c r="F487" s="2">
        <v>0</v>
      </c>
      <c r="G487" s="2">
        <v>1.54E-2</v>
      </c>
      <c r="H487" s="2">
        <v>0.5524</v>
      </c>
      <c r="I487" s="2">
        <v>0.56379999999999997</v>
      </c>
      <c r="J487" s="2">
        <v>0.20349999999999999</v>
      </c>
      <c r="K487" s="2">
        <v>335</v>
      </c>
      <c r="L487" s="2">
        <v>9.9099999999999994E-2</v>
      </c>
    </row>
    <row r="488" spans="1:12" x14ac:dyDescent="0.25">
      <c r="A488" s="2" t="s">
        <v>68</v>
      </c>
      <c r="B488" s="2">
        <v>6.125</v>
      </c>
      <c r="C488" s="2">
        <v>7.6252000000000004</v>
      </c>
      <c r="D488" s="2">
        <v>2.2671000000000001</v>
      </c>
      <c r="E488" s="2">
        <v>0</v>
      </c>
      <c r="F488" s="2">
        <v>4.7000999999999999</v>
      </c>
      <c r="G488" s="2">
        <v>1.2999999999999999E-3</v>
      </c>
      <c r="H488" s="2">
        <v>0.1037</v>
      </c>
      <c r="I488" s="2">
        <v>0.10589999999999999</v>
      </c>
      <c r="J488" s="2">
        <v>3.7600000000000001E-2</v>
      </c>
      <c r="K488" s="2">
        <v>375</v>
      </c>
      <c r="L488" s="2">
        <v>8.3400000000000002E-2</v>
      </c>
    </row>
    <row r="489" spans="1:12" x14ac:dyDescent="0.25">
      <c r="A489" s="2" t="s">
        <v>69</v>
      </c>
      <c r="B489" s="2">
        <v>6.125</v>
      </c>
      <c r="C489" s="2">
        <v>8.3500999999999994</v>
      </c>
      <c r="D489" s="2">
        <v>3.9470999999999998</v>
      </c>
      <c r="E489" s="2">
        <v>0</v>
      </c>
      <c r="F489" s="2">
        <v>3.7</v>
      </c>
      <c r="G489" s="2">
        <v>5.0000000000000001E-3</v>
      </c>
      <c r="H489" s="2">
        <v>0.2767</v>
      </c>
      <c r="I489" s="2">
        <v>0.28239999999999998</v>
      </c>
      <c r="J489" s="2">
        <v>6.3899999999999998E-2</v>
      </c>
      <c r="K489" s="2">
        <v>428</v>
      </c>
      <c r="L489" s="2">
        <v>0.13780000000000001</v>
      </c>
    </row>
    <row r="490" spans="1:12" x14ac:dyDescent="0.25">
      <c r="A490" s="2" t="s">
        <v>70</v>
      </c>
      <c r="B490" s="2">
        <v>6.125</v>
      </c>
      <c r="C490" s="2">
        <v>1.9750000000000001</v>
      </c>
      <c r="D490" s="2">
        <v>-0.44</v>
      </c>
      <c r="E490" s="2">
        <v>0</v>
      </c>
      <c r="F490" s="2">
        <v>2.2999999999999998</v>
      </c>
      <c r="G490" s="2">
        <v>-8.0000000000000004E-4</v>
      </c>
      <c r="H490" s="2">
        <v>0</v>
      </c>
      <c r="I490" s="2">
        <v>0</v>
      </c>
      <c r="J490" s="2">
        <v>0</v>
      </c>
      <c r="K490" s="2">
        <v>731</v>
      </c>
      <c r="L490" s="2">
        <v>0</v>
      </c>
    </row>
    <row r="491" spans="1:12" x14ac:dyDescent="0.25">
      <c r="A491" s="2" t="s">
        <v>71</v>
      </c>
      <c r="B491" s="2">
        <v>6.125</v>
      </c>
      <c r="C491" s="2">
        <v>12.700200000000001</v>
      </c>
      <c r="D491" s="2">
        <v>7.0392000000000001</v>
      </c>
      <c r="E491" s="2">
        <v>0</v>
      </c>
      <c r="F491" s="2">
        <v>5.0999999999999996</v>
      </c>
      <c r="G491" s="2">
        <v>7.0000000000000001E-3</v>
      </c>
      <c r="H491" s="2">
        <v>0.18060000000000001</v>
      </c>
      <c r="I491" s="2">
        <v>0.18440000000000001</v>
      </c>
      <c r="J491" s="2">
        <v>0.13020000000000001</v>
      </c>
      <c r="K491" s="2">
        <v>275</v>
      </c>
      <c r="L491" s="2">
        <v>6.4799999999999996E-2</v>
      </c>
    </row>
    <row r="492" spans="1:12" x14ac:dyDescent="0.25">
      <c r="A492" s="2" t="s">
        <v>72</v>
      </c>
      <c r="B492" s="2">
        <v>6.125</v>
      </c>
      <c r="C492" s="2">
        <v>5.85</v>
      </c>
      <c r="D492" s="2">
        <v>2.8172000000000001</v>
      </c>
      <c r="E492" s="2">
        <v>3.4</v>
      </c>
      <c r="F492" s="2">
        <v>2.8</v>
      </c>
      <c r="G492" s="2">
        <v>9.4000000000000004E-3</v>
      </c>
      <c r="H492" s="2">
        <v>0.1047</v>
      </c>
      <c r="I492" s="2">
        <v>0.1069</v>
      </c>
      <c r="J492" s="2">
        <v>7.8600000000000003E-2</v>
      </c>
      <c r="K492" s="2">
        <v>268</v>
      </c>
      <c r="L492" s="2">
        <v>7.4399999999999994E-2</v>
      </c>
    </row>
    <row r="493" spans="1:12" x14ac:dyDescent="0.25">
      <c r="A493" s="2" t="s">
        <v>73</v>
      </c>
      <c r="H493" s="2">
        <v>47.582900000000002</v>
      </c>
      <c r="I493" s="2">
        <v>48.570999999999998</v>
      </c>
      <c r="J493" s="2">
        <v>60.205800000000004</v>
      </c>
    </row>
    <row r="494" spans="1:12" x14ac:dyDescent="0.25">
      <c r="A494" s="2" t="s">
        <v>74</v>
      </c>
      <c r="H494" s="2">
        <v>12</v>
      </c>
      <c r="I494" s="2">
        <v>12</v>
      </c>
      <c r="J494" s="2">
        <v>20.225899999999999</v>
      </c>
    </row>
    <row r="495" spans="1:12" x14ac:dyDescent="0.25">
      <c r="A495" s="2" t="s">
        <v>15</v>
      </c>
      <c r="H495" s="2">
        <v>98.209699999999998</v>
      </c>
      <c r="I495" s="2">
        <v>100</v>
      </c>
      <c r="J495" s="2">
        <v>100</v>
      </c>
    </row>
    <row r="496" spans="1:12" x14ac:dyDescent="0.25">
      <c r="A496" s="2" t="s">
        <v>88</v>
      </c>
      <c r="B496" s="2" t="s">
        <v>0</v>
      </c>
    </row>
    <row r="497" spans="1:2" x14ac:dyDescent="0.25">
      <c r="A497" s="2" t="s">
        <v>1</v>
      </c>
      <c r="B497" s="2">
        <v>0.78490000000000004</v>
      </c>
    </row>
    <row r="498" spans="1:2" x14ac:dyDescent="0.25">
      <c r="A498" s="2" t="s">
        <v>2</v>
      </c>
      <c r="B498" s="2">
        <v>0</v>
      </c>
    </row>
    <row r="499" spans="1:2" x14ac:dyDescent="0.25">
      <c r="A499" s="2" t="s">
        <v>3</v>
      </c>
      <c r="B499" s="2">
        <v>51.585599999999999</v>
      </c>
    </row>
    <row r="500" spans="1:2" x14ac:dyDescent="0.25">
      <c r="A500" s="2" t="s">
        <v>4</v>
      </c>
      <c r="B500" s="2">
        <v>1.7100000000000001E-2</v>
      </c>
    </row>
    <row r="501" spans="1:2" x14ac:dyDescent="0.25">
      <c r="A501" s="2" t="s">
        <v>5</v>
      </c>
      <c r="B501" s="2">
        <v>4.2900000000000001E-2</v>
      </c>
    </row>
    <row r="502" spans="1:2" x14ac:dyDescent="0.25">
      <c r="A502" s="2" t="s">
        <v>6</v>
      </c>
      <c r="B502" s="2">
        <v>0</v>
      </c>
    </row>
    <row r="503" spans="1:2" x14ac:dyDescent="0.25">
      <c r="A503" s="2" t="s">
        <v>7</v>
      </c>
      <c r="B503" s="2">
        <v>5.0500000000000003E-2</v>
      </c>
    </row>
    <row r="504" spans="1:2" x14ac:dyDescent="0.25">
      <c r="A504" s="2" t="s">
        <v>8</v>
      </c>
      <c r="B504" s="2">
        <v>0.71319999999999995</v>
      </c>
    </row>
    <row r="505" spans="1:2" x14ac:dyDescent="0.25">
      <c r="A505" s="2" t="s">
        <v>9</v>
      </c>
      <c r="B505" s="2">
        <v>0.13339999999999999</v>
      </c>
    </row>
    <row r="506" spans="1:2" x14ac:dyDescent="0.25">
      <c r="A506" s="2" t="s">
        <v>10</v>
      </c>
      <c r="B506" s="2">
        <v>0.32719999999999999</v>
      </c>
    </row>
    <row r="507" spans="1:2" x14ac:dyDescent="0.25">
      <c r="A507" s="2" t="s">
        <v>11</v>
      </c>
      <c r="B507" s="2">
        <v>0</v>
      </c>
    </row>
    <row r="508" spans="1:2" x14ac:dyDescent="0.25">
      <c r="A508" s="2" t="s">
        <v>12</v>
      </c>
      <c r="B508" s="2">
        <v>0.38650000000000001</v>
      </c>
    </row>
    <row r="509" spans="1:2" x14ac:dyDescent="0.25">
      <c r="A509" s="2" t="s">
        <v>13</v>
      </c>
      <c r="B509" s="2">
        <v>0.19789999999999999</v>
      </c>
    </row>
    <row r="510" spans="1:2" x14ac:dyDescent="0.25">
      <c r="A510" s="2" t="s">
        <v>14</v>
      </c>
      <c r="B510" s="2">
        <v>43.970599999999997</v>
      </c>
    </row>
    <row r="511" spans="1:2" x14ac:dyDescent="0.25">
      <c r="A511" s="2" t="s">
        <v>15</v>
      </c>
      <c r="B511" s="2">
        <v>98.209699999999998</v>
      </c>
    </row>
    <row r="512" spans="1:2" x14ac:dyDescent="0.25">
      <c r="A512" s="2" t="s">
        <v>87</v>
      </c>
    </row>
    <row r="513" spans="1:12" x14ac:dyDescent="0.25">
      <c r="A513" s="2" t="s">
        <v>87</v>
      </c>
      <c r="B513" s="2" t="s">
        <v>104</v>
      </c>
    </row>
    <row r="514" spans="1:12" x14ac:dyDescent="0.25">
      <c r="A514" s="2" t="s">
        <v>60</v>
      </c>
      <c r="B514" s="2">
        <v>6.1402999999999999</v>
      </c>
      <c r="C514" s="2">
        <v>9.9001000000000001</v>
      </c>
      <c r="D514" s="2">
        <v>6.6801000000000004</v>
      </c>
      <c r="E514" s="2">
        <v>0</v>
      </c>
      <c r="F514" s="2">
        <v>2.8</v>
      </c>
      <c r="G514" s="2">
        <v>5.7000000000000002E-3</v>
      </c>
      <c r="H514" s="2">
        <v>0.4501</v>
      </c>
      <c r="I514" s="2">
        <v>0.45300000000000001</v>
      </c>
      <c r="J514" s="2">
        <v>0.37130000000000002</v>
      </c>
      <c r="K514" s="2">
        <v>612</v>
      </c>
      <c r="L514" s="2">
        <v>0.16389999999999999</v>
      </c>
    </row>
    <row r="515" spans="1:12" x14ac:dyDescent="0.25">
      <c r="A515" s="2" t="s">
        <v>61</v>
      </c>
      <c r="B515" s="2">
        <v>6.1402999999999999</v>
      </c>
      <c r="C515" s="2">
        <v>1.0667</v>
      </c>
      <c r="D515" s="2">
        <v>0.1653</v>
      </c>
      <c r="E515" s="2">
        <v>0</v>
      </c>
      <c r="F515" s="2">
        <v>0.86670000000000003</v>
      </c>
      <c r="G515" s="2">
        <v>2.8E-3</v>
      </c>
      <c r="H515" s="2">
        <v>3.15E-2</v>
      </c>
      <c r="I515" s="2">
        <v>3.1699999999999999E-2</v>
      </c>
      <c r="J515" s="2">
        <v>2.75E-2</v>
      </c>
      <c r="K515" s="2">
        <v>1041</v>
      </c>
      <c r="L515" s="2">
        <v>0.2072</v>
      </c>
    </row>
    <row r="516" spans="1:12" x14ac:dyDescent="0.25">
      <c r="A516" s="2" t="s">
        <v>62</v>
      </c>
      <c r="B516" s="2">
        <v>6.1402999999999999</v>
      </c>
      <c r="C516" s="2">
        <v>5722.1009999999997</v>
      </c>
      <c r="D516" s="2">
        <v>5707.1149999999998</v>
      </c>
      <c r="E516" s="2">
        <v>17.3004</v>
      </c>
      <c r="F516" s="2">
        <v>11.9002</v>
      </c>
      <c r="G516" s="2">
        <v>2.0868000000000002</v>
      </c>
      <c r="H516" s="2">
        <v>37.307600000000001</v>
      </c>
      <c r="I516" s="2">
        <v>37.548099999999998</v>
      </c>
      <c r="J516" s="2">
        <v>18.6633</v>
      </c>
      <c r="K516" s="2">
        <v>123</v>
      </c>
      <c r="L516" s="2">
        <v>0.4627</v>
      </c>
    </row>
    <row r="517" spans="1:12" x14ac:dyDescent="0.25">
      <c r="A517" s="2" t="s">
        <v>63</v>
      </c>
      <c r="B517" s="2">
        <v>6.1402999999999999</v>
      </c>
      <c r="C517" s="2">
        <v>2.1667000000000001</v>
      </c>
      <c r="D517" s="2">
        <v>-0.31730000000000003</v>
      </c>
      <c r="E517" s="2">
        <v>3.1</v>
      </c>
      <c r="F517" s="2">
        <v>1.85</v>
      </c>
      <c r="G517" s="2">
        <v>-4.0000000000000002E-4</v>
      </c>
      <c r="H517" s="2">
        <v>0</v>
      </c>
      <c r="I517" s="2">
        <v>0</v>
      </c>
      <c r="J517" s="2">
        <v>0</v>
      </c>
      <c r="K517" s="2">
        <v>144</v>
      </c>
      <c r="L517" s="2">
        <v>0</v>
      </c>
    </row>
    <row r="518" spans="1:12" x14ac:dyDescent="0.25">
      <c r="A518" s="2" t="s">
        <v>64</v>
      </c>
      <c r="B518" s="2">
        <v>6.1402999999999999</v>
      </c>
      <c r="C518" s="2">
        <v>3.3</v>
      </c>
      <c r="D518" s="2">
        <v>1.8221000000000001</v>
      </c>
      <c r="E518" s="2">
        <v>1.3</v>
      </c>
      <c r="F518" s="2">
        <v>1.6</v>
      </c>
      <c r="G518" s="2">
        <v>2.3E-3</v>
      </c>
      <c r="H518" s="2">
        <v>4.3400000000000001E-2</v>
      </c>
      <c r="I518" s="2">
        <v>4.36E-2</v>
      </c>
      <c r="J518" s="2">
        <v>2.81E-2</v>
      </c>
      <c r="K518" s="2">
        <v>125</v>
      </c>
      <c r="L518" s="2">
        <v>3.49E-2</v>
      </c>
    </row>
    <row r="519" spans="1:12" x14ac:dyDescent="0.25">
      <c r="A519" s="2" t="s">
        <v>65</v>
      </c>
      <c r="B519" s="2">
        <v>6.1402999999999999</v>
      </c>
      <c r="C519" s="2">
        <v>18.301100000000002</v>
      </c>
      <c r="D519" s="2">
        <v>-0.04</v>
      </c>
      <c r="E519" s="2">
        <v>0</v>
      </c>
      <c r="F519" s="2">
        <v>17.467700000000001</v>
      </c>
      <c r="G519" s="2">
        <v>0</v>
      </c>
      <c r="H519" s="2">
        <v>0</v>
      </c>
      <c r="I519" s="2">
        <v>0</v>
      </c>
      <c r="J519" s="2">
        <v>0</v>
      </c>
      <c r="K519" s="2">
        <v>152</v>
      </c>
      <c r="L519" s="2">
        <v>-6.9999999999999999E-4</v>
      </c>
    </row>
    <row r="520" spans="1:12" x14ac:dyDescent="0.25">
      <c r="A520" s="2" t="s">
        <v>66</v>
      </c>
      <c r="B520" s="2">
        <v>6.1402999999999999</v>
      </c>
      <c r="C520" s="2">
        <v>15.6008</v>
      </c>
      <c r="D520" s="2">
        <v>7.4606000000000003</v>
      </c>
      <c r="E520" s="2">
        <v>0</v>
      </c>
      <c r="F520" s="2">
        <v>7.4001999999999999</v>
      </c>
      <c r="G520" s="2">
        <v>5.0000000000000001E-3</v>
      </c>
      <c r="H520" s="2">
        <v>5.1799999999999999E-2</v>
      </c>
      <c r="I520" s="2">
        <v>5.21E-2</v>
      </c>
      <c r="J520" s="2">
        <v>2.6599999999999999E-2</v>
      </c>
      <c r="K520" s="2">
        <v>110</v>
      </c>
      <c r="L520" s="2">
        <v>2.63E-2</v>
      </c>
    </row>
    <row r="521" spans="1:12" x14ac:dyDescent="0.25">
      <c r="A521" s="2" t="s">
        <v>67</v>
      </c>
      <c r="B521" s="2">
        <v>6.1402999999999999</v>
      </c>
      <c r="C521" s="2">
        <v>16.5259</v>
      </c>
      <c r="D521" s="2">
        <v>12.624499999999999</v>
      </c>
      <c r="E521" s="2">
        <v>4.4333999999999998</v>
      </c>
      <c r="F521" s="2">
        <v>0</v>
      </c>
      <c r="G521" s="2">
        <v>1.5900000000000001E-2</v>
      </c>
      <c r="H521" s="2">
        <v>0.56950000000000001</v>
      </c>
      <c r="I521" s="2">
        <v>0.57320000000000004</v>
      </c>
      <c r="J521" s="2">
        <v>0.2079</v>
      </c>
      <c r="K521" s="2">
        <v>337</v>
      </c>
      <c r="L521" s="2">
        <v>0.10009999999999999</v>
      </c>
    </row>
    <row r="522" spans="1:12" x14ac:dyDescent="0.25">
      <c r="A522" s="2" t="s">
        <v>68</v>
      </c>
      <c r="B522" s="2">
        <v>6.1402999999999999</v>
      </c>
      <c r="C522" s="2">
        <v>7.4252000000000002</v>
      </c>
      <c r="D522" s="2">
        <v>3.1311</v>
      </c>
      <c r="E522" s="2">
        <v>0</v>
      </c>
      <c r="F522" s="2">
        <v>3.7667000000000002</v>
      </c>
      <c r="G522" s="2">
        <v>1.8E-3</v>
      </c>
      <c r="H522" s="2">
        <v>0.14280000000000001</v>
      </c>
      <c r="I522" s="2">
        <v>0.14369999999999999</v>
      </c>
      <c r="J522" s="2">
        <v>5.1299999999999998E-2</v>
      </c>
      <c r="K522" s="2">
        <v>335</v>
      </c>
      <c r="L522" s="2">
        <v>7.85E-2</v>
      </c>
    </row>
    <row r="523" spans="1:12" x14ac:dyDescent="0.25">
      <c r="A523" s="2" t="s">
        <v>69</v>
      </c>
      <c r="B523" s="2">
        <v>6.1402999999999999</v>
      </c>
      <c r="C523" s="2">
        <v>8.4750999999999994</v>
      </c>
      <c r="D523" s="2">
        <v>4.9645999999999999</v>
      </c>
      <c r="E523" s="2">
        <v>0</v>
      </c>
      <c r="F523" s="2">
        <v>2.95</v>
      </c>
      <c r="G523" s="2">
        <v>6.3E-3</v>
      </c>
      <c r="H523" s="2">
        <v>0.34720000000000001</v>
      </c>
      <c r="I523" s="2">
        <v>0.34939999999999999</v>
      </c>
      <c r="J523" s="2">
        <v>7.9399999999999998E-2</v>
      </c>
      <c r="K523" s="2">
        <v>380</v>
      </c>
      <c r="L523" s="2">
        <v>0.13070000000000001</v>
      </c>
    </row>
    <row r="524" spans="1:12" x14ac:dyDescent="0.25">
      <c r="A524" s="2" t="s">
        <v>70</v>
      </c>
      <c r="B524" s="2">
        <v>6.1402999999999999</v>
      </c>
      <c r="C524" s="2">
        <v>1.7749999999999999</v>
      </c>
      <c r="D524" s="2">
        <v>-0.64</v>
      </c>
      <c r="E524" s="2">
        <v>0</v>
      </c>
      <c r="F524" s="2">
        <v>2.2999999999999998</v>
      </c>
      <c r="G524" s="2">
        <v>-1.1999999999999999E-3</v>
      </c>
      <c r="H524" s="2">
        <v>0</v>
      </c>
      <c r="I524" s="2">
        <v>0</v>
      </c>
      <c r="J524" s="2">
        <v>0</v>
      </c>
      <c r="K524" s="2">
        <v>729</v>
      </c>
      <c r="L524" s="2">
        <v>0</v>
      </c>
    </row>
    <row r="525" spans="1:12" x14ac:dyDescent="0.25">
      <c r="A525" s="2" t="s">
        <v>71</v>
      </c>
      <c r="B525" s="2">
        <v>6.1402999999999999</v>
      </c>
      <c r="C525" s="2">
        <v>14.4003</v>
      </c>
      <c r="D525" s="2">
        <v>11.0703</v>
      </c>
      <c r="E525" s="2">
        <v>0</v>
      </c>
      <c r="F525" s="2">
        <v>3</v>
      </c>
      <c r="G525" s="2">
        <v>1.0999999999999999E-2</v>
      </c>
      <c r="H525" s="2">
        <v>0.28339999999999999</v>
      </c>
      <c r="I525" s="2">
        <v>0.28520000000000001</v>
      </c>
      <c r="J525" s="2">
        <v>0.20230000000000001</v>
      </c>
      <c r="K525" s="2">
        <v>210</v>
      </c>
      <c r="L525" s="2">
        <v>6.2E-2</v>
      </c>
    </row>
    <row r="526" spans="1:12" x14ac:dyDescent="0.25">
      <c r="A526" s="2" t="s">
        <v>72</v>
      </c>
      <c r="B526" s="2">
        <v>6.1402999999999999</v>
      </c>
      <c r="C526" s="2">
        <v>7.5000999999999998</v>
      </c>
      <c r="D526" s="2">
        <v>5.4059999999999997</v>
      </c>
      <c r="E526" s="2">
        <v>2.4</v>
      </c>
      <c r="F526" s="2">
        <v>1.9</v>
      </c>
      <c r="G526" s="2">
        <v>1.7899999999999999E-2</v>
      </c>
      <c r="H526" s="2">
        <v>0.20030000000000001</v>
      </c>
      <c r="I526" s="2">
        <v>0.2016</v>
      </c>
      <c r="J526" s="2">
        <v>0.14879999999999999</v>
      </c>
      <c r="K526" s="2">
        <v>218</v>
      </c>
      <c r="L526" s="2">
        <v>7.7200000000000005E-2</v>
      </c>
    </row>
    <row r="527" spans="1:12" x14ac:dyDescent="0.25">
      <c r="A527" s="2" t="s">
        <v>73</v>
      </c>
      <c r="H527" s="2">
        <v>48.008899999999997</v>
      </c>
      <c r="I527" s="2">
        <v>48.318300000000001</v>
      </c>
      <c r="J527" s="2">
        <v>60.161799999999999</v>
      </c>
    </row>
    <row r="528" spans="1:12" x14ac:dyDescent="0.25">
      <c r="A528" s="2" t="s">
        <v>74</v>
      </c>
      <c r="H528" s="2">
        <v>12</v>
      </c>
      <c r="I528" s="2">
        <v>12</v>
      </c>
      <c r="J528" s="2">
        <v>20.0318</v>
      </c>
    </row>
    <row r="529" spans="1:10" x14ac:dyDescent="0.25">
      <c r="A529" s="2" t="s">
        <v>15</v>
      </c>
      <c r="H529" s="2">
        <v>99.436400000000006</v>
      </c>
      <c r="I529" s="2">
        <v>100</v>
      </c>
      <c r="J529" s="2">
        <v>100</v>
      </c>
    </row>
    <row r="530" spans="1:10" x14ac:dyDescent="0.25">
      <c r="A530" s="2" t="s">
        <v>88</v>
      </c>
      <c r="B530" s="2" t="s">
        <v>0</v>
      </c>
    </row>
    <row r="531" spans="1:10" x14ac:dyDescent="0.25">
      <c r="A531" s="2" t="s">
        <v>1</v>
      </c>
      <c r="B531" s="2">
        <v>0.74639999999999995</v>
      </c>
    </row>
    <row r="532" spans="1:10" x14ac:dyDescent="0.25">
      <c r="A532" s="2" t="s">
        <v>2</v>
      </c>
      <c r="B532" s="2">
        <v>4.2500000000000003E-2</v>
      </c>
    </row>
    <row r="533" spans="1:10" x14ac:dyDescent="0.25">
      <c r="A533" s="2" t="s">
        <v>3</v>
      </c>
      <c r="B533" s="2">
        <v>52.200800000000001</v>
      </c>
    </row>
    <row r="534" spans="1:10" x14ac:dyDescent="0.25">
      <c r="A534" s="2" t="s">
        <v>4</v>
      </c>
      <c r="B534" s="2">
        <v>0</v>
      </c>
    </row>
    <row r="535" spans="1:10" x14ac:dyDescent="0.25">
      <c r="A535" s="2" t="s">
        <v>5</v>
      </c>
      <c r="B535" s="2">
        <v>9.9299999999999999E-2</v>
      </c>
    </row>
    <row r="536" spans="1:10" x14ac:dyDescent="0.25">
      <c r="A536" s="2" t="s">
        <v>6</v>
      </c>
      <c r="B536" s="2">
        <v>0</v>
      </c>
    </row>
    <row r="537" spans="1:10" x14ac:dyDescent="0.25">
      <c r="A537" s="2" t="s">
        <v>7</v>
      </c>
      <c r="B537" s="2">
        <v>6.2399999999999997E-2</v>
      </c>
    </row>
    <row r="538" spans="1:10" x14ac:dyDescent="0.25">
      <c r="A538" s="2" t="s">
        <v>8</v>
      </c>
      <c r="B538" s="2">
        <v>0.73540000000000005</v>
      </c>
    </row>
    <row r="539" spans="1:10" x14ac:dyDescent="0.25">
      <c r="A539" s="2" t="s">
        <v>9</v>
      </c>
      <c r="B539" s="2">
        <v>0.1837</v>
      </c>
    </row>
    <row r="540" spans="1:10" x14ac:dyDescent="0.25">
      <c r="A540" s="2" t="s">
        <v>10</v>
      </c>
      <c r="B540" s="2">
        <v>0.41049999999999998</v>
      </c>
    </row>
    <row r="541" spans="1:10" x14ac:dyDescent="0.25">
      <c r="A541" s="2" t="s">
        <v>11</v>
      </c>
      <c r="B541" s="2">
        <v>0</v>
      </c>
    </row>
    <row r="542" spans="1:10" x14ac:dyDescent="0.25">
      <c r="A542" s="2" t="s">
        <v>12</v>
      </c>
      <c r="B542" s="2">
        <v>0.60629999999999995</v>
      </c>
    </row>
    <row r="543" spans="1:10" x14ac:dyDescent="0.25">
      <c r="A543" s="2" t="s">
        <v>13</v>
      </c>
      <c r="B543" s="2">
        <v>0.37840000000000001</v>
      </c>
    </row>
    <row r="544" spans="1:10" x14ac:dyDescent="0.25">
      <c r="A544" s="2" t="s">
        <v>14</v>
      </c>
      <c r="B544" s="2">
        <v>43.970599999999997</v>
      </c>
    </row>
    <row r="545" spans="1:12" x14ac:dyDescent="0.25">
      <c r="A545" s="2" t="s">
        <v>15</v>
      </c>
      <c r="B545" s="2">
        <v>99.436400000000006</v>
      </c>
    </row>
    <row r="546" spans="1:12" x14ac:dyDescent="0.25">
      <c r="A546" s="2" t="s">
        <v>87</v>
      </c>
    </row>
    <row r="547" spans="1:12" x14ac:dyDescent="0.25">
      <c r="A547" s="2" t="s">
        <v>87</v>
      </c>
      <c r="B547" s="2" t="s">
        <v>105</v>
      </c>
    </row>
    <row r="548" spans="1:12" x14ac:dyDescent="0.25">
      <c r="A548" s="2" t="s">
        <v>60</v>
      </c>
      <c r="B548" s="2">
        <v>6.1067</v>
      </c>
      <c r="C548" s="2">
        <v>7.7000999999999999</v>
      </c>
      <c r="D548" s="2">
        <v>4.7675999999999998</v>
      </c>
      <c r="E548" s="2">
        <v>0</v>
      </c>
      <c r="F548" s="2">
        <v>2.5499999999999998</v>
      </c>
      <c r="G548" s="2">
        <v>4.1000000000000003E-3</v>
      </c>
      <c r="H548" s="2">
        <v>0.32240000000000002</v>
      </c>
      <c r="I548" s="2">
        <v>0.32379999999999998</v>
      </c>
      <c r="J548" s="2">
        <v>0.26440000000000002</v>
      </c>
      <c r="K548" s="2">
        <v>586</v>
      </c>
      <c r="L548" s="2">
        <v>0.14799999999999999</v>
      </c>
    </row>
    <row r="549" spans="1:12" x14ac:dyDescent="0.25">
      <c r="A549" s="2" t="s">
        <v>61</v>
      </c>
      <c r="B549" s="2">
        <v>6.1067</v>
      </c>
      <c r="C549" s="2">
        <v>0.5333</v>
      </c>
      <c r="D549" s="2">
        <v>-0.57599999999999996</v>
      </c>
      <c r="E549" s="2">
        <v>0</v>
      </c>
      <c r="F549" s="2">
        <v>1.0667</v>
      </c>
      <c r="G549" s="2">
        <v>-9.7999999999999997E-3</v>
      </c>
      <c r="H549" s="2">
        <v>0</v>
      </c>
      <c r="I549" s="2">
        <v>0</v>
      </c>
      <c r="J549" s="2">
        <v>0</v>
      </c>
      <c r="K549" s="2">
        <v>1161</v>
      </c>
      <c r="L549" s="2">
        <v>0</v>
      </c>
    </row>
    <row r="550" spans="1:12" x14ac:dyDescent="0.25">
      <c r="A550" s="2" t="s">
        <v>62</v>
      </c>
      <c r="B550" s="2">
        <v>6.1067</v>
      </c>
      <c r="C550" s="2">
        <v>5571.1589999999997</v>
      </c>
      <c r="D550" s="2">
        <v>5556.759</v>
      </c>
      <c r="E550" s="2">
        <v>15.600300000000001</v>
      </c>
      <c r="F550" s="2">
        <v>12.8002</v>
      </c>
      <c r="G550" s="2">
        <v>2.0430000000000001</v>
      </c>
      <c r="H550" s="2">
        <v>36.571899999999999</v>
      </c>
      <c r="I550" s="2">
        <v>36.727899999999998</v>
      </c>
      <c r="J550" s="2">
        <v>18.189800000000002</v>
      </c>
      <c r="K550" s="2">
        <v>122</v>
      </c>
      <c r="L550" s="2">
        <v>0.45669999999999999</v>
      </c>
    </row>
    <row r="551" spans="1:12" x14ac:dyDescent="0.25">
      <c r="A551" s="2" t="s">
        <v>63</v>
      </c>
      <c r="B551" s="2">
        <v>6.1067</v>
      </c>
      <c r="C551" s="2">
        <v>3.2</v>
      </c>
      <c r="D551" s="2">
        <v>0.97540000000000004</v>
      </c>
      <c r="E551" s="2">
        <v>2.2000000000000002</v>
      </c>
      <c r="F551" s="2">
        <v>2.25</v>
      </c>
      <c r="G551" s="2">
        <v>1.1999999999999999E-3</v>
      </c>
      <c r="H551" s="2">
        <v>1.6299999999999999E-2</v>
      </c>
      <c r="I551" s="2">
        <v>1.6400000000000001E-2</v>
      </c>
      <c r="J551" s="2">
        <v>1.01E-2</v>
      </c>
      <c r="K551" s="2">
        <v>137</v>
      </c>
      <c r="L551" s="2">
        <v>2.0199999999999999E-2</v>
      </c>
    </row>
    <row r="552" spans="1:12" x14ac:dyDescent="0.25">
      <c r="A552" s="2" t="s">
        <v>64</v>
      </c>
      <c r="B552" s="2">
        <v>6.1067</v>
      </c>
      <c r="C552" s="2">
        <v>2.95</v>
      </c>
      <c r="D552" s="2">
        <v>1.5093000000000001</v>
      </c>
      <c r="E552" s="2">
        <v>1.5</v>
      </c>
      <c r="F552" s="2">
        <v>1.4</v>
      </c>
      <c r="G552" s="2">
        <v>1.9E-3</v>
      </c>
      <c r="H552" s="2">
        <v>3.6200000000000003E-2</v>
      </c>
      <c r="I552" s="2">
        <v>3.6400000000000002E-2</v>
      </c>
      <c r="J552" s="2">
        <v>2.3300000000000001E-2</v>
      </c>
      <c r="K552" s="2">
        <v>126</v>
      </c>
      <c r="L552" s="2">
        <v>3.3700000000000001E-2</v>
      </c>
    </row>
    <row r="553" spans="1:12" x14ac:dyDescent="0.25">
      <c r="A553" s="2" t="s">
        <v>65</v>
      </c>
      <c r="B553" s="2">
        <v>6.1067</v>
      </c>
      <c r="C553" s="2">
        <v>18.601099999999999</v>
      </c>
      <c r="D553" s="2">
        <v>-0.61499999999999999</v>
      </c>
      <c r="E553" s="2">
        <v>0</v>
      </c>
      <c r="F553" s="2">
        <v>18.301100000000002</v>
      </c>
      <c r="G553" s="2">
        <v>-1E-4</v>
      </c>
      <c r="H553" s="2">
        <v>0</v>
      </c>
      <c r="I553" s="2">
        <v>0</v>
      </c>
      <c r="J553" s="2">
        <v>0</v>
      </c>
      <c r="K553" s="2">
        <v>156</v>
      </c>
      <c r="L553" s="2">
        <v>0</v>
      </c>
    </row>
    <row r="554" spans="1:12" x14ac:dyDescent="0.25">
      <c r="A554" s="2" t="s">
        <v>66</v>
      </c>
      <c r="B554" s="2">
        <v>6.1067</v>
      </c>
      <c r="C554" s="2">
        <v>28.602699999999999</v>
      </c>
      <c r="D554" s="2">
        <v>22.002600000000001</v>
      </c>
      <c r="E554" s="2">
        <v>0</v>
      </c>
      <c r="F554" s="2">
        <v>6.0000999999999998</v>
      </c>
      <c r="G554" s="2">
        <v>1.4800000000000001E-2</v>
      </c>
      <c r="H554" s="2">
        <v>0.1542</v>
      </c>
      <c r="I554" s="2">
        <v>0.15490000000000001</v>
      </c>
      <c r="J554" s="2">
        <v>7.8600000000000003E-2</v>
      </c>
      <c r="K554" s="2">
        <v>100</v>
      </c>
      <c r="L554" s="2">
        <v>3.0499999999999999E-2</v>
      </c>
    </row>
    <row r="555" spans="1:12" x14ac:dyDescent="0.25">
      <c r="A555" s="2" t="s">
        <v>67</v>
      </c>
      <c r="B555" s="2">
        <v>6.1067</v>
      </c>
      <c r="C555" s="2">
        <v>15.2758</v>
      </c>
      <c r="D555" s="2">
        <v>11.403700000000001</v>
      </c>
      <c r="E555" s="2">
        <v>4.4001000000000001</v>
      </c>
      <c r="F555" s="2">
        <v>0</v>
      </c>
      <c r="G555" s="2">
        <v>1.4500000000000001E-2</v>
      </c>
      <c r="H555" s="2">
        <v>0.51749999999999996</v>
      </c>
      <c r="I555" s="2">
        <v>0.51970000000000005</v>
      </c>
      <c r="J555" s="2">
        <v>0.18779999999999999</v>
      </c>
      <c r="K555" s="2">
        <v>337</v>
      </c>
      <c r="L555" s="2">
        <v>9.7600000000000006E-2</v>
      </c>
    </row>
    <row r="556" spans="1:12" x14ac:dyDescent="0.25">
      <c r="A556" s="2" t="s">
        <v>68</v>
      </c>
      <c r="B556" s="2">
        <v>6.1067</v>
      </c>
      <c r="C556" s="2">
        <v>9.0753000000000004</v>
      </c>
      <c r="D556" s="2">
        <v>4.0591999999999997</v>
      </c>
      <c r="E556" s="2">
        <v>0</v>
      </c>
      <c r="F556" s="2">
        <v>4.4001000000000001</v>
      </c>
      <c r="G556" s="2">
        <v>2.3E-3</v>
      </c>
      <c r="H556" s="2">
        <v>0.18629999999999999</v>
      </c>
      <c r="I556" s="2">
        <v>0.18709999999999999</v>
      </c>
      <c r="J556" s="2">
        <v>6.6500000000000004E-2</v>
      </c>
      <c r="K556" s="2">
        <v>364</v>
      </c>
      <c r="L556" s="2">
        <v>8.6400000000000005E-2</v>
      </c>
    </row>
    <row r="557" spans="1:12" x14ac:dyDescent="0.25">
      <c r="A557" s="2" t="s">
        <v>69</v>
      </c>
      <c r="B557" s="2">
        <v>6.1067</v>
      </c>
      <c r="C557" s="2">
        <v>6.7751000000000001</v>
      </c>
      <c r="D557" s="2">
        <v>2.0150000000000001</v>
      </c>
      <c r="E557" s="2">
        <v>0</v>
      </c>
      <c r="F557" s="2">
        <v>4</v>
      </c>
      <c r="G557" s="2">
        <v>2.5999999999999999E-3</v>
      </c>
      <c r="H557" s="2">
        <v>0.14199999999999999</v>
      </c>
      <c r="I557" s="2">
        <v>0.1426</v>
      </c>
      <c r="J557" s="2">
        <v>3.2300000000000002E-2</v>
      </c>
      <c r="K557" s="2">
        <v>446</v>
      </c>
      <c r="L557" s="2">
        <v>0.13500000000000001</v>
      </c>
    </row>
    <row r="558" spans="1:12" x14ac:dyDescent="0.25">
      <c r="A558" s="2" t="s">
        <v>70</v>
      </c>
      <c r="B558" s="2">
        <v>6.1067</v>
      </c>
      <c r="C558" s="2">
        <v>2.15</v>
      </c>
      <c r="D558" s="2">
        <v>-0.3</v>
      </c>
      <c r="E558" s="2">
        <v>0</v>
      </c>
      <c r="F558" s="2">
        <v>2.3332999999999999</v>
      </c>
      <c r="G558" s="2">
        <v>-5.9999999999999995E-4</v>
      </c>
      <c r="H558" s="2">
        <v>0</v>
      </c>
      <c r="I558" s="2">
        <v>0</v>
      </c>
      <c r="J558" s="2">
        <v>0</v>
      </c>
      <c r="K558" s="2">
        <v>738</v>
      </c>
      <c r="L558" s="2">
        <v>0</v>
      </c>
    </row>
    <row r="559" spans="1:12" x14ac:dyDescent="0.25">
      <c r="A559" s="2" t="s">
        <v>71</v>
      </c>
      <c r="B559" s="2">
        <v>6.1067</v>
      </c>
      <c r="C559" s="2">
        <v>26.800899999999999</v>
      </c>
      <c r="D559" s="2">
        <v>22.749400000000001</v>
      </c>
      <c r="E559" s="2">
        <v>0</v>
      </c>
      <c r="F559" s="2">
        <v>3.65</v>
      </c>
      <c r="G559" s="2">
        <v>2.2800000000000001E-2</v>
      </c>
      <c r="H559" s="2">
        <v>0.58720000000000006</v>
      </c>
      <c r="I559" s="2">
        <v>0.5897</v>
      </c>
      <c r="J559" s="2">
        <v>0.4168</v>
      </c>
      <c r="K559" s="2">
        <v>234</v>
      </c>
      <c r="L559" s="2">
        <v>8.1699999999999995E-2</v>
      </c>
    </row>
    <row r="560" spans="1:12" x14ac:dyDescent="0.25">
      <c r="A560" s="2" t="s">
        <v>72</v>
      </c>
      <c r="B560" s="2">
        <v>6.1067</v>
      </c>
      <c r="C560" s="2">
        <v>21.200600000000001</v>
      </c>
      <c r="D560" s="2">
        <v>18.628900000000002</v>
      </c>
      <c r="E560" s="2">
        <v>3</v>
      </c>
      <c r="F560" s="2">
        <v>2.2999999999999998</v>
      </c>
      <c r="G560" s="2">
        <v>6.2100000000000002E-2</v>
      </c>
      <c r="H560" s="2">
        <v>0.69230000000000003</v>
      </c>
      <c r="I560" s="2">
        <v>0.69520000000000004</v>
      </c>
      <c r="J560" s="2">
        <v>0.51149999999999995</v>
      </c>
      <c r="K560" s="2">
        <v>246</v>
      </c>
      <c r="L560" s="2">
        <v>0.1235</v>
      </c>
    </row>
    <row r="561" spans="1:10" x14ac:dyDescent="0.25">
      <c r="A561" s="2" t="s">
        <v>73</v>
      </c>
      <c r="H561" s="2">
        <v>48.399799999999999</v>
      </c>
      <c r="I561" s="2">
        <v>48.606400000000001</v>
      </c>
      <c r="J561" s="2">
        <v>60.302399999999999</v>
      </c>
    </row>
    <row r="562" spans="1:10" x14ac:dyDescent="0.25">
      <c r="A562" s="2" t="s">
        <v>74</v>
      </c>
      <c r="H562" s="2">
        <v>12</v>
      </c>
      <c r="I562" s="2">
        <v>12</v>
      </c>
      <c r="J562" s="2">
        <v>19.916399999999999</v>
      </c>
    </row>
    <row r="563" spans="1:10" x14ac:dyDescent="0.25">
      <c r="A563" s="2" t="s">
        <v>15</v>
      </c>
      <c r="H563" s="2">
        <v>99.626099999999994</v>
      </c>
      <c r="I563" s="2">
        <v>100</v>
      </c>
      <c r="J563" s="2">
        <v>100</v>
      </c>
    </row>
    <row r="564" spans="1:10" x14ac:dyDescent="0.25">
      <c r="A564" s="2" t="s">
        <v>88</v>
      </c>
      <c r="B564" s="2" t="s">
        <v>0</v>
      </c>
    </row>
    <row r="565" spans="1:10" x14ac:dyDescent="0.25">
      <c r="A565" s="2" t="s">
        <v>1</v>
      </c>
      <c r="B565" s="2">
        <v>0.53459999999999996</v>
      </c>
    </row>
    <row r="566" spans="1:10" x14ac:dyDescent="0.25">
      <c r="A566" s="2" t="s">
        <v>2</v>
      </c>
      <c r="B566" s="2">
        <v>0</v>
      </c>
    </row>
    <row r="567" spans="1:10" x14ac:dyDescent="0.25">
      <c r="A567" s="2" t="s">
        <v>3</v>
      </c>
      <c r="B567" s="2">
        <v>51.171399999999998</v>
      </c>
    </row>
    <row r="568" spans="1:10" x14ac:dyDescent="0.25">
      <c r="A568" s="2" t="s">
        <v>4</v>
      </c>
      <c r="B568" s="2">
        <v>4.0800000000000003E-2</v>
      </c>
    </row>
    <row r="569" spans="1:10" x14ac:dyDescent="0.25">
      <c r="A569" s="2" t="s">
        <v>5</v>
      </c>
      <c r="B569" s="2">
        <v>8.3000000000000004E-2</v>
      </c>
    </row>
    <row r="570" spans="1:10" x14ac:dyDescent="0.25">
      <c r="A570" s="2" t="s">
        <v>6</v>
      </c>
      <c r="B570" s="2">
        <v>0</v>
      </c>
    </row>
    <row r="571" spans="1:10" x14ac:dyDescent="0.25">
      <c r="A571" s="2" t="s">
        <v>7</v>
      </c>
      <c r="B571" s="2">
        <v>0.18579999999999999</v>
      </c>
    </row>
    <row r="572" spans="1:10" x14ac:dyDescent="0.25">
      <c r="A572" s="2" t="s">
        <v>8</v>
      </c>
      <c r="B572" s="2">
        <v>0.66820000000000002</v>
      </c>
    </row>
    <row r="573" spans="1:10" x14ac:dyDescent="0.25">
      <c r="A573" s="2" t="s">
        <v>9</v>
      </c>
      <c r="B573" s="2">
        <v>0.23960000000000001</v>
      </c>
    </row>
    <row r="574" spans="1:10" x14ac:dyDescent="0.25">
      <c r="A574" s="2" t="s">
        <v>10</v>
      </c>
      <c r="B574" s="2">
        <v>0.16800000000000001</v>
      </c>
    </row>
    <row r="575" spans="1:10" x14ac:dyDescent="0.25">
      <c r="A575" s="2" t="s">
        <v>11</v>
      </c>
      <c r="B575" s="2">
        <v>0</v>
      </c>
    </row>
    <row r="576" spans="1:10" x14ac:dyDescent="0.25">
      <c r="A576" s="2" t="s">
        <v>12</v>
      </c>
      <c r="B576" s="2">
        <v>1.2562</v>
      </c>
    </row>
    <row r="577" spans="1:12" x14ac:dyDescent="0.25">
      <c r="A577" s="2" t="s">
        <v>13</v>
      </c>
      <c r="B577" s="2">
        <v>1.3081</v>
      </c>
    </row>
    <row r="578" spans="1:12" x14ac:dyDescent="0.25">
      <c r="A578" s="2" t="s">
        <v>14</v>
      </c>
      <c r="B578" s="2">
        <v>43.970599999999997</v>
      </c>
    </row>
    <row r="579" spans="1:12" x14ac:dyDescent="0.25">
      <c r="A579" s="2" t="s">
        <v>15</v>
      </c>
      <c r="B579" s="2">
        <v>99.626099999999994</v>
      </c>
    </row>
    <row r="580" spans="1:12" x14ac:dyDescent="0.25">
      <c r="A580" s="2" t="s">
        <v>87</v>
      </c>
    </row>
    <row r="581" spans="1:12" x14ac:dyDescent="0.25">
      <c r="A581" s="2" t="s">
        <v>87</v>
      </c>
      <c r="B581" s="2" t="s">
        <v>106</v>
      </c>
    </row>
    <row r="582" spans="1:12" x14ac:dyDescent="0.25">
      <c r="A582" s="2" t="s">
        <v>60</v>
      </c>
      <c r="B582" s="2">
        <v>6.1128</v>
      </c>
      <c r="C582" s="2">
        <v>10.0001</v>
      </c>
      <c r="D582" s="2">
        <v>6.8376000000000001</v>
      </c>
      <c r="E582" s="2">
        <v>0</v>
      </c>
      <c r="F582" s="2">
        <v>2.75</v>
      </c>
      <c r="G582" s="2">
        <v>5.7999999999999996E-3</v>
      </c>
      <c r="H582" s="2">
        <v>0.46250000000000002</v>
      </c>
      <c r="I582" s="2">
        <v>0.4637</v>
      </c>
      <c r="J582" s="2">
        <v>0.37940000000000002</v>
      </c>
      <c r="K582" s="2">
        <v>610</v>
      </c>
      <c r="L582" s="2">
        <v>0.1648</v>
      </c>
    </row>
    <row r="583" spans="1:12" x14ac:dyDescent="0.25">
      <c r="A583" s="2" t="s">
        <v>61</v>
      </c>
      <c r="B583" s="2">
        <v>6.1128</v>
      </c>
      <c r="C583" s="2">
        <v>1.4666999999999999</v>
      </c>
      <c r="D583" s="2">
        <v>0.21870000000000001</v>
      </c>
      <c r="E583" s="2">
        <v>0</v>
      </c>
      <c r="F583" s="2">
        <v>1.2</v>
      </c>
      <c r="G583" s="2">
        <v>3.7000000000000002E-3</v>
      </c>
      <c r="H583" s="2">
        <v>4.1799999999999997E-2</v>
      </c>
      <c r="I583" s="2">
        <v>4.19E-2</v>
      </c>
      <c r="J583" s="2">
        <v>3.6299999999999999E-2</v>
      </c>
      <c r="K583" s="2">
        <v>1230</v>
      </c>
      <c r="L583" s="2">
        <v>0.2442</v>
      </c>
    </row>
    <row r="584" spans="1:12" x14ac:dyDescent="0.25">
      <c r="A584" s="2" t="s">
        <v>62</v>
      </c>
      <c r="B584" s="2">
        <v>6.1128</v>
      </c>
      <c r="C584" s="2">
        <v>5595.56</v>
      </c>
      <c r="D584" s="2">
        <v>5582.1880000000001</v>
      </c>
      <c r="E584" s="2">
        <v>14.4003</v>
      </c>
      <c r="F584" s="2">
        <v>12.0002</v>
      </c>
      <c r="G584" s="2">
        <v>2.0503</v>
      </c>
      <c r="H584" s="2">
        <v>36.676600000000001</v>
      </c>
      <c r="I584" s="2">
        <v>36.7669</v>
      </c>
      <c r="J584" s="2">
        <v>18.245000000000001</v>
      </c>
      <c r="K584" s="2">
        <v>117</v>
      </c>
      <c r="L584" s="2">
        <v>0.45739999999999997</v>
      </c>
    </row>
    <row r="585" spans="1:12" x14ac:dyDescent="0.25">
      <c r="A585" s="2" t="s">
        <v>63</v>
      </c>
      <c r="B585" s="2">
        <v>6.1128</v>
      </c>
      <c r="C585" s="2">
        <v>2.1333000000000002</v>
      </c>
      <c r="D585" s="2">
        <v>0.38119999999999998</v>
      </c>
      <c r="E585" s="2">
        <v>1.9</v>
      </c>
      <c r="F585" s="2">
        <v>1.6</v>
      </c>
      <c r="G585" s="2">
        <v>5.0000000000000001E-4</v>
      </c>
      <c r="H585" s="2">
        <v>6.4000000000000003E-3</v>
      </c>
      <c r="I585" s="2">
        <v>6.4000000000000003E-3</v>
      </c>
      <c r="J585" s="2">
        <v>4.0000000000000001E-3</v>
      </c>
      <c r="K585" s="2">
        <v>122</v>
      </c>
      <c r="L585" s="2">
        <v>1.7000000000000001E-2</v>
      </c>
    </row>
    <row r="586" spans="1:12" x14ac:dyDescent="0.25">
      <c r="A586" s="2" t="s">
        <v>64</v>
      </c>
      <c r="B586" s="2">
        <v>6.1128</v>
      </c>
      <c r="C586" s="2">
        <v>3.15</v>
      </c>
      <c r="D586" s="2">
        <v>1.6907000000000001</v>
      </c>
      <c r="E586" s="2">
        <v>1.4</v>
      </c>
      <c r="F586" s="2">
        <v>1.5</v>
      </c>
      <c r="G586" s="2">
        <v>2.0999999999999999E-3</v>
      </c>
      <c r="H586" s="2">
        <v>4.0500000000000001E-2</v>
      </c>
      <c r="I586" s="2">
        <v>4.0599999999999997E-2</v>
      </c>
      <c r="J586" s="2">
        <v>2.6100000000000002E-2</v>
      </c>
      <c r="K586" s="2">
        <v>126</v>
      </c>
      <c r="L586" s="2">
        <v>3.4500000000000003E-2</v>
      </c>
    </row>
    <row r="587" spans="1:12" x14ac:dyDescent="0.25">
      <c r="A587" s="2" t="s">
        <v>65</v>
      </c>
      <c r="B587" s="2">
        <v>6.1128</v>
      </c>
      <c r="C587" s="2">
        <v>17.9011</v>
      </c>
      <c r="D587" s="2">
        <v>-0.82499999999999996</v>
      </c>
      <c r="E587" s="2">
        <v>0</v>
      </c>
      <c r="F587" s="2">
        <v>17.834399999999999</v>
      </c>
      <c r="G587" s="2">
        <v>-2.0000000000000001E-4</v>
      </c>
      <c r="H587" s="2">
        <v>0</v>
      </c>
      <c r="I587" s="2">
        <v>0</v>
      </c>
      <c r="J587" s="2">
        <v>0</v>
      </c>
      <c r="K587" s="2">
        <v>154</v>
      </c>
      <c r="L587" s="2">
        <v>0</v>
      </c>
    </row>
    <row r="588" spans="1:12" x14ac:dyDescent="0.25">
      <c r="A588" s="2" t="s">
        <v>66</v>
      </c>
      <c r="B588" s="2">
        <v>6.1128</v>
      </c>
      <c r="C588" s="2">
        <v>21.901599999999998</v>
      </c>
      <c r="D588" s="2">
        <v>14.2014</v>
      </c>
      <c r="E588" s="2">
        <v>0</v>
      </c>
      <c r="F588" s="2">
        <v>7.0002000000000004</v>
      </c>
      <c r="G588" s="2">
        <v>9.4999999999999998E-3</v>
      </c>
      <c r="H588" s="2">
        <v>9.9400000000000002E-2</v>
      </c>
      <c r="I588" s="2">
        <v>9.9599999999999994E-2</v>
      </c>
      <c r="J588" s="2">
        <v>5.0700000000000002E-2</v>
      </c>
      <c r="K588" s="2">
        <v>107</v>
      </c>
      <c r="L588" s="2">
        <v>2.87E-2</v>
      </c>
    </row>
    <row r="589" spans="1:12" x14ac:dyDescent="0.25">
      <c r="A589" s="2" t="s">
        <v>67</v>
      </c>
      <c r="B589" s="2">
        <v>6.1128</v>
      </c>
      <c r="C589" s="2">
        <v>20.7014</v>
      </c>
      <c r="D589" s="2">
        <v>17.122699999999998</v>
      </c>
      <c r="E589" s="2">
        <v>4.0667</v>
      </c>
      <c r="F589" s="2">
        <v>0</v>
      </c>
      <c r="G589" s="2">
        <v>2.1700000000000001E-2</v>
      </c>
      <c r="H589" s="2">
        <v>0.77590000000000003</v>
      </c>
      <c r="I589" s="2">
        <v>0.77780000000000005</v>
      </c>
      <c r="J589" s="2">
        <v>0.28160000000000002</v>
      </c>
      <c r="K589" s="2">
        <v>324</v>
      </c>
      <c r="L589" s="2">
        <v>0.109</v>
      </c>
    </row>
    <row r="590" spans="1:12" x14ac:dyDescent="0.25">
      <c r="A590" s="2" t="s">
        <v>68</v>
      </c>
      <c r="B590" s="2">
        <v>6.1128</v>
      </c>
      <c r="C590" s="2">
        <v>7.7252000000000001</v>
      </c>
      <c r="D590" s="2">
        <v>2.8611</v>
      </c>
      <c r="E590" s="2">
        <v>0</v>
      </c>
      <c r="F590" s="2">
        <v>4.2667000000000002</v>
      </c>
      <c r="G590" s="2">
        <v>1.6000000000000001E-3</v>
      </c>
      <c r="H590" s="2">
        <v>0.13109999999999999</v>
      </c>
      <c r="I590" s="2">
        <v>0.13139999999999999</v>
      </c>
      <c r="J590" s="2">
        <v>4.6800000000000001E-2</v>
      </c>
      <c r="K590" s="2">
        <v>358</v>
      </c>
      <c r="L590" s="2">
        <v>8.1900000000000001E-2</v>
      </c>
    </row>
    <row r="591" spans="1:12" x14ac:dyDescent="0.25">
      <c r="A591" s="2" t="s">
        <v>69</v>
      </c>
      <c r="B591" s="2">
        <v>6.1128</v>
      </c>
      <c r="C591" s="2">
        <v>7.5500999999999996</v>
      </c>
      <c r="D591" s="2">
        <v>3.0280999999999998</v>
      </c>
      <c r="E591" s="2">
        <v>0</v>
      </c>
      <c r="F591" s="2">
        <v>3.8</v>
      </c>
      <c r="G591" s="2">
        <v>3.8999999999999998E-3</v>
      </c>
      <c r="H591" s="2">
        <v>0.21299999999999999</v>
      </c>
      <c r="I591" s="2">
        <v>0.2135</v>
      </c>
      <c r="J591" s="2">
        <v>4.8500000000000001E-2</v>
      </c>
      <c r="K591" s="2">
        <v>433</v>
      </c>
      <c r="L591" s="2">
        <v>0.13589999999999999</v>
      </c>
    </row>
    <row r="592" spans="1:12" x14ac:dyDescent="0.25">
      <c r="A592" s="2" t="s">
        <v>70</v>
      </c>
      <c r="B592" s="2">
        <v>6.1128</v>
      </c>
      <c r="C592" s="2">
        <v>1.65</v>
      </c>
      <c r="D592" s="2">
        <v>-0.34499999999999997</v>
      </c>
      <c r="E592" s="2">
        <v>0</v>
      </c>
      <c r="F592" s="2">
        <v>1.9</v>
      </c>
      <c r="G592" s="2">
        <v>-6.9999999999999999E-4</v>
      </c>
      <c r="H592" s="2">
        <v>0</v>
      </c>
      <c r="I592" s="2">
        <v>0</v>
      </c>
      <c r="J592" s="2">
        <v>0</v>
      </c>
      <c r="K592" s="2">
        <v>663</v>
      </c>
      <c r="L592" s="2">
        <v>0</v>
      </c>
    </row>
    <row r="593" spans="1:12" x14ac:dyDescent="0.25">
      <c r="A593" s="2" t="s">
        <v>71</v>
      </c>
      <c r="B593" s="2">
        <v>6.1128</v>
      </c>
      <c r="C593" s="2">
        <v>28.801100000000002</v>
      </c>
      <c r="D593" s="2">
        <v>24.805099999999999</v>
      </c>
      <c r="E593" s="2">
        <v>0</v>
      </c>
      <c r="F593" s="2">
        <v>3.6</v>
      </c>
      <c r="G593" s="2">
        <v>2.4899999999999999E-2</v>
      </c>
      <c r="H593" s="2">
        <v>0.63870000000000005</v>
      </c>
      <c r="I593" s="2">
        <v>0.64029999999999998</v>
      </c>
      <c r="J593" s="2">
        <v>0.45340000000000003</v>
      </c>
      <c r="K593" s="2">
        <v>231</v>
      </c>
      <c r="L593" s="2">
        <v>8.4000000000000005E-2</v>
      </c>
    </row>
    <row r="594" spans="1:12" x14ac:dyDescent="0.25">
      <c r="A594" s="2" t="s">
        <v>72</v>
      </c>
      <c r="B594" s="2">
        <v>6.1128</v>
      </c>
      <c r="C594" s="2">
        <v>12.5002</v>
      </c>
      <c r="D594" s="2">
        <v>9.3106000000000009</v>
      </c>
      <c r="E594" s="2">
        <v>2.7</v>
      </c>
      <c r="F594" s="2">
        <v>3.5</v>
      </c>
      <c r="G594" s="2">
        <v>3.1E-2</v>
      </c>
      <c r="H594" s="2">
        <v>0.34639999999999999</v>
      </c>
      <c r="I594" s="2">
        <v>0.3473</v>
      </c>
      <c r="J594" s="2">
        <v>0.25600000000000001</v>
      </c>
      <c r="K594" s="2">
        <v>273</v>
      </c>
      <c r="L594" s="2">
        <v>9.9500000000000005E-2</v>
      </c>
    </row>
    <row r="595" spans="1:12" x14ac:dyDescent="0.25">
      <c r="A595" s="2" t="s">
        <v>73</v>
      </c>
      <c r="H595" s="2">
        <v>48.351399999999998</v>
      </c>
      <c r="I595" s="2">
        <v>48.470500000000001</v>
      </c>
      <c r="J595" s="2">
        <v>60.252400000000002</v>
      </c>
    </row>
    <row r="596" spans="1:12" x14ac:dyDescent="0.25">
      <c r="A596" s="2" t="s">
        <v>74</v>
      </c>
      <c r="H596" s="2">
        <v>12</v>
      </c>
      <c r="I596" s="2">
        <v>12</v>
      </c>
      <c r="J596" s="2">
        <v>19.919799999999999</v>
      </c>
    </row>
    <row r="597" spans="1:12" x14ac:dyDescent="0.25">
      <c r="A597" s="2" t="s">
        <v>15</v>
      </c>
      <c r="H597" s="2">
        <v>99.783799999999999</v>
      </c>
      <c r="I597" s="2">
        <v>100</v>
      </c>
      <c r="J597" s="2">
        <v>100</v>
      </c>
    </row>
    <row r="598" spans="1:12" x14ac:dyDescent="0.25">
      <c r="A598" s="2" t="s">
        <v>88</v>
      </c>
      <c r="B598" s="2" t="s">
        <v>0</v>
      </c>
    </row>
    <row r="599" spans="1:12" x14ac:dyDescent="0.25">
      <c r="A599" s="2" t="s">
        <v>1</v>
      </c>
      <c r="B599" s="2">
        <v>0.76700000000000002</v>
      </c>
    </row>
    <row r="600" spans="1:12" x14ac:dyDescent="0.25">
      <c r="A600" s="2" t="s">
        <v>2</v>
      </c>
      <c r="B600" s="2">
        <v>5.6399999999999999E-2</v>
      </c>
    </row>
    <row r="601" spans="1:12" x14ac:dyDescent="0.25">
      <c r="A601" s="2" t="s">
        <v>3</v>
      </c>
      <c r="B601" s="2">
        <v>51.317900000000002</v>
      </c>
    </row>
    <row r="602" spans="1:12" x14ac:dyDescent="0.25">
      <c r="A602" s="2" t="s">
        <v>4</v>
      </c>
      <c r="B602" s="2">
        <v>1.5900000000000001E-2</v>
      </c>
    </row>
    <row r="603" spans="1:12" x14ac:dyDescent="0.25">
      <c r="A603" s="2" t="s">
        <v>5</v>
      </c>
      <c r="B603" s="2">
        <v>9.2799999999999994E-2</v>
      </c>
    </row>
    <row r="604" spans="1:12" x14ac:dyDescent="0.25">
      <c r="A604" s="2" t="s">
        <v>6</v>
      </c>
      <c r="B604" s="2">
        <v>0</v>
      </c>
    </row>
    <row r="605" spans="1:12" x14ac:dyDescent="0.25">
      <c r="A605" s="2" t="s">
        <v>7</v>
      </c>
      <c r="B605" s="2">
        <v>0.1197</v>
      </c>
    </row>
    <row r="606" spans="1:12" x14ac:dyDescent="0.25">
      <c r="A606" s="2" t="s">
        <v>8</v>
      </c>
      <c r="B606" s="2">
        <v>1.0019</v>
      </c>
    </row>
    <row r="607" spans="1:12" x14ac:dyDescent="0.25">
      <c r="A607" s="2" t="s">
        <v>9</v>
      </c>
      <c r="B607" s="2">
        <v>0.16869999999999999</v>
      </c>
    </row>
    <row r="608" spans="1:12" x14ac:dyDescent="0.25">
      <c r="A608" s="2" t="s">
        <v>10</v>
      </c>
      <c r="B608" s="2">
        <v>0.25190000000000001</v>
      </c>
    </row>
    <row r="609" spans="1:12" x14ac:dyDescent="0.25">
      <c r="A609" s="2" t="s">
        <v>11</v>
      </c>
      <c r="B609" s="2">
        <v>0</v>
      </c>
    </row>
    <row r="610" spans="1:12" x14ac:dyDescent="0.25">
      <c r="A610" s="2" t="s">
        <v>12</v>
      </c>
      <c r="B610" s="2">
        <v>1.3664000000000001</v>
      </c>
    </row>
    <row r="611" spans="1:12" x14ac:dyDescent="0.25">
      <c r="A611" s="2" t="s">
        <v>13</v>
      </c>
      <c r="B611" s="2">
        <v>0.65459999999999996</v>
      </c>
    </row>
    <row r="612" spans="1:12" x14ac:dyDescent="0.25">
      <c r="A612" s="2" t="s">
        <v>14</v>
      </c>
      <c r="B612" s="2">
        <v>43.970599999999997</v>
      </c>
    </row>
    <row r="613" spans="1:12" x14ac:dyDescent="0.25">
      <c r="A613" s="2" t="s">
        <v>15</v>
      </c>
      <c r="B613" s="2">
        <v>99.783799999999999</v>
      </c>
    </row>
    <row r="614" spans="1:12" x14ac:dyDescent="0.25">
      <c r="A614" s="2" t="s">
        <v>87</v>
      </c>
    </row>
    <row r="615" spans="1:12" x14ac:dyDescent="0.25">
      <c r="A615" s="2" t="s">
        <v>87</v>
      </c>
      <c r="B615" s="2" t="s">
        <v>107</v>
      </c>
    </row>
    <row r="616" spans="1:12" x14ac:dyDescent="0.25">
      <c r="A616" s="2" t="s">
        <v>60</v>
      </c>
      <c r="B616" s="2">
        <v>6.0594000000000001</v>
      </c>
      <c r="C616" s="2">
        <v>7.6001000000000003</v>
      </c>
      <c r="D616" s="2">
        <v>5.1276000000000002</v>
      </c>
      <c r="E616" s="2">
        <v>0</v>
      </c>
      <c r="F616" s="2">
        <v>2.15</v>
      </c>
      <c r="G616" s="2">
        <v>4.4000000000000003E-3</v>
      </c>
      <c r="H616" s="2">
        <v>0.35089999999999999</v>
      </c>
      <c r="I616" s="2">
        <v>0.35260000000000002</v>
      </c>
      <c r="J616" s="2">
        <v>0.28960000000000002</v>
      </c>
      <c r="K616" s="2">
        <v>543</v>
      </c>
      <c r="L616" s="2">
        <v>0.14580000000000001</v>
      </c>
    </row>
    <row r="617" spans="1:12" x14ac:dyDescent="0.25">
      <c r="A617" s="2" t="s">
        <v>61</v>
      </c>
      <c r="B617" s="2">
        <v>6.0594000000000001</v>
      </c>
      <c r="C617" s="2">
        <v>1.3332999999999999</v>
      </c>
      <c r="D617" s="2">
        <v>0.29330000000000001</v>
      </c>
      <c r="E617" s="2">
        <v>0</v>
      </c>
      <c r="F617" s="2">
        <v>1</v>
      </c>
      <c r="G617" s="2">
        <v>5.0000000000000001E-3</v>
      </c>
      <c r="H617" s="2">
        <v>5.6800000000000003E-2</v>
      </c>
      <c r="I617" s="2">
        <v>5.7099999999999998E-2</v>
      </c>
      <c r="J617" s="2">
        <v>4.9599999999999998E-2</v>
      </c>
      <c r="K617" s="2">
        <v>1133</v>
      </c>
      <c r="L617" s="2">
        <v>0.23119999999999999</v>
      </c>
    </row>
    <row r="618" spans="1:12" x14ac:dyDescent="0.25">
      <c r="A618" s="2" t="s">
        <v>62</v>
      </c>
      <c r="B618" s="2">
        <v>6.0594000000000001</v>
      </c>
      <c r="C618" s="2">
        <v>5793.8130000000001</v>
      </c>
      <c r="D618" s="2">
        <v>5779.9979999999996</v>
      </c>
      <c r="E618" s="2">
        <v>16.3003</v>
      </c>
      <c r="F618" s="2">
        <v>10.5001</v>
      </c>
      <c r="G618" s="2">
        <v>2.1417000000000002</v>
      </c>
      <c r="H618" s="2">
        <v>38.238999999999997</v>
      </c>
      <c r="I618" s="2">
        <v>38.426200000000001</v>
      </c>
      <c r="J618" s="2">
        <v>19.140699999999999</v>
      </c>
      <c r="K618" s="2">
        <v>120</v>
      </c>
      <c r="L618" s="2">
        <v>0.47260000000000002</v>
      </c>
    </row>
    <row r="619" spans="1:12" x14ac:dyDescent="0.25">
      <c r="A619" s="2" t="s">
        <v>63</v>
      </c>
      <c r="B619" s="2">
        <v>6.0594000000000001</v>
      </c>
      <c r="C619" s="2">
        <v>2.4666999999999999</v>
      </c>
      <c r="D619" s="2">
        <v>0.55879999999999996</v>
      </c>
      <c r="E619" s="2">
        <v>2.4500000000000002</v>
      </c>
      <c r="F619" s="2">
        <v>1.35</v>
      </c>
      <c r="G619" s="2">
        <v>6.9999999999999999E-4</v>
      </c>
      <c r="H619" s="2">
        <v>9.4000000000000004E-3</v>
      </c>
      <c r="I619" s="2">
        <v>9.4000000000000004E-3</v>
      </c>
      <c r="J619" s="2">
        <v>5.8999999999999999E-3</v>
      </c>
      <c r="K619" s="2">
        <v>128</v>
      </c>
      <c r="L619" s="2">
        <v>1.8100000000000002E-2</v>
      </c>
    </row>
    <row r="620" spans="1:12" x14ac:dyDescent="0.25">
      <c r="A620" s="2" t="s">
        <v>64</v>
      </c>
      <c r="B620" s="2">
        <v>6.0594000000000001</v>
      </c>
      <c r="C620" s="2">
        <v>2.6</v>
      </c>
      <c r="D620" s="2">
        <v>1.0221</v>
      </c>
      <c r="E620" s="2">
        <v>1.4</v>
      </c>
      <c r="F620" s="2">
        <v>1.7</v>
      </c>
      <c r="G620" s="2">
        <v>1.2999999999999999E-3</v>
      </c>
      <c r="H620" s="2">
        <v>2.4500000000000001E-2</v>
      </c>
      <c r="I620" s="2">
        <v>2.47E-2</v>
      </c>
      <c r="J620" s="2">
        <v>1.5900000000000001E-2</v>
      </c>
      <c r="K620" s="2">
        <v>131</v>
      </c>
      <c r="L620" s="2">
        <v>3.2899999999999999E-2</v>
      </c>
    </row>
    <row r="621" spans="1:12" x14ac:dyDescent="0.25">
      <c r="A621" s="2" t="s">
        <v>65</v>
      </c>
      <c r="B621" s="2">
        <v>6.0594000000000001</v>
      </c>
      <c r="C621" s="2">
        <v>18.484500000000001</v>
      </c>
      <c r="D621" s="2">
        <v>0.1434</v>
      </c>
      <c r="E621" s="2">
        <v>0</v>
      </c>
      <c r="F621" s="2">
        <v>17.467700000000001</v>
      </c>
      <c r="G621" s="2">
        <v>0</v>
      </c>
      <c r="H621" s="2">
        <v>2.3E-3</v>
      </c>
      <c r="I621" s="2">
        <v>2.3E-3</v>
      </c>
      <c r="J621" s="2">
        <v>2.9999999999999997E-4</v>
      </c>
      <c r="K621" s="2">
        <v>154</v>
      </c>
      <c r="L621" s="2">
        <v>4.6399999999999997E-2</v>
      </c>
    </row>
    <row r="622" spans="1:12" x14ac:dyDescent="0.25">
      <c r="A622" s="2" t="s">
        <v>66</v>
      </c>
      <c r="B622" s="2">
        <v>6.0594000000000001</v>
      </c>
      <c r="C622" s="2">
        <v>14.0007</v>
      </c>
      <c r="D622" s="2">
        <v>6.5205000000000002</v>
      </c>
      <c r="E622" s="2">
        <v>0</v>
      </c>
      <c r="F622" s="2">
        <v>6.8002000000000002</v>
      </c>
      <c r="G622" s="2">
        <v>4.4000000000000003E-3</v>
      </c>
      <c r="H622" s="2">
        <v>4.5600000000000002E-2</v>
      </c>
      <c r="I622" s="2">
        <v>4.58E-2</v>
      </c>
      <c r="J622" s="2">
        <v>2.3400000000000001E-2</v>
      </c>
      <c r="K622" s="2">
        <v>106</v>
      </c>
      <c r="L622" s="2">
        <v>2.52E-2</v>
      </c>
    </row>
    <row r="623" spans="1:12" x14ac:dyDescent="0.25">
      <c r="A623" s="2" t="s">
        <v>67</v>
      </c>
      <c r="B623" s="2">
        <v>6.0594000000000001</v>
      </c>
      <c r="C623" s="2">
        <v>18.126100000000001</v>
      </c>
      <c r="D623" s="2">
        <v>14.635400000000001</v>
      </c>
      <c r="E623" s="2">
        <v>3.9666999999999999</v>
      </c>
      <c r="F623" s="2">
        <v>0</v>
      </c>
      <c r="G623" s="2">
        <v>1.8700000000000001E-2</v>
      </c>
      <c r="H623" s="2">
        <v>0.66920000000000002</v>
      </c>
      <c r="I623" s="2">
        <v>0.67249999999999999</v>
      </c>
      <c r="J623" s="2">
        <v>0.24440000000000001</v>
      </c>
      <c r="K623" s="2">
        <v>322</v>
      </c>
      <c r="L623" s="2">
        <v>0.10390000000000001</v>
      </c>
    </row>
    <row r="624" spans="1:12" x14ac:dyDescent="0.25">
      <c r="A624" s="2" t="s">
        <v>68</v>
      </c>
      <c r="B624" s="2">
        <v>6.0594000000000001</v>
      </c>
      <c r="C624" s="2">
        <v>6.0750999999999999</v>
      </c>
      <c r="D624" s="2">
        <v>0.26100000000000001</v>
      </c>
      <c r="E624" s="2">
        <v>0</v>
      </c>
      <c r="F624" s="2">
        <v>5.1001000000000003</v>
      </c>
      <c r="G624" s="2">
        <v>1E-4</v>
      </c>
      <c r="H624" s="2">
        <v>1.21E-2</v>
      </c>
      <c r="I624" s="2">
        <v>1.21E-2</v>
      </c>
      <c r="J624" s="2">
        <v>4.3E-3</v>
      </c>
      <c r="K624" s="2">
        <v>396</v>
      </c>
      <c r="L624" s="2">
        <v>8.1500000000000003E-2</v>
      </c>
    </row>
    <row r="625" spans="1:12" x14ac:dyDescent="0.25">
      <c r="A625" s="2" t="s">
        <v>69</v>
      </c>
      <c r="B625" s="2">
        <v>6.0594000000000001</v>
      </c>
      <c r="C625" s="2">
        <v>6.6750999999999996</v>
      </c>
      <c r="D625" s="2">
        <v>1.915</v>
      </c>
      <c r="E625" s="2">
        <v>0</v>
      </c>
      <c r="F625" s="2">
        <v>4</v>
      </c>
      <c r="G625" s="2">
        <v>2.5000000000000001E-3</v>
      </c>
      <c r="H625" s="2">
        <v>0.1356</v>
      </c>
      <c r="I625" s="2">
        <v>0.13619999999999999</v>
      </c>
      <c r="J625" s="2">
        <v>3.1E-2</v>
      </c>
      <c r="K625" s="2">
        <v>449</v>
      </c>
      <c r="L625" s="2">
        <v>0.1351</v>
      </c>
    </row>
    <row r="626" spans="1:12" x14ac:dyDescent="0.25">
      <c r="A626" s="2" t="s">
        <v>70</v>
      </c>
      <c r="B626" s="2">
        <v>6.0594000000000001</v>
      </c>
      <c r="C626" s="2">
        <v>1.7250000000000001</v>
      </c>
      <c r="D626" s="2">
        <v>-0.27</v>
      </c>
      <c r="E626" s="2">
        <v>0</v>
      </c>
      <c r="F626" s="2">
        <v>1.9</v>
      </c>
      <c r="G626" s="2">
        <v>-5.0000000000000001E-4</v>
      </c>
      <c r="H626" s="2">
        <v>0</v>
      </c>
      <c r="I626" s="2">
        <v>0</v>
      </c>
      <c r="J626" s="2">
        <v>0</v>
      </c>
      <c r="K626" s="2">
        <v>669</v>
      </c>
      <c r="L626" s="2">
        <v>0</v>
      </c>
    </row>
    <row r="627" spans="1:12" x14ac:dyDescent="0.25">
      <c r="A627" s="2" t="s">
        <v>71</v>
      </c>
      <c r="B627" s="2">
        <v>6.0594000000000001</v>
      </c>
      <c r="C627" s="2">
        <v>6</v>
      </c>
      <c r="D627" s="2">
        <v>2.1705000000000001</v>
      </c>
      <c r="E627" s="2">
        <v>0</v>
      </c>
      <c r="F627" s="2">
        <v>3.45</v>
      </c>
      <c r="G627" s="2">
        <v>2.2000000000000001E-3</v>
      </c>
      <c r="H627" s="2">
        <v>5.62E-2</v>
      </c>
      <c r="I627" s="2">
        <v>5.6500000000000002E-2</v>
      </c>
      <c r="J627" s="2">
        <v>4.02E-2</v>
      </c>
      <c r="K627" s="2">
        <v>228</v>
      </c>
      <c r="L627" s="2">
        <v>4.87E-2</v>
      </c>
    </row>
    <row r="628" spans="1:12" x14ac:dyDescent="0.25">
      <c r="A628" s="2" t="s">
        <v>72</v>
      </c>
      <c r="B628" s="2">
        <v>6.0594000000000001</v>
      </c>
      <c r="C628" s="2">
        <v>4.1500000000000004</v>
      </c>
      <c r="D628" s="2">
        <v>1.9843</v>
      </c>
      <c r="E628" s="2">
        <v>2.9</v>
      </c>
      <c r="F628" s="2">
        <v>1.7</v>
      </c>
      <c r="G628" s="2">
        <v>6.7000000000000002E-3</v>
      </c>
      <c r="H628" s="2">
        <v>7.4499999999999997E-2</v>
      </c>
      <c r="I628" s="2">
        <v>7.4899999999999994E-2</v>
      </c>
      <c r="J628" s="2">
        <v>5.5399999999999998E-2</v>
      </c>
      <c r="K628" s="2">
        <v>227</v>
      </c>
      <c r="L628" s="2">
        <v>6.3399999999999998E-2</v>
      </c>
    </row>
    <row r="629" spans="1:12" x14ac:dyDescent="0.25">
      <c r="A629" s="2" t="s">
        <v>73</v>
      </c>
      <c r="H629" s="2">
        <v>47.895200000000003</v>
      </c>
      <c r="I629" s="2">
        <v>48.129600000000003</v>
      </c>
      <c r="J629" s="2">
        <v>60.055399999999999</v>
      </c>
    </row>
    <row r="630" spans="1:12" x14ac:dyDescent="0.25">
      <c r="A630" s="2" t="s">
        <v>74</v>
      </c>
      <c r="H630" s="2">
        <v>12</v>
      </c>
      <c r="I630" s="2">
        <v>12</v>
      </c>
      <c r="J630" s="2">
        <v>20.043800000000001</v>
      </c>
    </row>
    <row r="631" spans="1:12" x14ac:dyDescent="0.25">
      <c r="A631" s="2" t="s">
        <v>15</v>
      </c>
      <c r="H631" s="2">
        <v>99.571299999999994</v>
      </c>
      <c r="I631" s="2">
        <v>100</v>
      </c>
      <c r="J631" s="2">
        <v>100</v>
      </c>
    </row>
    <row r="632" spans="1:12" x14ac:dyDescent="0.25">
      <c r="A632" s="2" t="s">
        <v>88</v>
      </c>
      <c r="B632" s="2" t="s">
        <v>0</v>
      </c>
    </row>
    <row r="633" spans="1:12" x14ac:dyDescent="0.25">
      <c r="A633" s="2" t="s">
        <v>1</v>
      </c>
      <c r="B633" s="2">
        <v>0.58189999999999997</v>
      </c>
    </row>
    <row r="634" spans="1:12" x14ac:dyDescent="0.25">
      <c r="A634" s="2" t="s">
        <v>2</v>
      </c>
      <c r="B634" s="2">
        <v>7.6600000000000001E-2</v>
      </c>
    </row>
    <row r="635" spans="1:12" x14ac:dyDescent="0.25">
      <c r="A635" s="2" t="s">
        <v>3</v>
      </c>
      <c r="B635" s="2">
        <v>53.503999999999998</v>
      </c>
    </row>
    <row r="636" spans="1:12" x14ac:dyDescent="0.25">
      <c r="A636" s="2" t="s">
        <v>4</v>
      </c>
      <c r="B636" s="2">
        <v>2.3400000000000001E-2</v>
      </c>
    </row>
    <row r="637" spans="1:12" x14ac:dyDescent="0.25">
      <c r="A637" s="2" t="s">
        <v>5</v>
      </c>
      <c r="B637" s="2">
        <v>5.62E-2</v>
      </c>
    </row>
    <row r="638" spans="1:12" x14ac:dyDescent="0.25">
      <c r="A638" s="2" t="s">
        <v>6</v>
      </c>
      <c r="B638" s="2">
        <v>2.5999999999999999E-3</v>
      </c>
    </row>
    <row r="639" spans="1:12" x14ac:dyDescent="0.25">
      <c r="A639" s="2" t="s">
        <v>7</v>
      </c>
      <c r="B639" s="2">
        <v>5.4899999999999997E-2</v>
      </c>
    </row>
    <row r="640" spans="1:12" x14ac:dyDescent="0.25">
      <c r="A640" s="2" t="s">
        <v>8</v>
      </c>
      <c r="B640" s="2">
        <v>0.86409999999999998</v>
      </c>
    </row>
    <row r="641" spans="1:2" x14ac:dyDescent="0.25">
      <c r="A641" s="2" t="s">
        <v>9</v>
      </c>
      <c r="B641" s="2">
        <v>1.55E-2</v>
      </c>
    </row>
    <row r="642" spans="1:2" x14ac:dyDescent="0.25">
      <c r="A642" s="2" t="s">
        <v>10</v>
      </c>
      <c r="B642" s="2">
        <v>0.1603</v>
      </c>
    </row>
    <row r="643" spans="1:2" x14ac:dyDescent="0.25">
      <c r="A643" s="2" t="s">
        <v>11</v>
      </c>
      <c r="B643" s="2">
        <v>0</v>
      </c>
    </row>
    <row r="644" spans="1:2" x14ac:dyDescent="0.25">
      <c r="A644" s="2" t="s">
        <v>12</v>
      </c>
      <c r="B644" s="2">
        <v>0.1203</v>
      </c>
    </row>
    <row r="645" spans="1:2" x14ac:dyDescent="0.25">
      <c r="A645" s="2" t="s">
        <v>13</v>
      </c>
      <c r="B645" s="2">
        <v>0.14080000000000001</v>
      </c>
    </row>
    <row r="646" spans="1:2" x14ac:dyDescent="0.25">
      <c r="A646" s="2" t="s">
        <v>14</v>
      </c>
      <c r="B646" s="2">
        <v>43.970599999999997</v>
      </c>
    </row>
    <row r="647" spans="1:2" x14ac:dyDescent="0.25">
      <c r="A647" s="2" t="s">
        <v>15</v>
      </c>
      <c r="B647" s="2">
        <v>99.571299999999994</v>
      </c>
    </row>
    <row r="648" spans="1:2" x14ac:dyDescent="0.25">
      <c r="A648" s="2" t="s">
        <v>87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91"/>
  <sheetViews>
    <sheetView workbookViewId="0"/>
  </sheetViews>
  <sheetFormatPr defaultColWidth="11.5546875" defaultRowHeight="13.2" x14ac:dyDescent="0.25"/>
  <cols>
    <col min="1" max="1" width="13.5546875" style="2" customWidth="1"/>
    <col min="2" max="16384" width="11.5546875" style="2"/>
  </cols>
  <sheetData>
    <row r="1" spans="1:1" x14ac:dyDescent="0.25">
      <c r="A1" s="1" t="s">
        <v>160</v>
      </c>
    </row>
    <row r="2" spans="1:1" x14ac:dyDescent="0.25">
      <c r="A2" s="1" t="s">
        <v>161</v>
      </c>
    </row>
    <row r="3" spans="1:1" x14ac:dyDescent="0.25">
      <c r="A3" s="1" t="s">
        <v>162</v>
      </c>
    </row>
    <row r="4" spans="1:1" x14ac:dyDescent="0.25">
      <c r="A4" s="1" t="s">
        <v>163</v>
      </c>
    </row>
    <row r="5" spans="1:1" x14ac:dyDescent="0.25">
      <c r="A5" s="1" t="s">
        <v>164</v>
      </c>
    </row>
    <row r="6" spans="1:1" x14ac:dyDescent="0.25">
      <c r="A6" s="1" t="s">
        <v>165</v>
      </c>
    </row>
    <row r="7" spans="1:1" x14ac:dyDescent="0.25">
      <c r="A7" s="1" t="s">
        <v>166</v>
      </c>
    </row>
    <row r="8" spans="1:1" x14ac:dyDescent="0.25">
      <c r="A8" s="1" t="s">
        <v>167</v>
      </c>
    </row>
    <row r="9" spans="1:1" x14ac:dyDescent="0.25">
      <c r="A9" s="1" t="s">
        <v>168</v>
      </c>
    </row>
    <row r="10" spans="1:1" x14ac:dyDescent="0.25">
      <c r="A10" s="1" t="s">
        <v>169</v>
      </c>
    </row>
    <row r="11" spans="1:1" x14ac:dyDescent="0.25">
      <c r="A11" s="1" t="s">
        <v>170</v>
      </c>
    </row>
    <row r="12" spans="1:1" x14ac:dyDescent="0.25">
      <c r="A12" s="1" t="s">
        <v>171</v>
      </c>
    </row>
    <row r="13" spans="1:1" x14ac:dyDescent="0.25">
      <c r="A13" s="1" t="s">
        <v>194</v>
      </c>
    </row>
    <row r="14" spans="1:1" x14ac:dyDescent="0.25">
      <c r="A14" s="1" t="s">
        <v>172</v>
      </c>
    </row>
    <row r="15" spans="1:1" x14ac:dyDescent="0.25">
      <c r="A15" s="3" t="s">
        <v>108</v>
      </c>
    </row>
    <row r="16" spans="1:1" x14ac:dyDescent="0.25">
      <c r="A16" s="3" t="s">
        <v>109</v>
      </c>
    </row>
    <row r="17" spans="1:1" x14ac:dyDescent="0.25">
      <c r="A17" s="3" t="s">
        <v>110</v>
      </c>
    </row>
    <row r="18" spans="1:1" x14ac:dyDescent="0.25">
      <c r="A18" s="3" t="s">
        <v>111</v>
      </c>
    </row>
    <row r="19" spans="1:1" x14ac:dyDescent="0.25">
      <c r="A19" s="3" t="s">
        <v>112</v>
      </c>
    </row>
    <row r="20" spans="1:1" x14ac:dyDescent="0.25">
      <c r="A20" s="3" t="s">
        <v>113</v>
      </c>
    </row>
    <row r="21" spans="1:1" x14ac:dyDescent="0.25">
      <c r="A21" s="3" t="s">
        <v>114</v>
      </c>
    </row>
    <row r="22" spans="1:1" x14ac:dyDescent="0.25">
      <c r="A22" s="3" t="s">
        <v>115</v>
      </c>
    </row>
    <row r="23" spans="1:1" x14ac:dyDescent="0.25">
      <c r="A23" s="3" t="s">
        <v>116</v>
      </c>
    </row>
    <row r="24" spans="1:1" x14ac:dyDescent="0.25">
      <c r="A24" s="3" t="s">
        <v>117</v>
      </c>
    </row>
    <row r="25" spans="1:1" x14ac:dyDescent="0.25">
      <c r="A25" s="3" t="s">
        <v>118</v>
      </c>
    </row>
    <row r="26" spans="1:1" x14ac:dyDescent="0.25">
      <c r="A26" s="3" t="s">
        <v>119</v>
      </c>
    </row>
    <row r="27" spans="1:1" x14ac:dyDescent="0.25">
      <c r="A27" s="3" t="s">
        <v>120</v>
      </c>
    </row>
    <row r="28" spans="1:1" x14ac:dyDescent="0.25">
      <c r="A28" s="3" t="s">
        <v>121</v>
      </c>
    </row>
    <row r="29" spans="1:1" x14ac:dyDescent="0.25">
      <c r="A29" s="1" t="s">
        <v>173</v>
      </c>
    </row>
    <row r="30" spans="1:1" x14ac:dyDescent="0.25">
      <c r="A30" s="1" t="s">
        <v>174</v>
      </c>
    </row>
    <row r="31" spans="1:1" x14ac:dyDescent="0.25">
      <c r="A31" s="1" t="s">
        <v>122</v>
      </c>
    </row>
    <row r="32" spans="1:1" x14ac:dyDescent="0.25">
      <c r="A32" s="3" t="s">
        <v>123</v>
      </c>
    </row>
    <row r="33" spans="1:1" x14ac:dyDescent="0.25">
      <c r="A33" s="3" t="s">
        <v>124</v>
      </c>
    </row>
    <row r="34" spans="1:1" x14ac:dyDescent="0.25">
      <c r="A34" s="3" t="s">
        <v>125</v>
      </c>
    </row>
    <row r="35" spans="1:1" x14ac:dyDescent="0.25">
      <c r="A35" s="3" t="s">
        <v>126</v>
      </c>
    </row>
    <row r="36" spans="1:1" x14ac:dyDescent="0.25">
      <c r="A36" s="3" t="s">
        <v>127</v>
      </c>
    </row>
    <row r="37" spans="1:1" x14ac:dyDescent="0.25">
      <c r="A37" s="3" t="s">
        <v>128</v>
      </c>
    </row>
    <row r="38" spans="1:1" x14ac:dyDescent="0.25">
      <c r="A38" s="3" t="s">
        <v>129</v>
      </c>
    </row>
    <row r="39" spans="1:1" x14ac:dyDescent="0.25">
      <c r="A39" s="3" t="s">
        <v>130</v>
      </c>
    </row>
    <row r="40" spans="1:1" x14ac:dyDescent="0.25">
      <c r="A40" s="3" t="s">
        <v>131</v>
      </c>
    </row>
    <row r="41" spans="1:1" x14ac:dyDescent="0.25">
      <c r="A41" s="3" t="s">
        <v>132</v>
      </c>
    </row>
    <row r="42" spans="1:1" x14ac:dyDescent="0.25">
      <c r="A42" s="3" t="s">
        <v>133</v>
      </c>
    </row>
    <row r="43" spans="1:1" x14ac:dyDescent="0.25">
      <c r="A43" s="1" t="s">
        <v>134</v>
      </c>
    </row>
    <row r="44" spans="1:1" x14ac:dyDescent="0.25">
      <c r="A44" s="3" t="s">
        <v>135</v>
      </c>
    </row>
    <row r="45" spans="1:1" x14ac:dyDescent="0.25">
      <c r="A45" s="3" t="s">
        <v>136</v>
      </c>
    </row>
    <row r="46" spans="1:1" x14ac:dyDescent="0.25">
      <c r="A46" s="3" t="s">
        <v>137</v>
      </c>
    </row>
    <row r="47" spans="1:1" x14ac:dyDescent="0.25">
      <c r="A47" s="3" t="s">
        <v>138</v>
      </c>
    </row>
    <row r="48" spans="1:1" x14ac:dyDescent="0.25">
      <c r="A48" s="3" t="s">
        <v>139</v>
      </c>
    </row>
    <row r="49" spans="1:1" x14ac:dyDescent="0.25">
      <c r="A49" s="3" t="s">
        <v>140</v>
      </c>
    </row>
    <row r="50" spans="1:1" x14ac:dyDescent="0.25">
      <c r="A50" s="3" t="s">
        <v>141</v>
      </c>
    </row>
    <row r="51" spans="1:1" x14ac:dyDescent="0.25">
      <c r="A51" s="3" t="s">
        <v>142</v>
      </c>
    </row>
    <row r="52" spans="1:1" x14ac:dyDescent="0.25">
      <c r="A52" s="3" t="s">
        <v>143</v>
      </c>
    </row>
    <row r="53" spans="1:1" x14ac:dyDescent="0.25">
      <c r="A53" s="3" t="s">
        <v>144</v>
      </c>
    </row>
    <row r="54" spans="1:1" x14ac:dyDescent="0.25">
      <c r="A54" s="3" t="s">
        <v>145</v>
      </c>
    </row>
    <row r="55" spans="1:1" x14ac:dyDescent="0.25">
      <c r="A55" s="1" t="s">
        <v>146</v>
      </c>
    </row>
    <row r="56" spans="1:1" x14ac:dyDescent="0.25">
      <c r="A56" s="3" t="s">
        <v>147</v>
      </c>
    </row>
    <row r="57" spans="1:1" x14ac:dyDescent="0.25">
      <c r="A57" s="3" t="s">
        <v>148</v>
      </c>
    </row>
    <row r="58" spans="1:1" x14ac:dyDescent="0.25">
      <c r="A58" s="3" t="s">
        <v>149</v>
      </c>
    </row>
    <row r="59" spans="1:1" x14ac:dyDescent="0.25">
      <c r="A59" s="3" t="s">
        <v>150</v>
      </c>
    </row>
    <row r="60" spans="1:1" x14ac:dyDescent="0.25">
      <c r="A60" s="3" t="s">
        <v>151</v>
      </c>
    </row>
    <row r="61" spans="1:1" x14ac:dyDescent="0.25">
      <c r="A61" s="3" t="s">
        <v>152</v>
      </c>
    </row>
    <row r="62" spans="1:1" x14ac:dyDescent="0.25">
      <c r="A62" s="3" t="s">
        <v>153</v>
      </c>
    </row>
    <row r="63" spans="1:1" x14ac:dyDescent="0.25">
      <c r="A63" s="3" t="s">
        <v>154</v>
      </c>
    </row>
    <row r="64" spans="1:1" x14ac:dyDescent="0.25">
      <c r="A64" s="3" t="s">
        <v>155</v>
      </c>
    </row>
    <row r="65" spans="1:21" x14ac:dyDescent="0.25">
      <c r="A65" s="3" t="s">
        <v>156</v>
      </c>
    </row>
    <row r="66" spans="1:21" x14ac:dyDescent="0.25">
      <c r="A66" s="3" t="s">
        <v>157</v>
      </c>
    </row>
    <row r="67" spans="1:21" x14ac:dyDescent="0.25">
      <c r="A67" s="3" t="s">
        <v>158</v>
      </c>
    </row>
    <row r="68" spans="1:21" x14ac:dyDescent="0.25">
      <c r="A68" s="3" t="s">
        <v>159</v>
      </c>
    </row>
    <row r="69" spans="1:21" x14ac:dyDescent="0.25">
      <c r="A69" s="1" t="s">
        <v>175</v>
      </c>
    </row>
    <row r="71" spans="1:21" x14ac:dyDescent="0.25">
      <c r="A71" s="2" t="s">
        <v>77</v>
      </c>
    </row>
    <row r="72" spans="1:21" x14ac:dyDescent="0.25">
      <c r="B72" s="2" t="s">
        <v>60</v>
      </c>
      <c r="C72" s="2" t="s">
        <v>61</v>
      </c>
      <c r="D72" s="2" t="s">
        <v>62</v>
      </c>
      <c r="E72" s="2" t="s">
        <v>63</v>
      </c>
      <c r="F72" s="2" t="s">
        <v>64</v>
      </c>
      <c r="G72" s="2" t="s">
        <v>65</v>
      </c>
      <c r="H72" s="2" t="s">
        <v>66</v>
      </c>
      <c r="I72" s="2" t="s">
        <v>67</v>
      </c>
      <c r="J72" s="2" t="s">
        <v>68</v>
      </c>
      <c r="K72" s="2" t="s">
        <v>69</v>
      </c>
      <c r="L72" s="2" t="s">
        <v>70</v>
      </c>
      <c r="M72" s="2" t="s">
        <v>71</v>
      </c>
      <c r="N72" s="2" t="s">
        <v>72</v>
      </c>
      <c r="O72" s="2" t="s">
        <v>73</v>
      </c>
      <c r="P72" s="2" t="s">
        <v>74</v>
      </c>
      <c r="Q72" s="2" t="s">
        <v>16</v>
      </c>
      <c r="R72" s="2" t="s">
        <v>17</v>
      </c>
      <c r="S72" s="2" t="s">
        <v>18</v>
      </c>
      <c r="T72" s="2" t="s">
        <v>19</v>
      </c>
      <c r="U72" s="2" t="s">
        <v>20</v>
      </c>
    </row>
    <row r="73" spans="1:21" x14ac:dyDescent="0.25">
      <c r="A73" s="2" t="s">
        <v>21</v>
      </c>
      <c r="B73" s="2">
        <v>6.1585999999999999</v>
      </c>
      <c r="C73" s="2">
        <v>6.1585999999999999</v>
      </c>
      <c r="D73" s="2">
        <v>6.1585999999999999</v>
      </c>
      <c r="E73" s="2">
        <v>6.1585999999999999</v>
      </c>
      <c r="F73" s="2">
        <v>6.1585999999999999</v>
      </c>
      <c r="G73" s="2">
        <v>6.1585999999999999</v>
      </c>
      <c r="H73" s="2">
        <v>6.1585999999999999</v>
      </c>
      <c r="I73" s="2">
        <v>6.1585999999999999</v>
      </c>
      <c r="J73" s="2">
        <v>6.1585999999999999</v>
      </c>
      <c r="K73" s="2">
        <v>6.1585999999999999</v>
      </c>
      <c r="L73" s="2">
        <v>6.1585999999999999</v>
      </c>
      <c r="M73" s="2">
        <v>6.1585999999999999</v>
      </c>
      <c r="N73" s="2">
        <v>6.1585999999999999</v>
      </c>
      <c r="Q73" s="2">
        <v>-5127</v>
      </c>
      <c r="R73" s="2">
        <v>31742</v>
      </c>
      <c r="S73" s="2">
        <v>304</v>
      </c>
      <c r="T73" s="2" t="s">
        <v>22</v>
      </c>
      <c r="U73" s="2">
        <v>15</v>
      </c>
    </row>
    <row r="74" spans="1:21" x14ac:dyDescent="0.25">
      <c r="A74" s="2" t="s">
        <v>23</v>
      </c>
      <c r="B74" s="2">
        <v>6.0258000000000003</v>
      </c>
      <c r="C74" s="2">
        <v>6.0258000000000003</v>
      </c>
      <c r="D74" s="2">
        <v>6.0258000000000003</v>
      </c>
      <c r="E74" s="2">
        <v>6.0258000000000003</v>
      </c>
      <c r="F74" s="2">
        <v>6.0258000000000003</v>
      </c>
      <c r="G74" s="2">
        <v>6.0258000000000003</v>
      </c>
      <c r="H74" s="2">
        <v>6.0258000000000003</v>
      </c>
      <c r="I74" s="2">
        <v>6.0258000000000003</v>
      </c>
      <c r="J74" s="2">
        <v>6.0258000000000003</v>
      </c>
      <c r="K74" s="2">
        <v>6.0258000000000003</v>
      </c>
      <c r="L74" s="2">
        <v>6.0258000000000003</v>
      </c>
      <c r="M74" s="2">
        <v>6.0258000000000003</v>
      </c>
      <c r="N74" s="2">
        <v>6.0258000000000003</v>
      </c>
      <c r="Q74" s="2">
        <v>-5188</v>
      </c>
      <c r="R74" s="2">
        <v>31699</v>
      </c>
      <c r="S74" s="2">
        <v>304</v>
      </c>
      <c r="T74" s="2" t="s">
        <v>24</v>
      </c>
      <c r="U74" s="2">
        <v>16</v>
      </c>
    </row>
    <row r="75" spans="1:21" x14ac:dyDescent="0.25">
      <c r="A75" s="2" t="s">
        <v>25</v>
      </c>
      <c r="B75" s="2">
        <v>6.1219999999999999</v>
      </c>
      <c r="C75" s="2">
        <v>6.1219999999999999</v>
      </c>
      <c r="D75" s="2">
        <v>6.1219999999999999</v>
      </c>
      <c r="E75" s="2">
        <v>6.1219999999999999</v>
      </c>
      <c r="F75" s="2">
        <v>6.1219999999999999</v>
      </c>
      <c r="G75" s="2">
        <v>6.1219999999999999</v>
      </c>
      <c r="H75" s="2">
        <v>6.1219999999999999</v>
      </c>
      <c r="I75" s="2">
        <v>6.1219999999999999</v>
      </c>
      <c r="J75" s="2">
        <v>6.1219999999999999</v>
      </c>
      <c r="K75" s="2">
        <v>6.1219999999999999</v>
      </c>
      <c r="L75" s="2">
        <v>6.1219999999999999</v>
      </c>
      <c r="M75" s="2">
        <v>6.1219999999999999</v>
      </c>
      <c r="N75" s="2">
        <v>6.1219999999999999</v>
      </c>
      <c r="Q75" s="2">
        <v>-4677</v>
      </c>
      <c r="R75" s="2">
        <v>31765</v>
      </c>
      <c r="S75" s="2">
        <v>304</v>
      </c>
      <c r="T75" s="2" t="s">
        <v>26</v>
      </c>
      <c r="U75" s="2">
        <v>17</v>
      </c>
    </row>
    <row r="76" spans="1:21" x14ac:dyDescent="0.25">
      <c r="A76" s="2" t="s">
        <v>27</v>
      </c>
      <c r="B76" s="2">
        <v>6.1570999999999998</v>
      </c>
      <c r="C76" s="2">
        <v>6.1570999999999998</v>
      </c>
      <c r="D76" s="2">
        <v>6.1570999999999998</v>
      </c>
      <c r="E76" s="2">
        <v>6.1570999999999998</v>
      </c>
      <c r="F76" s="2">
        <v>6.1570999999999998</v>
      </c>
      <c r="G76" s="2">
        <v>6.1570999999999998</v>
      </c>
      <c r="H76" s="2">
        <v>6.1570999999999998</v>
      </c>
      <c r="I76" s="2">
        <v>6.1570999999999998</v>
      </c>
      <c r="J76" s="2">
        <v>6.1570999999999998</v>
      </c>
      <c r="K76" s="2">
        <v>6.1570999999999998</v>
      </c>
      <c r="L76" s="2">
        <v>6.1570999999999998</v>
      </c>
      <c r="M76" s="2">
        <v>6.1570999999999998</v>
      </c>
      <c r="N76" s="2">
        <v>6.1570999999999998</v>
      </c>
      <c r="Q76" s="2">
        <v>2269</v>
      </c>
      <c r="R76" s="2">
        <v>32808</v>
      </c>
      <c r="S76" s="2">
        <v>315</v>
      </c>
      <c r="T76" s="2" t="s">
        <v>28</v>
      </c>
      <c r="U76" s="2">
        <v>18</v>
      </c>
    </row>
    <row r="77" spans="1:21" x14ac:dyDescent="0.25">
      <c r="A77" s="2" t="s">
        <v>29</v>
      </c>
      <c r="B77" s="2">
        <v>6.0457000000000001</v>
      </c>
      <c r="C77" s="2">
        <v>6.0457000000000001</v>
      </c>
      <c r="D77" s="2">
        <v>6.0457000000000001</v>
      </c>
      <c r="E77" s="2">
        <v>6.0457000000000001</v>
      </c>
      <c r="F77" s="2">
        <v>6.0457000000000001</v>
      </c>
      <c r="G77" s="2">
        <v>6.0457000000000001</v>
      </c>
      <c r="H77" s="2">
        <v>6.0457000000000001</v>
      </c>
      <c r="I77" s="2">
        <v>6.0457000000000001</v>
      </c>
      <c r="J77" s="2">
        <v>6.0457000000000001</v>
      </c>
      <c r="K77" s="2">
        <v>6.0457000000000001</v>
      </c>
      <c r="L77" s="2">
        <v>6.0457000000000001</v>
      </c>
      <c r="M77" s="2">
        <v>6.0457000000000001</v>
      </c>
      <c r="N77" s="2">
        <v>6.0457000000000001</v>
      </c>
      <c r="Q77" s="2">
        <v>2295</v>
      </c>
      <c r="R77" s="2">
        <v>32750</v>
      </c>
      <c r="S77" s="2">
        <v>315</v>
      </c>
      <c r="T77" s="2" t="s">
        <v>30</v>
      </c>
      <c r="U77" s="2">
        <v>19</v>
      </c>
    </row>
    <row r="78" spans="1:21" x14ac:dyDescent="0.25">
      <c r="A78" s="2" t="s">
        <v>31</v>
      </c>
      <c r="B78" s="2">
        <v>6.1204000000000001</v>
      </c>
      <c r="C78" s="2">
        <v>6.1204000000000001</v>
      </c>
      <c r="D78" s="2">
        <v>6.1204000000000001</v>
      </c>
      <c r="E78" s="2">
        <v>6.1204000000000001</v>
      </c>
      <c r="F78" s="2">
        <v>6.1204000000000001</v>
      </c>
      <c r="G78" s="2">
        <v>6.1204000000000001</v>
      </c>
      <c r="H78" s="2">
        <v>6.1204000000000001</v>
      </c>
      <c r="I78" s="2">
        <v>6.1204000000000001</v>
      </c>
      <c r="J78" s="2">
        <v>6.1204000000000001</v>
      </c>
      <c r="K78" s="2">
        <v>6.1204000000000001</v>
      </c>
      <c r="L78" s="2">
        <v>6.1204000000000001</v>
      </c>
      <c r="M78" s="2">
        <v>6.1204000000000001</v>
      </c>
      <c r="N78" s="2">
        <v>6.1204000000000001</v>
      </c>
      <c r="Q78" s="2">
        <v>2119</v>
      </c>
      <c r="R78" s="2">
        <v>32747</v>
      </c>
      <c r="S78" s="2">
        <v>315</v>
      </c>
      <c r="T78" s="2" t="s">
        <v>32</v>
      </c>
      <c r="U78" s="2">
        <v>20</v>
      </c>
    </row>
    <row r="79" spans="1:21" x14ac:dyDescent="0.25">
      <c r="A79" s="2" t="s">
        <v>33</v>
      </c>
      <c r="B79" s="2">
        <v>6.1265000000000001</v>
      </c>
      <c r="C79" s="2">
        <v>6.1265000000000001</v>
      </c>
      <c r="D79" s="2">
        <v>6.1265000000000001</v>
      </c>
      <c r="E79" s="2">
        <v>6.1265000000000001</v>
      </c>
      <c r="F79" s="2">
        <v>6.1265000000000001</v>
      </c>
      <c r="G79" s="2">
        <v>6.1265000000000001</v>
      </c>
      <c r="H79" s="2">
        <v>6.1265000000000001</v>
      </c>
      <c r="I79" s="2">
        <v>6.1265000000000001</v>
      </c>
      <c r="J79" s="2">
        <v>6.1265000000000001</v>
      </c>
      <c r="K79" s="2">
        <v>6.1265000000000001</v>
      </c>
      <c r="L79" s="2">
        <v>6.1265000000000001</v>
      </c>
      <c r="M79" s="2">
        <v>6.1265000000000001</v>
      </c>
      <c r="N79" s="2">
        <v>6.1265000000000001</v>
      </c>
      <c r="Q79" s="2">
        <v>10983</v>
      </c>
      <c r="R79" s="2">
        <v>30270</v>
      </c>
      <c r="S79" s="2">
        <v>307</v>
      </c>
      <c r="T79" s="2" t="s">
        <v>34</v>
      </c>
      <c r="U79" s="2">
        <v>21</v>
      </c>
    </row>
    <row r="80" spans="1:21" x14ac:dyDescent="0.25">
      <c r="A80" s="2" t="s">
        <v>35</v>
      </c>
      <c r="B80" s="2">
        <v>6.1509999999999998</v>
      </c>
      <c r="C80" s="2">
        <v>6.1509999999999998</v>
      </c>
      <c r="D80" s="2">
        <v>6.1509999999999998</v>
      </c>
      <c r="E80" s="2">
        <v>6.1509999999999998</v>
      </c>
      <c r="F80" s="2">
        <v>6.1509999999999998</v>
      </c>
      <c r="G80" s="2">
        <v>6.1509999999999998</v>
      </c>
      <c r="H80" s="2">
        <v>6.1509999999999998</v>
      </c>
      <c r="I80" s="2">
        <v>6.1509999999999998</v>
      </c>
      <c r="J80" s="2">
        <v>6.1509999999999998</v>
      </c>
      <c r="K80" s="2">
        <v>6.1509999999999998</v>
      </c>
      <c r="L80" s="2">
        <v>6.1509999999999998</v>
      </c>
      <c r="M80" s="2">
        <v>6.1509999999999998</v>
      </c>
      <c r="N80" s="2">
        <v>6.1509999999999998</v>
      </c>
      <c r="Q80" s="2">
        <v>10345</v>
      </c>
      <c r="R80" s="2">
        <v>29851</v>
      </c>
      <c r="S80" s="2">
        <v>307</v>
      </c>
      <c r="T80" s="2" t="s">
        <v>36</v>
      </c>
      <c r="U80" s="2">
        <v>22</v>
      </c>
    </row>
    <row r="81" spans="1:21" x14ac:dyDescent="0.25">
      <c r="A81" s="2" t="s">
        <v>37</v>
      </c>
      <c r="B81" s="2">
        <v>6.1326000000000001</v>
      </c>
      <c r="C81" s="2">
        <v>6.1326000000000001</v>
      </c>
      <c r="D81" s="2">
        <v>6.1326000000000001</v>
      </c>
      <c r="E81" s="2">
        <v>6.1326000000000001</v>
      </c>
      <c r="F81" s="2">
        <v>6.1326000000000001</v>
      </c>
      <c r="G81" s="2">
        <v>6.1326000000000001</v>
      </c>
      <c r="H81" s="2">
        <v>6.1326000000000001</v>
      </c>
      <c r="I81" s="2">
        <v>6.1326000000000001</v>
      </c>
      <c r="J81" s="2">
        <v>6.1326000000000001</v>
      </c>
      <c r="K81" s="2">
        <v>6.1326000000000001</v>
      </c>
      <c r="L81" s="2">
        <v>6.1326000000000001</v>
      </c>
      <c r="M81" s="2">
        <v>6.1326000000000001</v>
      </c>
      <c r="N81" s="2">
        <v>6.1326000000000001</v>
      </c>
      <c r="Q81" s="2">
        <v>10127</v>
      </c>
      <c r="R81" s="2">
        <v>30734</v>
      </c>
      <c r="S81" s="2">
        <v>307</v>
      </c>
      <c r="T81" s="2" t="s">
        <v>38</v>
      </c>
      <c r="U81" s="2">
        <v>23</v>
      </c>
    </row>
    <row r="82" spans="1:21" x14ac:dyDescent="0.25">
      <c r="A82" s="2" t="s">
        <v>39</v>
      </c>
      <c r="B82" s="2">
        <v>6.0533000000000001</v>
      </c>
      <c r="C82" s="2">
        <v>6.0533000000000001</v>
      </c>
      <c r="D82" s="2">
        <v>6.0533000000000001</v>
      </c>
      <c r="E82" s="2">
        <v>6.0533000000000001</v>
      </c>
      <c r="F82" s="2">
        <v>6.0533000000000001</v>
      </c>
      <c r="G82" s="2">
        <v>6.0533000000000001</v>
      </c>
      <c r="H82" s="2">
        <v>6.0533000000000001</v>
      </c>
      <c r="I82" s="2">
        <v>6.0533000000000001</v>
      </c>
      <c r="J82" s="2">
        <v>6.0533000000000001</v>
      </c>
      <c r="K82" s="2">
        <v>6.0533000000000001</v>
      </c>
      <c r="L82" s="2">
        <v>6.0533000000000001</v>
      </c>
      <c r="M82" s="2">
        <v>6.0533000000000001</v>
      </c>
      <c r="N82" s="2">
        <v>6.0533000000000001</v>
      </c>
      <c r="Q82" s="2">
        <v>-14252</v>
      </c>
      <c r="R82" s="2">
        <v>31765</v>
      </c>
      <c r="S82" s="2">
        <v>293</v>
      </c>
      <c r="T82" s="2" t="s">
        <v>40</v>
      </c>
      <c r="U82" s="2">
        <v>24</v>
      </c>
    </row>
    <row r="83" spans="1:21" x14ac:dyDescent="0.25">
      <c r="A83" s="2" t="s">
        <v>41</v>
      </c>
      <c r="B83" s="2">
        <v>6.0899000000000001</v>
      </c>
      <c r="C83" s="2">
        <v>6.0899000000000001</v>
      </c>
      <c r="D83" s="2">
        <v>6.0899000000000001</v>
      </c>
      <c r="E83" s="2">
        <v>6.0899000000000001</v>
      </c>
      <c r="F83" s="2">
        <v>6.0899000000000001</v>
      </c>
      <c r="G83" s="2">
        <v>6.0899000000000001</v>
      </c>
      <c r="H83" s="2">
        <v>6.0899000000000001</v>
      </c>
      <c r="I83" s="2">
        <v>6.0899000000000001</v>
      </c>
      <c r="J83" s="2">
        <v>6.0899000000000001</v>
      </c>
      <c r="K83" s="2">
        <v>6.0899000000000001</v>
      </c>
      <c r="L83" s="2">
        <v>6.0899000000000001</v>
      </c>
      <c r="M83" s="2">
        <v>6.0899000000000001</v>
      </c>
      <c r="N83" s="2">
        <v>6.0899000000000001</v>
      </c>
      <c r="Q83" s="2">
        <v>-13878</v>
      </c>
      <c r="R83" s="2">
        <v>31321</v>
      </c>
      <c r="S83" s="2">
        <v>293</v>
      </c>
      <c r="T83" s="2" t="s">
        <v>42</v>
      </c>
      <c r="U83" s="2">
        <v>25</v>
      </c>
    </row>
    <row r="84" spans="1:21" x14ac:dyDescent="0.25">
      <c r="A84" s="2" t="s">
        <v>43</v>
      </c>
      <c r="B84" s="2">
        <v>6.0899000000000001</v>
      </c>
      <c r="C84" s="2">
        <v>6.0899000000000001</v>
      </c>
      <c r="D84" s="2">
        <v>6.0899000000000001</v>
      </c>
      <c r="E84" s="2">
        <v>6.0899000000000001</v>
      </c>
      <c r="F84" s="2">
        <v>6.0899000000000001</v>
      </c>
      <c r="G84" s="2">
        <v>6.0899000000000001</v>
      </c>
      <c r="H84" s="2">
        <v>6.0899000000000001</v>
      </c>
      <c r="I84" s="2">
        <v>6.0899000000000001</v>
      </c>
      <c r="J84" s="2">
        <v>6.0899000000000001</v>
      </c>
      <c r="K84" s="2">
        <v>6.0899000000000001</v>
      </c>
      <c r="L84" s="2">
        <v>6.0899000000000001</v>
      </c>
      <c r="M84" s="2">
        <v>6.0899000000000001</v>
      </c>
      <c r="N84" s="2">
        <v>6.0899000000000001</v>
      </c>
      <c r="Q84" s="2">
        <v>-13786</v>
      </c>
      <c r="R84" s="2">
        <v>31104</v>
      </c>
      <c r="S84" s="2">
        <v>293</v>
      </c>
      <c r="T84" s="2" t="s">
        <v>44</v>
      </c>
      <c r="U84" s="2">
        <v>26</v>
      </c>
    </row>
    <row r="85" spans="1:21" x14ac:dyDescent="0.25">
      <c r="A85" s="2" t="s">
        <v>45</v>
      </c>
      <c r="B85" s="2">
        <v>6.1234999999999999</v>
      </c>
      <c r="C85" s="2">
        <v>6.1234999999999999</v>
      </c>
      <c r="D85" s="2">
        <v>6.1234999999999999</v>
      </c>
      <c r="E85" s="2">
        <v>6.1234999999999999</v>
      </c>
      <c r="F85" s="2">
        <v>6.1234999999999999</v>
      </c>
      <c r="G85" s="2">
        <v>6.1234999999999999</v>
      </c>
      <c r="H85" s="2">
        <v>6.1234999999999999</v>
      </c>
      <c r="I85" s="2">
        <v>6.1234999999999999</v>
      </c>
      <c r="J85" s="2">
        <v>6.1234999999999999</v>
      </c>
      <c r="K85" s="2">
        <v>6.1234999999999999</v>
      </c>
      <c r="L85" s="2">
        <v>6.1234999999999999</v>
      </c>
      <c r="M85" s="2">
        <v>6.1234999999999999</v>
      </c>
      <c r="N85" s="2">
        <v>6.1234999999999999</v>
      </c>
      <c r="Q85" s="2">
        <v>-13213</v>
      </c>
      <c r="R85" s="2">
        <v>31218</v>
      </c>
      <c r="S85" s="2">
        <v>293</v>
      </c>
      <c r="T85" s="2" t="s">
        <v>46</v>
      </c>
      <c r="U85" s="2">
        <v>27</v>
      </c>
    </row>
    <row r="86" spans="1:21" x14ac:dyDescent="0.25">
      <c r="A86" s="2" t="s">
        <v>47</v>
      </c>
      <c r="B86" s="2">
        <v>6.1646999999999998</v>
      </c>
      <c r="C86" s="2">
        <v>6.1646999999999998</v>
      </c>
      <c r="D86" s="2">
        <v>6.1646999999999998</v>
      </c>
      <c r="E86" s="2">
        <v>6.1646999999999998</v>
      </c>
      <c r="F86" s="2">
        <v>6.1646999999999998</v>
      </c>
      <c r="G86" s="2">
        <v>6.1646999999999998</v>
      </c>
      <c r="H86" s="2">
        <v>6.1646999999999998</v>
      </c>
      <c r="I86" s="2">
        <v>6.1646999999999998</v>
      </c>
      <c r="J86" s="2">
        <v>6.1646999999999998</v>
      </c>
      <c r="K86" s="2">
        <v>6.1646999999999998</v>
      </c>
      <c r="L86" s="2">
        <v>6.1646999999999998</v>
      </c>
      <c r="M86" s="2">
        <v>6.1646999999999998</v>
      </c>
      <c r="N86" s="2">
        <v>6.1646999999999998</v>
      </c>
      <c r="Q86" s="2">
        <v>-15379</v>
      </c>
      <c r="R86" s="2">
        <v>30774</v>
      </c>
      <c r="S86" s="2">
        <v>285</v>
      </c>
      <c r="T86" s="2" t="s">
        <v>48</v>
      </c>
      <c r="U86" s="2">
        <v>28</v>
      </c>
    </row>
    <row r="87" spans="1:21" x14ac:dyDescent="0.25">
      <c r="A87" s="2" t="s">
        <v>49</v>
      </c>
      <c r="B87" s="2">
        <v>6.125</v>
      </c>
      <c r="C87" s="2">
        <v>6.125</v>
      </c>
      <c r="D87" s="2">
        <v>6.125</v>
      </c>
      <c r="E87" s="2">
        <v>6.125</v>
      </c>
      <c r="F87" s="2">
        <v>6.125</v>
      </c>
      <c r="G87" s="2">
        <v>6.125</v>
      </c>
      <c r="H87" s="2">
        <v>6.125</v>
      </c>
      <c r="I87" s="2">
        <v>6.125</v>
      </c>
      <c r="J87" s="2">
        <v>6.125</v>
      </c>
      <c r="K87" s="2">
        <v>6.125</v>
      </c>
      <c r="L87" s="2">
        <v>6.125</v>
      </c>
      <c r="M87" s="2">
        <v>6.125</v>
      </c>
      <c r="N87" s="2">
        <v>6.125</v>
      </c>
      <c r="Q87" s="2">
        <v>-16245</v>
      </c>
      <c r="R87" s="2">
        <v>30903</v>
      </c>
      <c r="S87" s="2">
        <v>285</v>
      </c>
      <c r="T87" s="2" t="s">
        <v>50</v>
      </c>
      <c r="U87" s="2">
        <v>29</v>
      </c>
    </row>
    <row r="88" spans="1:21" x14ac:dyDescent="0.25">
      <c r="A88" s="2" t="s">
        <v>51</v>
      </c>
      <c r="B88" s="2">
        <v>6.1402999999999999</v>
      </c>
      <c r="C88" s="2">
        <v>6.1402999999999999</v>
      </c>
      <c r="D88" s="2">
        <v>6.1402999999999999</v>
      </c>
      <c r="E88" s="2">
        <v>6.1402999999999999</v>
      </c>
      <c r="F88" s="2">
        <v>6.1402999999999999</v>
      </c>
      <c r="G88" s="2">
        <v>6.1402999999999999</v>
      </c>
      <c r="H88" s="2">
        <v>6.1402999999999999</v>
      </c>
      <c r="I88" s="2">
        <v>6.1402999999999999</v>
      </c>
      <c r="J88" s="2">
        <v>6.1402999999999999</v>
      </c>
      <c r="K88" s="2">
        <v>6.1402999999999999</v>
      </c>
      <c r="L88" s="2">
        <v>6.1402999999999999</v>
      </c>
      <c r="M88" s="2">
        <v>6.1402999999999999</v>
      </c>
      <c r="N88" s="2">
        <v>6.1402999999999999</v>
      </c>
      <c r="Q88" s="2">
        <v>-16140</v>
      </c>
      <c r="R88" s="2">
        <v>30359</v>
      </c>
      <c r="S88" s="2">
        <v>285</v>
      </c>
      <c r="T88" s="2" t="s">
        <v>52</v>
      </c>
      <c r="U88" s="2">
        <v>30</v>
      </c>
    </row>
    <row r="89" spans="1:21" x14ac:dyDescent="0.25">
      <c r="A89" s="2" t="s">
        <v>53</v>
      </c>
      <c r="B89" s="2">
        <v>6.1067</v>
      </c>
      <c r="C89" s="2">
        <v>6.1067</v>
      </c>
      <c r="D89" s="2">
        <v>6.1067</v>
      </c>
      <c r="E89" s="2">
        <v>6.1067</v>
      </c>
      <c r="F89" s="2">
        <v>6.1067</v>
      </c>
      <c r="G89" s="2">
        <v>6.1067</v>
      </c>
      <c r="H89" s="2">
        <v>6.1067</v>
      </c>
      <c r="I89" s="2">
        <v>6.1067</v>
      </c>
      <c r="J89" s="2">
        <v>6.1067</v>
      </c>
      <c r="K89" s="2">
        <v>6.1067</v>
      </c>
      <c r="L89" s="2">
        <v>6.1067</v>
      </c>
      <c r="M89" s="2">
        <v>6.1067</v>
      </c>
      <c r="N89" s="2">
        <v>6.1067</v>
      </c>
      <c r="Q89" s="2">
        <v>-528</v>
      </c>
      <c r="R89" s="2">
        <v>20813</v>
      </c>
      <c r="S89" s="2">
        <v>270</v>
      </c>
      <c r="T89" s="2" t="s">
        <v>54</v>
      </c>
      <c r="U89" s="2">
        <v>31</v>
      </c>
    </row>
    <row r="90" spans="1:21" x14ac:dyDescent="0.25">
      <c r="A90" s="2" t="s">
        <v>55</v>
      </c>
      <c r="B90" s="2">
        <v>6.1128</v>
      </c>
      <c r="C90" s="2">
        <v>6.1128</v>
      </c>
      <c r="D90" s="2">
        <v>6.1128</v>
      </c>
      <c r="E90" s="2">
        <v>6.1128</v>
      </c>
      <c r="F90" s="2">
        <v>6.1128</v>
      </c>
      <c r="G90" s="2">
        <v>6.1128</v>
      </c>
      <c r="H90" s="2">
        <v>6.1128</v>
      </c>
      <c r="I90" s="2">
        <v>6.1128</v>
      </c>
      <c r="J90" s="2">
        <v>6.1128</v>
      </c>
      <c r="K90" s="2">
        <v>6.1128</v>
      </c>
      <c r="L90" s="2">
        <v>6.1128</v>
      </c>
      <c r="M90" s="2">
        <v>6.1128</v>
      </c>
      <c r="N90" s="2">
        <v>6.1128</v>
      </c>
      <c r="Q90" s="2">
        <v>-518</v>
      </c>
      <c r="R90" s="2">
        <v>20843</v>
      </c>
      <c r="S90" s="2">
        <v>270</v>
      </c>
      <c r="T90" s="2" t="s">
        <v>56</v>
      </c>
      <c r="U90" s="2">
        <v>32</v>
      </c>
    </row>
    <row r="91" spans="1:21" x14ac:dyDescent="0.25">
      <c r="A91" s="2" t="s">
        <v>57</v>
      </c>
      <c r="B91" s="2">
        <v>6.0594000000000001</v>
      </c>
      <c r="C91" s="2">
        <v>6.0594000000000001</v>
      </c>
      <c r="D91" s="2">
        <v>6.0594000000000001</v>
      </c>
      <c r="E91" s="2">
        <v>6.0594000000000001</v>
      </c>
      <c r="F91" s="2">
        <v>6.0594000000000001</v>
      </c>
      <c r="G91" s="2">
        <v>6.0594000000000001</v>
      </c>
      <c r="H91" s="2">
        <v>6.0594000000000001</v>
      </c>
      <c r="I91" s="2">
        <v>6.0594000000000001</v>
      </c>
      <c r="J91" s="2">
        <v>6.0594000000000001</v>
      </c>
      <c r="K91" s="2">
        <v>6.0594000000000001</v>
      </c>
      <c r="L91" s="2">
        <v>6.0594000000000001</v>
      </c>
      <c r="M91" s="2">
        <v>6.0594000000000001</v>
      </c>
      <c r="N91" s="2">
        <v>6.0594000000000001</v>
      </c>
      <c r="Q91" s="2">
        <v>-622</v>
      </c>
      <c r="R91" s="2">
        <v>20883</v>
      </c>
      <c r="S91" s="2">
        <v>270</v>
      </c>
      <c r="T91" s="2" t="s">
        <v>58</v>
      </c>
      <c r="U91" s="2">
        <v>33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Calculated values (2)</vt:lpstr>
      <vt:lpstr>Calculated values</vt:lpstr>
      <vt:lpstr>Calculations Det. Limit</vt:lpstr>
      <vt:lpstr>Weight%</vt:lpstr>
      <vt:lpstr>Oxides</vt:lpstr>
      <vt:lpstr>Std Dev wt%</vt:lpstr>
      <vt:lpstr>Raw</vt:lpstr>
      <vt:lpstr>Operating conditions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Stefano</cp:lastModifiedBy>
  <dcterms:created xsi:type="dcterms:W3CDTF">2025-10-28T12:46:31Z</dcterms:created>
  <dcterms:modified xsi:type="dcterms:W3CDTF">2025-10-28T12:46:31Z</dcterms:modified>
</cp:coreProperties>
</file>